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ana2\Desktop\Metinis veiklos planas 2024 m\3 keitimas\"/>
    </mc:Choice>
  </mc:AlternateContent>
  <xr:revisionPtr revIDLastSave="0" documentId="13_ncr:1_{4F3D4B6C-1DED-4EF1-AC92-F2A183265BFC}" xr6:coauthVersionLast="47" xr6:coauthVersionMax="47" xr10:uidLastSave="{00000000-0000-0000-0000-000000000000}"/>
  <bookViews>
    <workbookView xWindow="-120" yWindow="-120" windowWidth="29040" windowHeight="15720" xr2:uid="{8D7A630B-8188-4A86-B19D-0A3A8A95B4A2}"/>
  </bookViews>
  <sheets>
    <sheet name="1 Programa" sheetId="1" r:id="rId1"/>
    <sheet name="6 programa" sheetId="2" r:id="rId2"/>
    <sheet name="10 programa" sheetId="3" r:id="rId3"/>
    <sheet name="12 programa" sheetId="4" r:id="rId4"/>
    <sheet name="13 programa" sheetId="5" r:id="rId5"/>
    <sheet name="15 programa" sheetId="6" r:id="rId6"/>
    <sheet name="Priemonių vykdytojų kodai  " sheetId="7" r:id="rId7"/>
  </sheets>
  <definedNames>
    <definedName name="_xlnm._FilterDatabase" localSheetId="2" hidden="1">'10 programa'!$A$6:$L$541</definedName>
    <definedName name="_xlnm.Print_Area" localSheetId="0">'1 Programa'!$A$1:$O$137</definedName>
    <definedName name="_xlnm.Print_Area" localSheetId="2">'10 programa'!$A$1:$O$590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6" l="1"/>
  <c r="L14" i="6"/>
  <c r="L15" i="6"/>
  <c r="L153" i="6" s="1"/>
  <c r="L152" i="6" s="1"/>
  <c r="L16" i="6"/>
  <c r="L18" i="6"/>
  <c r="L20" i="6"/>
  <c r="L22" i="6"/>
  <c r="L24" i="6"/>
  <c r="L26" i="6"/>
  <c r="L28" i="6"/>
  <c r="L30" i="6"/>
  <c r="L33" i="6"/>
  <c r="L35" i="6"/>
  <c r="L37" i="6"/>
  <c r="L40" i="6"/>
  <c r="L41" i="6"/>
  <c r="L44" i="6" s="1"/>
  <c r="L125" i="6" s="1"/>
  <c r="L139" i="6" s="1"/>
  <c r="L140" i="6" s="1"/>
  <c r="L42" i="6"/>
  <c r="L43" i="6"/>
  <c r="L48" i="6"/>
  <c r="L52" i="6"/>
  <c r="L56" i="6"/>
  <c r="L59" i="6"/>
  <c r="L62" i="6"/>
  <c r="L63" i="6"/>
  <c r="L64" i="6"/>
  <c r="L65" i="6"/>
  <c r="L154" i="6" s="1"/>
  <c r="L66" i="6"/>
  <c r="L67" i="6"/>
  <c r="L70" i="6"/>
  <c r="L73" i="6"/>
  <c r="L77" i="6"/>
  <c r="L78" i="6"/>
  <c r="L82" i="6" s="1"/>
  <c r="L79" i="6"/>
  <c r="L80" i="6"/>
  <c r="L81" i="6"/>
  <c r="L87" i="6"/>
  <c r="L88" i="6"/>
  <c r="L89" i="6"/>
  <c r="L93" i="6" s="1"/>
  <c r="L90" i="6"/>
  <c r="L92" i="6"/>
  <c r="L97" i="6"/>
  <c r="L99" i="6"/>
  <c r="L101" i="6"/>
  <c r="L103" i="6"/>
  <c r="L105" i="6"/>
  <c r="L107" i="6"/>
  <c r="L109" i="6"/>
  <c r="L110" i="6"/>
  <c r="L111" i="6"/>
  <c r="L112" i="6"/>
  <c r="L114" i="6" s="1"/>
  <c r="L113" i="6"/>
  <c r="L118" i="6"/>
  <c r="L122" i="6"/>
  <c r="L124" i="6"/>
  <c r="L128" i="6"/>
  <c r="L131" i="6" s="1"/>
  <c r="L138" i="6" s="1"/>
  <c r="L129" i="6"/>
  <c r="L130" i="6"/>
  <c r="L134" i="6"/>
  <c r="L137" i="6"/>
  <c r="L160" i="6"/>
  <c r="L166" i="6"/>
  <c r="L165" i="6" s="1"/>
  <c r="L149" i="6" l="1"/>
  <c r="L148" i="6" s="1"/>
  <c r="L147" i="6" s="1"/>
  <c r="L168" i="6" s="1"/>
  <c r="L21" i="5"/>
  <c r="L25" i="5" s="1"/>
  <c r="L31" i="5"/>
  <c r="L32" i="5"/>
  <c r="L33" i="5"/>
  <c r="L34" i="5"/>
  <c r="L37" i="5"/>
  <c r="L40" i="5"/>
  <c r="L44" i="5"/>
  <c r="L45" i="5"/>
  <c r="L190" i="5" s="1"/>
  <c r="L50" i="5"/>
  <c r="L57" i="5"/>
  <c r="L66" i="5"/>
  <c r="L69" i="5" s="1"/>
  <c r="L68" i="5"/>
  <c r="L72" i="5"/>
  <c r="L73" i="5"/>
  <c r="L74" i="5"/>
  <c r="L76" i="5"/>
  <c r="L77" i="5"/>
  <c r="L82" i="5"/>
  <c r="L87" i="5"/>
  <c r="L91" i="5" s="1"/>
  <c r="L159" i="5" s="1"/>
  <c r="L88" i="5"/>
  <c r="L89" i="5"/>
  <c r="L197" i="5" s="1"/>
  <c r="L94" i="5"/>
  <c r="L97" i="5"/>
  <c r="L100" i="5"/>
  <c r="L104" i="5"/>
  <c r="L107" i="5"/>
  <c r="L109" i="5"/>
  <c r="L113" i="5"/>
  <c r="L116" i="5"/>
  <c r="L119" i="5"/>
  <c r="L121" i="5"/>
  <c r="L123" i="5"/>
  <c r="L125" i="5"/>
  <c r="L128" i="5"/>
  <c r="L131" i="5"/>
  <c r="L134" i="5"/>
  <c r="L136" i="5"/>
  <c r="L138" i="5"/>
  <c r="L140" i="5"/>
  <c r="L142" i="5"/>
  <c r="L144" i="5"/>
  <c r="L146" i="5"/>
  <c r="L149" i="5"/>
  <c r="L151" i="5"/>
  <c r="L153" i="5"/>
  <c r="L155" i="5"/>
  <c r="L158" i="5"/>
  <c r="L166" i="5"/>
  <c r="L167" i="5"/>
  <c r="L170" i="5"/>
  <c r="L173" i="5"/>
  <c r="L175" i="5"/>
  <c r="L176" i="5"/>
  <c r="L177" i="5"/>
  <c r="L202" i="5"/>
  <c r="L189" i="5" l="1"/>
  <c r="L83" i="5"/>
  <c r="L160" i="5" s="1"/>
  <c r="L178" i="5" s="1"/>
  <c r="L193" i="5"/>
  <c r="L186" i="5"/>
  <c r="L185" i="5" s="1"/>
  <c r="L16" i="4"/>
  <c r="L56" i="4" s="1"/>
  <c r="L55" i="4" s="1"/>
  <c r="L75" i="4" s="1"/>
  <c r="L22" i="4"/>
  <c r="L19" i="4" s="1"/>
  <c r="L33" i="4" s="1"/>
  <c r="L23" i="4"/>
  <c r="L26" i="4"/>
  <c r="L28" i="4"/>
  <c r="L29" i="4"/>
  <c r="L30" i="4"/>
  <c r="L32" i="4"/>
  <c r="L36" i="4"/>
  <c r="L37" i="4"/>
  <c r="L48" i="4" s="1"/>
  <c r="L39" i="4"/>
  <c r="L40" i="4"/>
  <c r="L41" i="4"/>
  <c r="L43" i="4"/>
  <c r="L44" i="4"/>
  <c r="L45" i="4"/>
  <c r="L47" i="4"/>
  <c r="L72" i="4"/>
  <c r="L184" i="5" l="1"/>
  <c r="L205" i="5" s="1"/>
  <c r="L49" i="4"/>
  <c r="L50" i="4" s="1"/>
  <c r="L16" i="3"/>
  <c r="L20" i="3"/>
  <c r="L25" i="3"/>
  <c r="L30" i="3"/>
  <c r="L34" i="3"/>
  <c r="L35" i="3"/>
  <c r="L36" i="3"/>
  <c r="L37" i="3"/>
  <c r="L38" i="3"/>
  <c r="L39" i="3"/>
  <c r="L48" i="3"/>
  <c r="L53" i="3"/>
  <c r="L57" i="3"/>
  <c r="L61" i="3"/>
  <c r="L65" i="3"/>
  <c r="L69" i="3"/>
  <c r="L73" i="3"/>
  <c r="L74" i="3"/>
  <c r="L75" i="3"/>
  <c r="L76" i="3"/>
  <c r="L77" i="3"/>
  <c r="L85" i="3" s="1"/>
  <c r="L79" i="3"/>
  <c r="L549" i="3" s="1"/>
  <c r="L548" i="3" s="1"/>
  <c r="L82" i="3"/>
  <c r="L84" i="3"/>
  <c r="L88" i="3"/>
  <c r="L90" i="3"/>
  <c r="L93" i="3" s="1"/>
  <c r="L92" i="3"/>
  <c r="L98" i="3"/>
  <c r="L100" i="3"/>
  <c r="L102" i="3"/>
  <c r="L103" i="3"/>
  <c r="L107" i="3"/>
  <c r="L110" i="3" s="1"/>
  <c r="L108" i="3"/>
  <c r="L109" i="3"/>
  <c r="L563" i="3" s="1"/>
  <c r="L562" i="3" s="1"/>
  <c r="L114" i="3"/>
  <c r="L115" i="3"/>
  <c r="L117" i="3" s="1"/>
  <c r="L116" i="3"/>
  <c r="L120" i="3"/>
  <c r="L127" i="3"/>
  <c r="L130" i="3"/>
  <c r="L160" i="3" s="1"/>
  <c r="L272" i="3" s="1"/>
  <c r="L132" i="3"/>
  <c r="L133" i="3"/>
  <c r="L134" i="3"/>
  <c r="L135" i="3"/>
  <c r="L136" i="3"/>
  <c r="L137" i="3"/>
  <c r="L142" i="3"/>
  <c r="L143" i="3"/>
  <c r="L144" i="3"/>
  <c r="L145" i="3"/>
  <c r="L146" i="3"/>
  <c r="L150" i="3"/>
  <c r="L152" i="3"/>
  <c r="L155" i="3" s="1"/>
  <c r="L153" i="3"/>
  <c r="L154" i="3"/>
  <c r="L159" i="3"/>
  <c r="L164" i="3"/>
  <c r="L165" i="3"/>
  <c r="L167" i="3"/>
  <c r="L170" i="3"/>
  <c r="L171" i="3"/>
  <c r="L172" i="3"/>
  <c r="L173" i="3"/>
  <c r="L175" i="3"/>
  <c r="L179" i="3"/>
  <c r="L183" i="3"/>
  <c r="L187" i="3"/>
  <c r="L193" i="3"/>
  <c r="L197" i="3"/>
  <c r="L201" i="3"/>
  <c r="L205" i="3"/>
  <c r="L209" i="3"/>
  <c r="L213" i="3"/>
  <c r="L217" i="3"/>
  <c r="L221" i="3"/>
  <c r="L225" i="3"/>
  <c r="L229" i="3"/>
  <c r="L231" i="3"/>
  <c r="L232" i="3"/>
  <c r="L234" i="3" s="1"/>
  <c r="L271" i="3" s="1"/>
  <c r="L233" i="3"/>
  <c r="L238" i="3"/>
  <c r="L242" i="3"/>
  <c r="L246" i="3"/>
  <c r="L250" i="3"/>
  <c r="L254" i="3"/>
  <c r="L258" i="3"/>
  <c r="L262" i="3"/>
  <c r="L266" i="3"/>
  <c r="L270" i="3"/>
  <c r="L277" i="3"/>
  <c r="L278" i="3"/>
  <c r="L280" i="3"/>
  <c r="L281" i="3"/>
  <c r="L443" i="3" s="1"/>
  <c r="L285" i="3"/>
  <c r="L289" i="3"/>
  <c r="L293" i="3"/>
  <c r="L297" i="3"/>
  <c r="L301" i="3"/>
  <c r="L305" i="3"/>
  <c r="L309" i="3"/>
  <c r="L313" i="3"/>
  <c r="L317" i="3"/>
  <c r="L323" i="3"/>
  <c r="L327" i="3"/>
  <c r="L331" i="3"/>
  <c r="L335" i="3"/>
  <c r="L339" i="3"/>
  <c r="L343" i="3"/>
  <c r="L347" i="3"/>
  <c r="L351" i="3"/>
  <c r="L355" i="3"/>
  <c r="L359" i="3"/>
  <c r="L363" i="3"/>
  <c r="L367" i="3"/>
  <c r="L371" i="3"/>
  <c r="L375" i="3"/>
  <c r="L376" i="3"/>
  <c r="L377" i="3"/>
  <c r="L557" i="3" s="1"/>
  <c r="L552" i="3" s="1"/>
  <c r="L378" i="3"/>
  <c r="L379" i="3"/>
  <c r="L383" i="3"/>
  <c r="L387" i="3"/>
  <c r="L391" i="3"/>
  <c r="L395" i="3"/>
  <c r="L396" i="3"/>
  <c r="L399" i="3" s="1"/>
  <c r="L398" i="3"/>
  <c r="L402" i="3"/>
  <c r="L403" i="3"/>
  <c r="L404" i="3"/>
  <c r="L405" i="3"/>
  <c r="L406" i="3"/>
  <c r="L410" i="3"/>
  <c r="L411" i="3"/>
  <c r="L412" i="3"/>
  <c r="L413" i="3"/>
  <c r="L414" i="3"/>
  <c r="L418" i="3"/>
  <c r="L422" i="3"/>
  <c r="L426" i="3"/>
  <c r="L427" i="3"/>
  <c r="L428" i="3"/>
  <c r="L429" i="3"/>
  <c r="L430" i="3"/>
  <c r="L434" i="3"/>
  <c r="L438" i="3"/>
  <c r="L442" i="3"/>
  <c r="L446" i="3"/>
  <c r="L449" i="3" s="1"/>
  <c r="L539" i="3" s="1"/>
  <c r="L451" i="3"/>
  <c r="L452" i="3"/>
  <c r="L455" i="3"/>
  <c r="L457" i="3"/>
  <c r="L458" i="3"/>
  <c r="L460" i="3"/>
  <c r="L461" i="3"/>
  <c r="L462" i="3" s="1"/>
  <c r="L480" i="3"/>
  <c r="L481" i="3"/>
  <c r="L484" i="3" s="1"/>
  <c r="L483" i="3"/>
  <c r="L487" i="3"/>
  <c r="L492" i="3"/>
  <c r="L493" i="3"/>
  <c r="L496" i="3"/>
  <c r="L499" i="3"/>
  <c r="L502" i="3"/>
  <c r="L505" i="3"/>
  <c r="L508" i="3"/>
  <c r="L511" i="3"/>
  <c r="L514" i="3"/>
  <c r="L517" i="3"/>
  <c r="L520" i="3"/>
  <c r="L523" i="3"/>
  <c r="L526" i="3"/>
  <c r="XFD527" i="3"/>
  <c r="L529" i="3"/>
  <c r="L532" i="3"/>
  <c r="L535" i="3"/>
  <c r="L538" i="3"/>
  <c r="L565" i="3"/>
  <c r="L547" i="3" l="1"/>
  <c r="L568" i="3" s="1"/>
  <c r="L540" i="3"/>
  <c r="L121" i="3"/>
  <c r="L122" i="3" s="1"/>
  <c r="L541" i="3" s="1"/>
  <c r="L12" i="2"/>
  <c r="L106" i="2" s="1"/>
  <c r="L14" i="2"/>
  <c r="L29" i="2" s="1"/>
  <c r="L16" i="2"/>
  <c r="L17" i="2"/>
  <c r="L19" i="2" s="1"/>
  <c r="L18" i="2"/>
  <c r="L22" i="2"/>
  <c r="L23" i="2"/>
  <c r="L24" i="2"/>
  <c r="L25" i="2"/>
  <c r="L28" i="2"/>
  <c r="L31" i="2"/>
  <c r="L32" i="2"/>
  <c r="L109" i="2" s="1"/>
  <c r="L33" i="2"/>
  <c r="L85" i="2" s="1"/>
  <c r="L36" i="2"/>
  <c r="L37" i="2"/>
  <c r="L38" i="2"/>
  <c r="L39" i="2"/>
  <c r="L42" i="2"/>
  <c r="L43" i="2"/>
  <c r="L44" i="2"/>
  <c r="L45" i="2"/>
  <c r="L48" i="2"/>
  <c r="L49" i="2"/>
  <c r="L50" i="2"/>
  <c r="L51" i="2"/>
  <c r="L96" i="2" s="1"/>
  <c r="L95" i="2" s="1"/>
  <c r="L52" i="2"/>
  <c r="L56" i="2"/>
  <c r="L57" i="2"/>
  <c r="L58" i="2"/>
  <c r="L59" i="2"/>
  <c r="L62" i="2"/>
  <c r="L63" i="2"/>
  <c r="L64" i="2"/>
  <c r="L65" i="2"/>
  <c r="L68" i="2"/>
  <c r="L69" i="2"/>
  <c r="L70" i="2"/>
  <c r="L71" i="2"/>
  <c r="L74" i="2"/>
  <c r="L75" i="2"/>
  <c r="L76" i="2"/>
  <c r="L78" i="2"/>
  <c r="L79" i="2"/>
  <c r="L80" i="2"/>
  <c r="L81" i="2"/>
  <c r="L84" i="2"/>
  <c r="L112" i="2"/>
  <c r="L94" i="2" l="1"/>
  <c r="L115" i="2" s="1"/>
  <c r="L86" i="2"/>
  <c r="L88" i="2" s="1"/>
  <c r="L87" i="2" s="1"/>
  <c r="L16" i="1"/>
  <c r="L18" i="1"/>
  <c r="L19" i="1"/>
  <c r="L22" i="1" s="1"/>
  <c r="L20" i="1"/>
  <c r="L33" i="1"/>
  <c r="L34" i="1"/>
  <c r="L35" i="1"/>
  <c r="L36" i="1"/>
  <c r="L38" i="1"/>
  <c r="L45" i="1"/>
  <c r="L52" i="1"/>
  <c r="L46" i="1" s="1"/>
  <c r="L53" i="1"/>
  <c r="L54" i="1"/>
  <c r="L56" i="1"/>
  <c r="L58" i="1"/>
  <c r="L64" i="1"/>
  <c r="L66" i="1"/>
  <c r="L71" i="1"/>
  <c r="L67" i="1" s="1"/>
  <c r="L68" i="1" s="1"/>
  <c r="L73" i="1"/>
  <c r="L75" i="1"/>
  <c r="L77" i="1"/>
  <c r="L79" i="1"/>
  <c r="L84" i="1"/>
  <c r="L80" i="1" s="1"/>
  <c r="L81" i="1" s="1"/>
  <c r="L86" i="1"/>
  <c r="L88" i="1"/>
  <c r="L90" i="1"/>
  <c r="L92" i="1"/>
  <c r="L94" i="1"/>
  <c r="L96" i="1"/>
  <c r="L97" i="1"/>
  <c r="L98" i="1"/>
  <c r="L100" i="1"/>
  <c r="L101" i="1"/>
  <c r="L102" i="1"/>
  <c r="L104" i="1"/>
  <c r="L119" i="1"/>
  <c r="L105" i="1" l="1"/>
  <c r="L47" i="1"/>
  <c r="L115" i="1"/>
  <c r="L114" i="1" s="1"/>
  <c r="L61" i="1"/>
  <c r="L120" i="1" l="1"/>
  <c r="L118" i="1" s="1"/>
  <c r="L113" i="1" s="1"/>
  <c r="L134" i="1" s="1"/>
  <c r="L106" i="1"/>
  <c r="L108" i="1" s="1"/>
  <c r="L107" i="1" s="1"/>
</calcChain>
</file>

<file path=xl/sharedStrings.xml><?xml version="1.0" encoding="utf-8"?>
<sst xmlns="http://schemas.openxmlformats.org/spreadsheetml/2006/main" count="4211" uniqueCount="850">
  <si>
    <t>Asignavimų ir kitų lėšų pokytis, palyginti su ankstesnių metų patvirtintų asignavimų ir kitų lėšų planu</t>
  </si>
  <si>
    <t>Iš jų: regioninių pažangos priemonių lėšos</t>
  </si>
  <si>
    <r>
      <t xml:space="preserve">IŠ VISO programai finansuoti pagal finansavimo šaltinius </t>
    </r>
    <r>
      <rPr>
        <b/>
        <i/>
        <sz val="9"/>
        <color theme="1"/>
        <rFont val="Times New Roman"/>
        <family val="1"/>
        <charset val="186"/>
      </rPr>
      <t>(1 ir 2 punktai)</t>
    </r>
  </si>
  <si>
    <t>2.2. Kitos ES lėšos, kurios neapskaitomos biudžete</t>
  </si>
  <si>
    <t>2.1. Valstybės biudžeto lėšos, kurios neapskaitytos biudžete (VBN)</t>
  </si>
  <si>
    <t>2. KITI ŠALTINIAI (Europos Sąjungos finansinė parama projektams įgyvendinti ir kitos teisėtai gautos lėšos, nurodant atskirus šaltinius)</t>
  </si>
  <si>
    <t>1.6.2. Savivaldybės aplinkos apsaugos rėmimo specialiosios programos lėšų likutis (SBAAL)</t>
  </si>
  <si>
    <t>1.6.1. Ankstesnių metų lėšų likutis (L)</t>
  </si>
  <si>
    <t>1.6. Ankstesnių metų lėšų likutis iš viso  (L)</t>
  </si>
  <si>
    <r>
      <t xml:space="preserve">1.5. Skolintos lėšos </t>
    </r>
    <r>
      <rPr>
        <b/>
        <sz val="9"/>
        <color theme="1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</si>
  <si>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9"/>
        <color theme="1"/>
        <rFont val="Times New Roman"/>
        <family val="1"/>
        <charset val="186"/>
      </rPr>
      <t>(ES)</t>
    </r>
  </si>
  <si>
    <r>
      <t>1.3. Pajamų įmokos ir kitos pajamos (įstaigų pajamos už paslaugas) (</t>
    </r>
    <r>
      <rPr>
        <b/>
        <sz val="9"/>
        <rFont val="Times New Roman"/>
        <family val="1"/>
        <charset val="186"/>
      </rPr>
      <t>SP</t>
    </r>
    <r>
      <rPr>
        <sz val="9"/>
        <rFont val="Times New Roman"/>
        <family val="1"/>
        <charset val="186"/>
      </rPr>
      <t>)</t>
    </r>
  </si>
  <si>
    <r>
      <t>1.2.6.Valstybės lėšos kapitalo investicijoms (</t>
    </r>
    <r>
      <rPr>
        <b/>
        <sz val="9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</si>
  <si>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9"/>
        <rFont val="Times New Roman"/>
        <family val="1"/>
        <charset val="186"/>
      </rPr>
      <t>KPP</t>
    </r>
    <r>
      <rPr>
        <sz val="9"/>
        <rFont val="Times New Roman"/>
        <family val="1"/>
        <charset val="186"/>
      </rPr>
      <t>)</t>
    </r>
  </si>
  <si>
    <r>
      <t>1.2.4.Ugdymo reikmių lėšos (</t>
    </r>
    <r>
      <rPr>
        <b/>
        <sz val="9"/>
        <rFont val="Times New Roman"/>
        <family val="1"/>
        <charset val="186"/>
      </rPr>
      <t>ML</t>
    </r>
    <r>
      <rPr>
        <sz val="9"/>
        <rFont val="Times New Roman"/>
        <family val="1"/>
        <charset val="186"/>
      </rPr>
      <t>)</t>
    </r>
  </si>
  <si>
    <r>
      <t>1.2.3. Valstybės biudžeto specialioji tikslinė dotacija regioninėms įstaigoms ir klasėms finansuoti (</t>
    </r>
    <r>
      <rPr>
        <b/>
        <sz val="9"/>
        <rFont val="Times New Roman"/>
        <family val="1"/>
        <charset val="186"/>
      </rPr>
      <t>VBSR)</t>
    </r>
  </si>
  <si>
    <r>
      <t>1.2.2. Valstybės biudžeto specialiosios tikslinės dotacijos lėšos valstybės funkcijoms atlikti (</t>
    </r>
    <r>
      <rPr>
        <b/>
        <sz val="9"/>
        <rFont val="Times New Roman"/>
        <family val="1"/>
        <charset val="186"/>
      </rPr>
      <t>VBSF)</t>
    </r>
  </si>
  <si>
    <r>
      <t>iš jų: 1.2.1. Valstybės biudžeto lėšos (</t>
    </r>
    <r>
      <rPr>
        <b/>
        <sz val="9"/>
        <rFont val="Times New Roman"/>
        <family val="1"/>
        <charset val="186"/>
      </rPr>
      <t>VB)</t>
    </r>
  </si>
  <si>
    <t xml:space="preserve">1.2. Lietuvos Respublikos valstybės biudžeto dotacijos </t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</si>
  <si>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9"/>
        <rFont val="Times New Roman"/>
        <family val="1"/>
        <charset val="186"/>
      </rPr>
      <t>(SB (ES))</t>
    </r>
  </si>
  <si>
    <r>
      <t>1.1.2.Savivaldybės aplinkos apsaugos rėmimo specialiosios programos lėšos (</t>
    </r>
    <r>
      <rPr>
        <b/>
        <sz val="9"/>
        <rFont val="Times New Roman"/>
        <family val="1"/>
        <charset val="186"/>
      </rPr>
      <t>SBAA</t>
    </r>
    <r>
      <rPr>
        <sz val="9"/>
        <rFont val="Times New Roman"/>
        <family val="1"/>
        <charset val="186"/>
      </rPr>
      <t>)</t>
    </r>
  </si>
  <si>
    <r>
      <t xml:space="preserve">iš jo: 1.1.1. Savivaldybės biudžeto lėšos </t>
    </r>
    <r>
      <rPr>
        <b/>
        <sz val="9"/>
        <color theme="1"/>
        <rFont val="Times New Roman"/>
        <family val="1"/>
        <charset val="186"/>
      </rPr>
      <t>(SB)</t>
    </r>
  </si>
  <si>
    <t>1.1.Savivaldybės biudžeto lėšos (nuosavos, be ankstesnių metų likučio) (SB)</t>
  </si>
  <si>
    <t>1.SAVIVALDYBĖS BIUDŽETAS (įskaitant skolintas lėšas) iš jo:</t>
  </si>
  <si>
    <t>Lėšos 2024 metams</t>
  </si>
  <si>
    <r>
      <t>Finansavimo šaltiniai</t>
    </r>
    <r>
      <rPr>
        <b/>
        <sz val="10"/>
        <color rgb="FFFF0000"/>
        <rFont val="Times New Roman"/>
        <family val="1"/>
        <charset val="186"/>
      </rPr>
      <t xml:space="preserve"> </t>
    </r>
  </si>
  <si>
    <t>tūkst. Eur</t>
  </si>
  <si>
    <t>FINANSAVIMO ŠALTINIŲ SUVESTINĖ</t>
  </si>
  <si>
    <t>*Priemonės požymis –  pažangos priemonė/projektas (P), regioninė pažangos priemonė (PR), valstybinė pažangos priemonė (PV) ,tęstinė priemonė / projektas (T)</t>
  </si>
  <si>
    <t>Iš viso:</t>
  </si>
  <si>
    <t xml:space="preserve">Iš viso  programai: </t>
  </si>
  <si>
    <t>Iš viso programai be likučio</t>
  </si>
  <si>
    <t>Iš viso tikslui</t>
  </si>
  <si>
    <t>01</t>
  </si>
  <si>
    <t>Iš viso uždaviniui</t>
  </si>
  <si>
    <t>02</t>
  </si>
  <si>
    <t>VBSF</t>
  </si>
  <si>
    <t>Savivaldybės teritorijoje perduotos valstybinės žemės patikėtinio funkcijai vykdyti</t>
  </si>
  <si>
    <t>Panevėžio miesto savivaldybės administracija</t>
  </si>
  <si>
    <t>0</t>
  </si>
  <si>
    <t>288724610</t>
  </si>
  <si>
    <t>1.2.16.</t>
  </si>
  <si>
    <t>16</t>
  </si>
  <si>
    <t>Tarpinstitucinio bendradarbiavimo koordinavimui finansuoti</t>
  </si>
  <si>
    <t>15</t>
  </si>
  <si>
    <t>1.2.15.</t>
  </si>
  <si>
    <t>Tarpinstitucinio bendradarbiavimo koordinavimui finansuoti (TBK)</t>
  </si>
  <si>
    <t>vnt.</t>
  </si>
  <si>
    <t>Suderintų į Savivaldybės erdvinių duomenų rinkinį integruotų planų skaičius</t>
  </si>
  <si>
    <t>Teritorijų planavimo ir architektūros skyrius</t>
  </si>
  <si>
    <t>0;14</t>
  </si>
  <si>
    <t>1.2.14.</t>
  </si>
  <si>
    <t>Tvarkyti erdvinių duomenų rinkinį</t>
  </si>
  <si>
    <t>14</t>
  </si>
  <si>
    <t>Tikslingas savivaldybei perduotų pagal nustatytą tikslą ir poreikį sklypų skaičius</t>
  </si>
  <si>
    <t>1.2.13.</t>
  </si>
  <si>
    <t>Savivaldybei priskirtai valstybinei žemei ir kitam valstybiniam turtui valdyti, naudoti ir disponuoti  juo patikėjimo teise</t>
  </si>
  <si>
    <t>13</t>
  </si>
  <si>
    <t>Socialinių reikalų skyrius</t>
  </si>
  <si>
    <t>0;9</t>
  </si>
  <si>
    <t>1.2.12.</t>
  </si>
  <si>
    <t>Administruoti socialines išmokas, paslaugas ir kompensacijas</t>
  </si>
  <si>
    <t>12</t>
  </si>
  <si>
    <t>Proc.</t>
  </si>
  <si>
    <t>Pateikta duomenų Suteiktos valstybės pagalbos registrui (proc. registre įregistruotos valstybės ir nereikšmingos pagalbos nuo visos suteiktos valstybės ir nereikšmingos pagalbos)</t>
  </si>
  <si>
    <t>Teisės skyrius</t>
  </si>
  <si>
    <t>0;13</t>
  </si>
  <si>
    <t>1.2.11.</t>
  </si>
  <si>
    <t>Teikti duomenis Valstybės suteiktos pagalbos registrui</t>
  </si>
  <si>
    <t>11</t>
  </si>
  <si>
    <t xml:space="preserve"> Gyvenamosios vietos deklaracijų, asmenų  pateiktų elektroniniu būdu (pagal VĮ „Registrų centras“ pateiktus duomenis), dalies didėjimas per metus, ne mažiau kaip 1,5 proc.</t>
  </si>
  <si>
    <t>Žmogiškųjų išteklių ir dokumentų valdymo skyrius</t>
  </si>
  <si>
    <t>0;16</t>
  </si>
  <si>
    <t>1.2.10.</t>
  </si>
  <si>
    <t>Organizuoti gyventojų gyvenamosios vietos deklaravimą</t>
  </si>
  <si>
    <t>10</t>
  </si>
  <si>
    <t>proc.</t>
  </si>
  <si>
    <t>Asm.</t>
  </si>
  <si>
    <t>Savivaldybės pirminės valstybės garantuojamos teisinės pagalbos specialistų netiksliai (netinkamai) užpildytų prašymų suteikti antrinę valstybės garantuojamą teisinę pagalbą skaičius nuo savivaldybės parengtų prašymų suteikti antrinę valstybės garantuojamą teisinę pagalbą skaičiaus</t>
  </si>
  <si>
    <t>1.2.9.</t>
  </si>
  <si>
    <t>Teikti pirminę teisinę pagalbą</t>
  </si>
  <si>
    <t>09</t>
  </si>
  <si>
    <t>Vykdyti jaunimo teisių apsaugą</t>
  </si>
  <si>
    <t>Vykdyti vaikų teisių apsaugą</t>
  </si>
  <si>
    <t>08</t>
  </si>
  <si>
    <t xml:space="preserve">Jaunimo reikalų koordinatoriams savivaldybėse rekomenduotų atlikti užduočių įgyvendinimas (ne mažiau, kaip) </t>
  </si>
  <si>
    <t>1.2.8.</t>
  </si>
  <si>
    <t>1.2.7.</t>
  </si>
  <si>
    <t>Administruoti laikinuosius darbus</t>
  </si>
  <si>
    <t>07</t>
  </si>
  <si>
    <t>1.2.6.</t>
  </si>
  <si>
    <t>Tvarkyti archyvinius dokumentus</t>
  </si>
  <si>
    <t>06</t>
  </si>
  <si>
    <r>
      <t xml:space="preserve">Užtikrinti Vietos savivaldos įstatyme numatytų </t>
    </r>
    <r>
      <rPr>
        <b/>
        <sz val="10"/>
        <rFont val="Times New Roman"/>
        <family val="1"/>
      </rPr>
      <t>7</t>
    </r>
    <r>
      <rPr>
        <sz val="10"/>
        <rFont val="Times New Roman"/>
        <family val="1"/>
      </rPr>
      <t xml:space="preserve"> valstybės deleguotų žemės ūkio funkcijų vykdymą</t>
    </r>
  </si>
  <si>
    <t>Apskaitos skyrius</t>
  </si>
  <si>
    <t>0;1</t>
  </si>
  <si>
    <t>1.2.5.</t>
  </si>
  <si>
    <t>Vykdyti žemės ūkio funkcijas</t>
  </si>
  <si>
    <t>05</t>
  </si>
  <si>
    <t>Parengtų ir savivaldybės interneto svetainėje paskelbtų atmintinių ir rekomendacijų skaičius</t>
  </si>
  <si>
    <t>1.2.4.</t>
  </si>
  <si>
    <t>Kontroliuoti valstybinės kalbos vartojimą ir taisyklingumą</t>
  </si>
  <si>
    <t>04</t>
  </si>
  <si>
    <t>Organizuoti mobilizaciją</t>
  </si>
  <si>
    <t>03</t>
  </si>
  <si>
    <t>Organizuoti civilinę saugą</t>
  </si>
  <si>
    <t xml:space="preserve">Savivaldybės pasirengimo reaguoti į ekstremalias situacijas lygis ne žemesnis kaip </t>
  </si>
  <si>
    <t>1.2.3.</t>
  </si>
  <si>
    <t>Organizuoti civilinę saugą ir mobilizaciją</t>
  </si>
  <si>
    <t>Elektroniniu būdu pateiktų dokumentų dalis nuo visų gautų dokumentų dėl civilinės būklės aktų registravimo ir kitų su tuo susijusių paslaugų teikimo skaičiaus</t>
  </si>
  <si>
    <t>Civilinės metrikacijos skyrius</t>
  </si>
  <si>
    <t>0;3</t>
  </si>
  <si>
    <t>1.2.2.</t>
  </si>
  <si>
    <t>Registruoti civilinės būklės aktus</t>
  </si>
  <si>
    <t>Vnt.</t>
  </si>
  <si>
    <t>Archyvinių civilinės būklės aktų įrašų, gautų iš civilinės metrikacijos įstaigų, duomenų tvarkymas, vnt</t>
  </si>
  <si>
    <t>1.2.1.</t>
  </si>
  <si>
    <t>Tvarkyti Gyventojų registrą ir teikti duomenis Valstybės registrui</t>
  </si>
  <si>
    <t xml:space="preserve"> Tinkamai įgyvendinti Savivaldybei perduotas valstybės funkcijas</t>
  </si>
  <si>
    <t>SB</t>
  </si>
  <si>
    <t>Trūkstamų specialybių darbuotojų pritraukimo į savivaldybės įstaigas programos parengimas ir įgyvendinimas</t>
  </si>
  <si>
    <t>Parengta programa</t>
  </si>
  <si>
    <t>1.1.6</t>
  </si>
  <si>
    <t xml:space="preserve">Numatytos Savivaldybės biudžete lėšos, reikalingos palūkanoms ir kitoms su paskolomis susijusiomis išlaidoms padengti </t>
  </si>
  <si>
    <t>Finansinių įsipareigojimų vykdymas (paskolų ir palūkanų mokėjimas pagal grafiką, kitų finansinių įsipareigojimų vykdymas)</t>
  </si>
  <si>
    <t>1.1.5</t>
  </si>
  <si>
    <t>Paskola Nr. 2021008341</t>
  </si>
  <si>
    <t>Paskola Nr. 2020012287</t>
  </si>
  <si>
    <t>Paskola Nr. 0042012028583-21</t>
  </si>
  <si>
    <t>Paskola KS 14/07/15</t>
  </si>
  <si>
    <t>Grąžintos paskolos bei sumokėtos skolos pagal pasirašytas sutartis /mokėjimo grafikus</t>
  </si>
  <si>
    <t>1.1.4</t>
  </si>
  <si>
    <t xml:space="preserve">Grąžintos ilgalaikės paskolos ir vykdyti finansiniai įsipareigojimai </t>
  </si>
  <si>
    <t xml:space="preserve">Organizuotas Mero, jo politinio (asmeninio) pasitikėjmo tarnautojų darbas </t>
  </si>
  <si>
    <t>VB</t>
  </si>
  <si>
    <t>L</t>
  </si>
  <si>
    <t>Organizuotas Savivaldybės tarybos darbas</t>
  </si>
  <si>
    <t>Mero rezervas</t>
  </si>
  <si>
    <t>Mero fondas</t>
  </si>
  <si>
    <t>Mero, jo politinio (asmeninio) pasitikėjmo tarnautojų pareigybių skaičius</t>
  </si>
  <si>
    <t>Savivaldybės Tarybos narių skaičius</t>
  </si>
  <si>
    <t>1.1.2</t>
  </si>
  <si>
    <t xml:space="preserve">Organizuotas Savivaldybės tarybos, Mero, jo politinio (asmeninio) pasitikėjmo tarnautojų darbas </t>
  </si>
  <si>
    <t>Sudarytas  Administracijos direktoriaus rezervas</t>
  </si>
  <si>
    <t>Dalyvauti asociacijų veikloje</t>
  </si>
  <si>
    <t>Darbuotojų civilinės atsakomybės draudimas</t>
  </si>
  <si>
    <t>Rinkliavų ir baudų pajamos</t>
  </si>
  <si>
    <t>Seniūnaičių išlaidų kompensavimas</t>
  </si>
  <si>
    <t>Palūkanoms sumokėti</t>
  </si>
  <si>
    <t>0,0</t>
  </si>
  <si>
    <t>Organizuoti Savivaldybės administracijos darbą</t>
  </si>
  <si>
    <t>Apdraustų biudžetinių įstaigų vadovų atsakomybės draudimu skaičius</t>
  </si>
  <si>
    <t>Savivaldybės administracijos darbuotojų kvalifikacijos kėlimas (žmonių skaičius)</t>
  </si>
  <si>
    <t>Dalyvauta  organizacijų, kurių narė yra Savivaldybė, skaičius</t>
  </si>
  <si>
    <t>Darbuotojų, dirbančių pagal darbo sutartis, pareigybių skaičius</t>
  </si>
  <si>
    <t>ES</t>
  </si>
  <si>
    <t>Valstybės tarnautojų pareigybių skaičius</t>
  </si>
  <si>
    <t>1.1.1</t>
  </si>
  <si>
    <t xml:space="preserve">Organizuotas Savivaldybės administracijos darbas </t>
  </si>
  <si>
    <t>Savivaldybės administracijos darbuotojų, per metus tobulinusių kvalifikaciją, dalis</t>
  </si>
  <si>
    <t xml:space="preserve"> Proc.</t>
  </si>
  <si>
    <t>Savivaldybės valdomų įmonių, kurios pasiekė 80 proc. akcininko suformuotų veiklos ir finansų valdymo tikslų, dalis</t>
  </si>
  <si>
    <t xml:space="preserve">Pagerinti Savivaldybės veiklos valdymą </t>
  </si>
  <si>
    <t>gerai</t>
  </si>
  <si>
    <t>Patenkinamai, gerai, labai gerai</t>
  </si>
  <si>
    <t>Gyventojų pasitenkinimas savivaldybės įstaigų ir įmonių teikiamomis viešosiomis paslaugomis lygis</t>
  </si>
  <si>
    <t>Stiprinti vietos savivaldą ir vykdyti efektyvų miesto įmonių ir įstaigų valdymą</t>
  </si>
  <si>
    <t>Planuojama reikšmė</t>
  </si>
  <si>
    <t>mato vnt.</t>
  </si>
  <si>
    <t>pavadinimas</t>
  </si>
  <si>
    <t>Indėlio kriterijaus</t>
  </si>
  <si>
    <t>Lėšos  2024 metams</t>
  </si>
  <si>
    <t>Finansavimo šaltinis</t>
  </si>
  <si>
    <t>Vykdytojas (skyrius, darbuotojas) ar projekto vadovas</t>
  </si>
  <si>
    <t>Priemonės vykdytojo kodas</t>
  </si>
  <si>
    <t>Asignavimų valdytojo kodas</t>
  </si>
  <si>
    <t>Priemonės kodas</t>
  </si>
  <si>
    <t>Pavadinimas</t>
  </si>
  <si>
    <t>Papriemonės kodas</t>
  </si>
  <si>
    <t>*Priemonės požymis</t>
  </si>
  <si>
    <t>Uždavinio kodas</t>
  </si>
  <si>
    <t>Programos tikslo kodas</t>
  </si>
  <si>
    <t xml:space="preserve"> TIKSLŲ, UŽDAVINIŲ, PRIEMONIŲ IR PAPRIEMONIŲ, IŠLAIDŲ IR VERTINIMO KRITERIJŲ SUVESTINĖ          </t>
  </si>
  <si>
    <t>SAVIVALDYBĖS VALDYMO  PROGRAMOS (NR. 01)</t>
  </si>
  <si>
    <t xml:space="preserve">PANEVĖŽIO MIESTO SAVIVALDYBĖS ADMINISTRACIJOS 2024 METŲ VEIKLOS PLANO             </t>
  </si>
  <si>
    <r>
      <t xml:space="preserve">IŠ VISO programai finansuoti pagal finansavimo šaltinius </t>
    </r>
    <r>
      <rPr>
        <b/>
        <i/>
        <sz val="11"/>
        <color theme="1"/>
        <rFont val="Times New Roman"/>
        <family val="1"/>
        <charset val="186"/>
      </rPr>
      <t>(1 ir 2 punktai)</t>
    </r>
  </si>
  <si>
    <r>
      <t xml:space="preserve">1.5. Skolintos lėšos </t>
    </r>
    <r>
      <rPr>
        <b/>
        <sz val="11"/>
        <color theme="1"/>
        <rFont val="Times New Roman"/>
        <family val="1"/>
        <charset val="186"/>
      </rPr>
      <t>(P)</t>
    </r>
  </si>
  <si>
    <r>
      <t xml:space="preserve">1.4. Europos Sąjungos ir kitos tarptautinės finansinės paramos lėšos </t>
    </r>
    <r>
      <rPr>
        <b/>
        <sz val="11"/>
        <color theme="1"/>
        <rFont val="Times New Roman"/>
        <family val="1"/>
        <charset val="186"/>
      </rPr>
      <t>(ES)</t>
    </r>
  </si>
  <si>
    <r>
      <t>1.3. Pajamų įmokos ir kitos pajamos (įstaigų pajamos už paslaugas) (</t>
    </r>
    <r>
      <rPr>
        <b/>
        <sz val="11"/>
        <rFont val="Times New Roman"/>
        <family val="1"/>
        <charset val="186"/>
      </rPr>
      <t>SP</t>
    </r>
    <r>
      <rPr>
        <sz val="11"/>
        <rFont val="Times New Roman"/>
        <family val="1"/>
        <charset val="186"/>
      </rPr>
      <t>)</t>
    </r>
  </si>
  <si>
    <r>
      <t>1.2.6.Valstybės lėšos kapitalo investicijoms (</t>
    </r>
    <r>
      <rPr>
        <b/>
        <sz val="11"/>
        <rFont val="Times New Roman"/>
        <family val="1"/>
        <charset val="186"/>
      </rPr>
      <t>VKI)</t>
    </r>
  </si>
  <si>
    <r>
      <t>1.2.5. Valstybės lėšos vietinės reikšmės keliams (gatvėms) tiesti, taisyti, prižiūrėti ir saugaus eismo sąlygoms užtikrinti (</t>
    </r>
    <r>
      <rPr>
        <b/>
        <sz val="11"/>
        <rFont val="Times New Roman"/>
        <family val="1"/>
        <charset val="186"/>
      </rPr>
      <t>KPP</t>
    </r>
    <r>
      <rPr>
        <sz val="11"/>
        <rFont val="Times New Roman"/>
        <family val="1"/>
        <charset val="186"/>
      </rPr>
      <t>)</t>
    </r>
  </si>
  <si>
    <r>
      <t>1.2.4.Ugdymo reikmių lėšos (</t>
    </r>
    <r>
      <rPr>
        <b/>
        <sz val="11"/>
        <rFont val="Times New Roman"/>
        <family val="1"/>
        <charset val="186"/>
      </rPr>
      <t>ML</t>
    </r>
    <r>
      <rPr>
        <sz val="11"/>
        <rFont val="Times New Roman"/>
        <family val="1"/>
        <charset val="186"/>
      </rPr>
      <t>)</t>
    </r>
  </si>
  <si>
    <r>
      <t>1.2.3. Valstybės biudžeto specialioji tikslinė dotacija regioninėms įstaigoms ir klasėms finansuoti (</t>
    </r>
    <r>
      <rPr>
        <b/>
        <sz val="11"/>
        <rFont val="Times New Roman"/>
        <family val="1"/>
        <charset val="186"/>
      </rPr>
      <t>VBSR)</t>
    </r>
  </si>
  <si>
    <r>
      <t>1.2.2. Valstybės biudžeto specialiosios tikslinės dotacijos lėšos valstybės funkcijoms atlikti (</t>
    </r>
    <r>
      <rPr>
        <b/>
        <sz val="11"/>
        <rFont val="Times New Roman"/>
        <family val="1"/>
        <charset val="186"/>
      </rPr>
      <t>VBSF)</t>
    </r>
  </si>
  <si>
    <r>
      <t>iš jų: 1.2.1. Valstybės biudžeto lėšos (</t>
    </r>
    <r>
      <rPr>
        <b/>
        <sz val="11"/>
        <rFont val="Times New Roman"/>
        <family val="1"/>
        <charset val="186"/>
      </rPr>
      <t>VB)</t>
    </r>
  </si>
  <si>
    <r>
      <t xml:space="preserve">1.1.3. Grąžintos biudžeto lėšos baigus projektus, finansuojamus Europos Sąjungos, kitos tarptautinės finansinės paramos ir bendrojo finansavimo lėšomis </t>
    </r>
    <r>
      <rPr>
        <b/>
        <sz val="11"/>
        <rFont val="Times New Roman"/>
        <family val="1"/>
        <charset val="186"/>
      </rPr>
      <t>(SB (ES))</t>
    </r>
  </si>
  <si>
    <r>
      <t>1.1.2.Savivaldybės aplinkos apsaugos rėmimo specialiosios programos lėšos (</t>
    </r>
    <r>
      <rPr>
        <b/>
        <sz val="11"/>
        <rFont val="Times New Roman"/>
        <family val="1"/>
        <charset val="186"/>
      </rPr>
      <t>SBAA</t>
    </r>
    <r>
      <rPr>
        <sz val="11"/>
        <rFont val="Times New Roman"/>
        <family val="1"/>
        <charset val="186"/>
      </rPr>
      <t>)</t>
    </r>
  </si>
  <si>
    <r>
      <t xml:space="preserve">iš jo: 1.1.1. Savivaldybės biudžeto lėšos </t>
    </r>
    <r>
      <rPr>
        <b/>
        <sz val="11"/>
        <color theme="1"/>
        <rFont val="Times New Roman"/>
        <family val="1"/>
        <charset val="186"/>
      </rPr>
      <t>(SB)</t>
    </r>
  </si>
  <si>
    <r>
      <t>1.1.Savivaldybės biudžeto lėšos (nuosavos, be ankstesnių metų likučio)</t>
    </r>
    <r>
      <rPr>
        <b/>
        <sz val="11"/>
        <rFont val="Times New Roman"/>
        <family val="1"/>
        <charset val="186"/>
      </rPr>
      <t xml:space="preserve"> (SB)</t>
    </r>
  </si>
  <si>
    <t>SP</t>
  </si>
  <si>
    <t>Įsigyti, rekonstruoti ir remontuoti Savivaldybės ir socialinį būstą bei kitas gyvenamąsias patalpas (socialinėms paslaugoms teikti)</t>
  </si>
  <si>
    <t xml:space="preserve">Nupirkta butų </t>
  </si>
  <si>
    <t xml:space="preserve">Asmenų, aprūpintų gyvenamuoju plotu dėl Savivaldybės ir socialinio būsto fondo bei kito būsto metinio padidėjimo, skaičius </t>
  </si>
  <si>
    <t>Miesto infrastruktūros skyrius</t>
  </si>
  <si>
    <t>7</t>
  </si>
  <si>
    <t>1.2.9</t>
  </si>
  <si>
    <t>Padengti Savivaldybės gyvenamosioms patalpoms naujų inžinerinių tinklų (vandentiekio ir nuotekų) įrengimo ir prijungimo prie miesto centralizuotų tinklų išlaidas</t>
  </si>
  <si>
    <t xml:space="preserve">Savivaldybės gyvenamosiose patalpose įrengti nauji inžineriniai (vandentiekio- nuotekų) tinklai </t>
  </si>
  <si>
    <t>1.2.8</t>
  </si>
  <si>
    <t>tūkst.eur</t>
  </si>
  <si>
    <t>Savivaldybės valdomų įmonių proporcingai valdomų akcijų skaičiui gauta dotacija turtui įsigyti (PRATC ir PE)</t>
  </si>
  <si>
    <t xml:space="preserve">Finansinis turtas </t>
  </si>
  <si>
    <t xml:space="preserve">Kontroliuojamų Savivaldybės įstaigų skaičius </t>
  </si>
  <si>
    <t>1.2.7</t>
  </si>
  <si>
    <t>Skirti lėšų išlaidoms už atnaujinamų  namų (negyvenamųjų patalpų) dalį, priklausančią Savivaldybei nuosavybės teise, padengti</t>
  </si>
  <si>
    <t>Proc. / metus</t>
  </si>
  <si>
    <t>1.2.6</t>
  </si>
  <si>
    <t>Padengti Savivaldybės neišnuomotų  negyvenamųjų patalpų išlaikymo ir priežiūros išlaidas</t>
  </si>
  <si>
    <t>Padengtos Savivaldybės neišnuomotų  negyvenamųjų patalpų išlaikymo ir priežiūros išlaidos</t>
  </si>
  <si>
    <t>1.2.5</t>
  </si>
  <si>
    <t>Atlikti nekilnojamojo turto (išskyrus gyvenamąsias patalpas) remontą ir rekonstrukciją, vidaus ir lauko inžinerinių tinklų ir įrenginių remontą</t>
  </si>
  <si>
    <t>Vnt. / metus</t>
  </si>
  <si>
    <t>Įsigytas nekilnojmasis turtas (išskyrus gyvenamąsias patalpas)</t>
  </si>
  <si>
    <t>Suremontuotų  negyvenamųjų patalpų skaičius</t>
  </si>
  <si>
    <t>1.2.4</t>
  </si>
  <si>
    <t>Skirti lėšų išlaidoms už atnaujinamų  namų (gyvenamųjų patalpų) dalį, priklausančią Savivaldybei nuosavybės teise, padengti</t>
  </si>
  <si>
    <t>Savivaldybės atnaujintų butų skaičius atnaujinamuose namuose</t>
  </si>
  <si>
    <t>1.2.3</t>
  </si>
  <si>
    <t>Padengti Savivaldybės neišnuomotų  gyvenamųjų patalpų išlaikymo ir priežiūros išlaidas</t>
  </si>
  <si>
    <t>Padengtos Savivaldybės neišnuomotų  gyvenamųjų patalpų išlaikymo ir priežiūros išlaidos</t>
  </si>
  <si>
    <t>1.2.2</t>
  </si>
  <si>
    <t>Atlikti  gyvenamųjų   patalpų remontą ir rekonstrukciją, vidaus ir lauko inžinerinių tinklų ir įrenginių remontą</t>
  </si>
  <si>
    <t>Suremontuotų gyvenamųjų patalpų  skaičius</t>
  </si>
  <si>
    <t>1.2.1</t>
  </si>
  <si>
    <t>Laukiančiųjų socialinio būsto eilėje aprūpinimas būstu</t>
  </si>
  <si>
    <t xml:space="preserve"> Tinkamai naudoti, saugoti, prižiūrėti, remontuoti ir eksploatuoti Savivaldybės turtą</t>
  </si>
  <si>
    <t>Savivaldybės nekilnojamojo turto valdymo strategijos parengimas ir įgyvendinimas</t>
  </si>
  <si>
    <t>Parengta Savivaldybės nekilnojamojo turto valdymo strategija</t>
  </si>
  <si>
    <t>1.1.3</t>
  </si>
  <si>
    <t>Nekilnojamojo turto (išskyrus gyvenamąsias patalpas) teisinė registracija, kadastriniai matavimai, turto vertinimas, inventorizacija, privatizuojamų objektų vertinimas ir patalpų paskirties keitimas</t>
  </si>
  <si>
    <t>Turto vertinimo ataskaitos</t>
  </si>
  <si>
    <t xml:space="preserve">Teisiškai įregistruotų objektų skaičius </t>
  </si>
  <si>
    <t>Gyvenamųjų patalpų kadastriniai matavimai ir teisinė registracija, objektų paruošimas pardavimui, turto vertinimas</t>
  </si>
  <si>
    <t xml:space="preserve">Pagerinti savivaldybės veiklos valdymą </t>
  </si>
  <si>
    <t>Paten- kinamai, gerai, labai gerai</t>
  </si>
  <si>
    <t xml:space="preserve">Stiprinti vietos savivaldą ir vykdyti efektyvų miesto įmonių ir įstaigų valdymą </t>
  </si>
  <si>
    <t xml:space="preserve">SAVIVALDYBĖS TURTO VALDYMO PROGRAMOS (NR.06)                                                                                             
</t>
  </si>
  <si>
    <t>Iš viso programai:</t>
  </si>
  <si>
    <t>Iš viso tikslui:</t>
  </si>
  <si>
    <t>Iš viso uždaviniui:</t>
  </si>
  <si>
    <t>vnt</t>
  </si>
  <si>
    <t>Atlikti remonto darbai</t>
  </si>
  <si>
    <t xml:space="preserve">SB </t>
  </si>
  <si>
    <t>Statybos skyrius</t>
  </si>
  <si>
    <t>19</t>
  </si>
  <si>
    <t>„Futbolo aikštės Smėlynės g. 2B, Panevėžyje, remonto  darbai”</t>
  </si>
  <si>
    <t>24</t>
  </si>
  <si>
    <t>Atlikti projektavimo ir remonto darbai</t>
  </si>
  <si>
    <t>Ūkio ir eksplotavimo skyrius</t>
  </si>
  <si>
    <t>20</t>
  </si>
  <si>
    <t>Pastato Laisvės a. 20, Panevėžys, dalies patalpų remontas</t>
  </si>
  <si>
    <t>23</t>
  </si>
  <si>
    <t>3.2.4.</t>
  </si>
  <si>
    <t>Kultūros paskirties (Moigių I namo UN. Kultūros vertybių kodas 10760), pastato Vasario 16-osios g. 23, Panevėžyje rekonstravimo darbai</t>
  </si>
  <si>
    <t>22</t>
  </si>
  <si>
    <t>Apsauginės ir gaisrinės signalizacijų rekonstrukcija ir  patalpų remontas Topolių g. 12</t>
  </si>
  <si>
    <t>21</t>
  </si>
  <si>
    <t>Panevėžio muzikinio teatro vandentiekio ir nuotekų šalinimo projekto parengimas ir remonto darbai</t>
  </si>
  <si>
    <t>Panevėžio kultūros centro rūmų krovimo rampos, pagrindinės salės lauko durų, atraminių sienelių ir laiptų remonto darbai</t>
  </si>
  <si>
    <t>Iškeltos skulptūros</t>
  </si>
  <si>
    <t>Skulptūrų iš Senvagės ir Laisvės a. prieigų perkėlimas</t>
  </si>
  <si>
    <t>18</t>
  </si>
  <si>
    <t>Moksleivių namų ir atviro jaunimo centro langų keitimas</t>
  </si>
  <si>
    <t>17</t>
  </si>
  <si>
    <t>Suremontuotos vidaus patalpos</t>
  </si>
  <si>
    <t>Panevėžio miesto "Vilties" progimnazijos dalies patalpų remontas</t>
  </si>
  <si>
    <t>Panevėžio  gimnazijos "Aušra", dalies patalpų remonto darbai, keičiant patalpų paskirtį</t>
  </si>
  <si>
    <t>Kultūros paskirties pastato, Šermukšnių g. 31A-1, Panevėžyje, dalies patalpų remontas</t>
  </si>
  <si>
    <t>Sporto skyrius</t>
  </si>
  <si>
    <t>VšĮ futbolo akademijos "Panevėžys" sporto salės esančios Elektronikos g.1f (77U1/b-1), Panevėžyje, dalies patalpų remontas</t>
  </si>
  <si>
    <t>Atliktas techninis projektas</t>
  </si>
  <si>
    <t>Panevėžio Raimundo Sargūno sporto gimnazijos teritorijoje, Liepų al. 2, Panevėžio m., naujos universalios sporto salės statyba</t>
  </si>
  <si>
    <t>Sumontuotos signalizacijos bendro ugdymo įstaigose</t>
  </si>
  <si>
    <t>Signalizacijų įvedimas bendrojo ugdymo mokyklose</t>
  </si>
  <si>
    <t>Atlikti projektavimo ir rangos darbai</t>
  </si>
  <si>
    <t>Panevėžio m. Pašilių kapinių statybos (II etapo) darbo projekto parengimas, rangos darbai ir kolumbariumo projektavimo ir įrengimo darbai</t>
  </si>
  <si>
    <t>Atlikti techniniai projektai</t>
  </si>
  <si>
    <t>Projektavimo darbai</t>
  </si>
  <si>
    <t>Parengtas techninis projektas "BMX dviračių takų įrengimas J. Janonio g."</t>
  </si>
  <si>
    <r>
      <t>Statybos sky</t>
    </r>
    <r>
      <rPr>
        <sz val="10"/>
        <rFont val="Times New Roman"/>
        <family val="1"/>
        <charset val="186"/>
      </rPr>
      <t>rius</t>
    </r>
  </si>
  <si>
    <t xml:space="preserve">BMX dviračių takų įrengimas J. Janonio gatvėje   </t>
  </si>
  <si>
    <t>VKI</t>
  </si>
  <si>
    <t>Statybos skyrius;                                     Teritorijų planavimo ir architektūros skyrius</t>
  </si>
  <si>
    <t>19; 14</t>
  </si>
  <si>
    <t>Savivaldybei priklausančių pastatų ir inžinerinių statinių rekonstravimas, atnaujinimas (modernizavimas)  ir remontas</t>
  </si>
  <si>
    <t xml:space="preserve">Draudimo paslaugoms apmokėti (įgyvendinus projektą „Stasio Eidrigevičiaus menų centro įkūrimas  modernizuojant  viešąją kultūros infrastruktūrą“) </t>
  </si>
  <si>
    <t>Draudimo paslaugoms apmokėti (įgyvendinus projektą „Regos centro „Linelis“ vidaus patalpų ir ugdymo aplinkos modernizavimas“) (baldų)</t>
  </si>
  <si>
    <t>3.2.3.</t>
  </si>
  <si>
    <t>Draudimo paslaugoms apmokėti (įgyvendinus projektą „Socialinio būsto plėtra“) (pastato)</t>
  </si>
  <si>
    <t>Draudimo paslaugoms apmokėti (įgyvendinus projektą „Skate parko įrengimas Panevėžyje skatinant turistų srautus“)</t>
  </si>
  <si>
    <t>Apdrausti objektai</t>
  </si>
  <si>
    <t xml:space="preserve">Draudimo paslaugoms apmokėti (įgyvendinus projektus „Poeto J. Čerkeso –Besparnio sodybos sutvarkymas“ (I) ir „Vienijantis kūrybiškumo centras-Pragiedrulių sodyba“) </t>
  </si>
  <si>
    <t xml:space="preserve">Draudimo paslaugoms apmokėti įgyvendinus projektą „Panevėžio miesto ir Panevėžio rajono turizmo informacinės infrastruktūros plėtra“ </t>
  </si>
  <si>
    <t xml:space="preserve">Draudimo paslaugoms apmokėti (įgyvendinus projektą „Darnaus judumo priemonių diegimas Panevėžio mieste“) </t>
  </si>
  <si>
    <t>Draudimo paslaugoms apmokėti (įgyvendinus projektą „Panevėžio miesto dailės galerijos aktualizavimas“)</t>
  </si>
  <si>
    <t xml:space="preserve">Draudimo paslaugoms apmokėti (įgyvendinus projektą „Moigių namų pastatų komplekso modernizavimas ir pritaikymas visuomenės poreikiams“) </t>
  </si>
  <si>
    <t xml:space="preserve">Draudimo paslaugoms apmokėti (įgyvendinus projektą „Socialinio būsto plėtra“) </t>
  </si>
  <si>
    <t xml:space="preserve">Draudimo paslaugoms apmokėti (įgyvendinus projektą „Elektromobilių įkrovimo prieigų tinklo kūrimas Panevėžio mieste“) </t>
  </si>
  <si>
    <t>Turto, sukurto įgyvendinant projektus finansuojamus iš ES lėšų, draudimas</t>
  </si>
  <si>
    <t>Užsakovo funkcijų vykdymas</t>
  </si>
  <si>
    <t>Išimta statybą leidžiančių dokumentų</t>
  </si>
  <si>
    <t>Apdrausti statybos techniniai prižiūrėtojai, draudimo polisai</t>
  </si>
  <si>
    <t>3.2.2.</t>
  </si>
  <si>
    <t>Gedimų, įvykusių Savivaldybei priklausančiuose statiniuose, likvidavimas, statinių nugriovimas</t>
  </si>
  <si>
    <t>Likviduota gedimų</t>
  </si>
  <si>
    <t>3.2.1.</t>
  </si>
  <si>
    <t>5</t>
  </si>
  <si>
    <t xml:space="preserve">Savivaldybei priklausiančių pastatų kasmet pagerintos būklės dalis (nuo visų priklausančių pastatų) </t>
  </si>
  <si>
    <t>Savivaldybei priklausančius statinius rekonstruoti, atnaujinti, modernizuoti, remontuoti, apdrausti ir plėtoti</t>
  </si>
  <si>
    <t>KPP</t>
  </si>
  <si>
    <t>Palaidota vienišų ir neatpažintų žmonių palaikų</t>
  </si>
  <si>
    <t>3.1.6</t>
  </si>
  <si>
    <t>Vienišų ir neatpažintų žmonių palaikų laidojimas</t>
  </si>
  <si>
    <t>Panevėžio miesto savivaldybės teritorijoje mirusių žmonių palaikų vežimo ir laikymo paslaugos</t>
  </si>
  <si>
    <t>Kapinių skaitmeninimo informacinės sistemos palaikymas</t>
  </si>
  <si>
    <t xml:space="preserve">tūkst. m2 </t>
  </si>
  <si>
    <t>Vykdomas kapinių atnaujinimas ir  priežiūra</t>
  </si>
  <si>
    <t xml:space="preserve">Kapinių teritorijos atnaujinimas ir priežiūra </t>
  </si>
  <si>
    <t>Organizuoti kapinių priežiūrą, vienišų žmonių laidojimą</t>
  </si>
  <si>
    <t>Atnaujintų objektų skaičius</t>
  </si>
  <si>
    <t>Įrengtų, atnaujintų vaikų žaidimų aikštelių skaičius</t>
  </si>
  <si>
    <t>3.1.5</t>
  </si>
  <si>
    <t xml:space="preserve">Daugiabučių gyvenamųjų namų teritorijų infrastruktūros objektų atnaujinimas dalyvaujant fiziniams ir  (ar) juridiniams asmenims </t>
  </si>
  <si>
    <t>Atnaujintų šaligatvių skaičius</t>
  </si>
  <si>
    <t>Daugiabučių gyvenamųjų namų teritorijose esančių šaligatvių remontas</t>
  </si>
  <si>
    <t>Atnaujintų vidaus kelių, automobilių aikštelių skaičius</t>
  </si>
  <si>
    <t>Daugiabučių gyvenamųjų namų teritorijose esančių vidaus kelių (įvažų) remontas</t>
  </si>
  <si>
    <t>Daugiabučių gyvenamųjų namų teritorijų infrastruktūros atnaujinimas ir plėtra</t>
  </si>
  <si>
    <t>Kapitališkai suremontuotų tiltų skaičius</t>
  </si>
  <si>
    <t>Atliktų tiltų ir kitos infrastruktūros  remonto ar rekonstrukcijos skaičius</t>
  </si>
  <si>
    <t xml:space="preserve">Tilto per Nevėžį Nemuno gatvėje, Panevėžio mieste kapitalinis remontas </t>
  </si>
  <si>
    <t>3.1.4</t>
  </si>
  <si>
    <t>Esamų tiltų ir kitos infrastruktūros remontas ir rekonstrukcija</t>
  </si>
  <si>
    <t xml:space="preserve">Žvyruotų gatvių dulkėtumo mažinimas   </t>
  </si>
  <si>
    <t>km</t>
  </si>
  <si>
    <t>Vietinės reikšmės kelių ir gatvių su žvyro danga priežiūra, naudojant dulkėjimą mažinančias priemones, ilgis</t>
  </si>
  <si>
    <t>Žvyruotų gatvių, kuriose sumažintas dulkėtumas, ilgis</t>
  </si>
  <si>
    <t>3.1.3</t>
  </si>
  <si>
    <t>Abonentų skaičius</t>
  </si>
  <si>
    <t>3.1.2</t>
  </si>
  <si>
    <t xml:space="preserve">Naujų elektros abonentų, beapskaitinių vartotojų prijungimas </t>
  </si>
  <si>
    <t>Įrengta, rekonstruota apšvietimo tinklų</t>
  </si>
  <si>
    <t>Miesto gatvių ir vidaus  kelių apšvietimo tinklų remonto projektavimo ir rangos darbai</t>
  </si>
  <si>
    <t>GWh</t>
  </si>
  <si>
    <t>Suvartota el. energijos</t>
  </si>
  <si>
    <t xml:space="preserve">Elektros energijos sunaudojimas miesto gatvių apšvietimui, renginiams, elektromobilių įkrovos stotelėms </t>
  </si>
  <si>
    <t xml:space="preserve">Eksploatuojama šviestuvų    </t>
  </si>
  <si>
    <t>Miesto gatvių ir viešųjų erdvių apšvietimo tinklų eksploatavimas  ir remontas</t>
  </si>
  <si>
    <t xml:space="preserve">Miesto gatvių ir viešųjų erdvių apšvietimo tinklų eksploatavimas, įrengimas, rekonstrukcija ir remontas, viešųjų erdvių ir gatvių apšvietimas, naujų abonentų prijungimas </t>
  </si>
  <si>
    <t>Miesto užtvankų priežiūra ir remontas</t>
  </si>
  <si>
    <t>Panevėžio miesto užtvankų remontas, priežiūra)</t>
  </si>
  <si>
    <t>25</t>
  </si>
  <si>
    <t>Naujai įrengta įvaža į ikimokyklinio ugdymo įstaigą</t>
  </si>
  <si>
    <t>3.1.1</t>
  </si>
  <si>
    <t>Įvažiavimas/išvažiavimas į Dariaus ir Girėno g. 41, Panevėžio mieste nauja statyba</t>
  </si>
  <si>
    <t>Kapitališkai suremontuota autombilių stovėjimo aikštelė</t>
  </si>
  <si>
    <t>Automobilių stovėjimo aikštelės šalia Klaipėdos g. Nr. 79A, 79B, 79C Panevėžyje kapitalinio remonto darbai</t>
  </si>
  <si>
    <t>Įrengtas naujas vidaus kelias (įvaža)</t>
  </si>
  <si>
    <t>Pramonės g. kapitalinis remontas, įrengiant privažiavimą prie Pramonės g. Nr. 7</t>
  </si>
  <si>
    <t>Įrengta nauja sankryža</t>
  </si>
  <si>
    <t>9</t>
  </si>
  <si>
    <t>3.1.1.</t>
  </si>
  <si>
    <t>Ramygalos g. kapitalinis remontas, įrengiant šviesoforų postą ties Ramygalos g. Nr. 202</t>
  </si>
  <si>
    <t>8</t>
  </si>
  <si>
    <t xml:space="preserve">Kėdainių g.  naujo vidaus kelio (įvažos) įrengimas </t>
  </si>
  <si>
    <t xml:space="preserve"> Prižiūrimas viadukas</t>
  </si>
  <si>
    <t>Prižūrimi tiltai</t>
  </si>
  <si>
    <t>Panevėžio miesto tiltų ir viaduko remontas, priežiūra</t>
  </si>
  <si>
    <t>Prižiūrėtos Panevėžio miesto gatvės</t>
  </si>
  <si>
    <t>Panevėžio miesto gatvių su asfalto danga priežiūra</t>
  </si>
  <si>
    <t>Naujai įrengta aikštelė</t>
  </si>
  <si>
    <t>Kraštovaizdžio formavimas ir ekologinės būklės gerinimas Kniaudiškių parke (Molainių g. 3. Automobilių stovėjimo aikštelė).</t>
  </si>
  <si>
    <t>Atlikti statinių kadastriniai matavimai</t>
  </si>
  <si>
    <t>Statinių kadastriniai matavimai</t>
  </si>
  <si>
    <t>Atlikti  inžinerinių statinių techniniai projektai</t>
  </si>
  <si>
    <t>Kapitališkai suremontuotos Sietyno g. su asfalto danga ilgis</t>
  </si>
  <si>
    <t>Sietyno gatvės kapitalinis remontas</t>
  </si>
  <si>
    <t>Kapitališkai suremontuotų gatvių su asfalto danga ilgis</t>
  </si>
  <si>
    <t xml:space="preserve">Panevėžio miesto centrinės miesto dalies viešųjų erdvių bei gatvių (kitaip Laisvės aikštės prieigų II dalis) sutvarkymo (II etapo) darbo projekto parengimas ir statybos darbai (Respublikos g. atkarpos (nuo Vasario 16-osios g. iki Respublikos g. 44) kapitalinis remontas) </t>
  </si>
  <si>
    <t>Kapitališkai suremontuotos Žvaigždžių g. su asfalto danga ilgis</t>
  </si>
  <si>
    <t xml:space="preserve">Žvaigždžių gatvės dalies (nuo Kniaudiškių g. iki J. Zikaro g.) kapitalinis remontas  </t>
  </si>
  <si>
    <t xml:space="preserve">Beržų gatvės dalies (nuo Pilėnų g. iki Ramygalos g.) rekonstravimas  </t>
  </si>
  <si>
    <t xml:space="preserve">Smėlynės gatvės dalies (nuo geležinkelio pervažos iki miesto ribos) kapitalinis remontas </t>
  </si>
  <si>
    <t xml:space="preserve">V. Alanto g. statyba (III etapas – nuo Projektuotojų g. iki V. Alanto g. – Savitiškio g. (Vakarinės g. ) žiedinės sankryžos),  (IV etapas – žiedinė sankryža V. Alanto g. – Savitiškio g. (Vakarinės g.)) </t>
  </si>
  <si>
    <t>Kapitališkai suremontuotos Rėklių g. su žvyro danga ilgis</t>
  </si>
  <si>
    <t xml:space="preserve">Rėklių gatvės kapitalinis remontas  </t>
  </si>
  <si>
    <t>Kapitališkai suremontuotos Matininkų g. su žvyro danga ilgis</t>
  </si>
  <si>
    <t>Matininkų gatvės kapitalinis remontas</t>
  </si>
  <si>
    <t>Kapitališkai suremontuotų gatvių su žvyro danga ilgis  (nuo Kazio Naruševičiaus g. 16 iki Panevėžio miesto ribos)</t>
  </si>
  <si>
    <t>Kazio Naruševičiaus gatvės dalies (nuo Kazio Naruševičiaus g. 16 iki Panevėžio miesto ribos) kapitalinis remontas</t>
  </si>
  <si>
    <t>Kapitališkai suremontuotos Bendrijų g. su žvyro danga ilgis</t>
  </si>
  <si>
    <t xml:space="preserve">Bendrijų gatvės kapitalinis remontas  </t>
  </si>
  <si>
    <t>Atnaujintų gatvių su asfalto danga ilgis</t>
  </si>
  <si>
    <t>Statybos skyrius ; Miesto infrastruktūros skyrius</t>
  </si>
  <si>
    <t>Vietinės reikšmės kelių ir gatvių su asfalto danga atnaujinimas</t>
  </si>
  <si>
    <t>Vietinės reikšmės kelių ir gatvių su žvyro danga ilgis</t>
  </si>
  <si>
    <t>Vietinės reikšmės kelių ir gatvių su žvyro danga remontas ir priežiūra</t>
  </si>
  <si>
    <t>Vietinės reikšmės kelių ir gatvių su asfalto danga ilgis</t>
  </si>
  <si>
    <t>Vietinės reikšmės kelių ir gatvių su asfalto danga remontas ir priežiūra</t>
  </si>
  <si>
    <t>7; 19</t>
  </si>
  <si>
    <t>Miesto vietinės reikšmės kelių ir gatvių infrastruktūros atnaujinimas ir plėtra</t>
  </si>
  <si>
    <t>Atnaujintų ir naujai įrengtų vietinės reikšmės kelių ir gatvių ilgis</t>
  </si>
  <si>
    <t>Modernizuoti esamą ir tvariai vystyti naują miesto infrastruktūrą</t>
  </si>
  <si>
    <t>1,5</t>
  </si>
  <si>
    <t>mln. kv. m</t>
  </si>
  <si>
    <t xml:space="preserve">Apšviestų teritorijų plotas </t>
  </si>
  <si>
    <t xml:space="preserve">Skatinti miesto plėtrą ir tvarią transformaciją   </t>
  </si>
  <si>
    <t>persodinti medžiai</t>
  </si>
  <si>
    <t>2.2.3</t>
  </si>
  <si>
    <t>Didelių matmenų medžių persodinimo paslaugos</t>
  </si>
  <si>
    <t>+</t>
  </si>
  <si>
    <t>Skaičiuojama nuo gatvių ir statinių stogų ploto</t>
  </si>
  <si>
    <t xml:space="preserve">Mokestis už lietaus nuotekas   </t>
  </si>
  <si>
    <t>Papuošta miesto eglė ir Laisvės aikštė, kartą per metus</t>
  </si>
  <si>
    <t xml:space="preserve">Miesto puošimas švenčių ir renginių metu  </t>
  </si>
  <si>
    <t>Renkama rinkliava (parkomatai)</t>
  </si>
  <si>
    <t xml:space="preserve">Rinkliavos už transporto stovėjimą gatvėse ir aikštėse organizavimas  </t>
  </si>
  <si>
    <t>Vaizdo stebėjimo kameros</t>
  </si>
  <si>
    <t xml:space="preserve">Vaizdo stebėjimo sistemos duomenų perdavimo ir stebėjimo paslaugos  </t>
  </si>
  <si>
    <t>Km</t>
  </si>
  <si>
    <t>Sutvarkyta Nevėžio upės pakrantė</t>
  </si>
  <si>
    <t>Nevėžio upės pakrančių tvarkymas</t>
  </si>
  <si>
    <t>Prižiūrėti miesto fontanai</t>
  </si>
  <si>
    <t>Fontanų priežiūros paslaugos</t>
  </si>
  <si>
    <t>Sutvarkytos poilsio zonos</t>
  </si>
  <si>
    <t>Viešųjų erdvių ir poilsio zonų infrastruktūros objektų atnaujinimas, remontas ir priežiūra</t>
  </si>
  <si>
    <t xml:space="preserve">Įrengta vaikų žaidimo aikštelių        </t>
  </si>
  <si>
    <t xml:space="preserve"> vnt.</t>
  </si>
  <si>
    <t xml:space="preserve">Prižiūrima vaikų žaidimo aikštelių        </t>
  </si>
  <si>
    <t xml:space="preserve">Vaikų žaidimo aikštelių ir treniruoklių atnaujinimas, remontas ir priežiūra </t>
  </si>
  <si>
    <t xml:space="preserve">Viešųjų erdvių ir poilsio zonų infrastruktūros objektų atnaujinimas, remontas ir priežiūra, rinkliava už transporto stovėjimą, miesto puošimas švenčių proga </t>
  </si>
  <si>
    <t>Įsigyti maisto atliekų  surinkimo priemones</t>
  </si>
  <si>
    <t>2.2.4</t>
  </si>
  <si>
    <t>Biologinių (maisto) atliekų surinkimo priemonėms įsigyti</t>
  </si>
  <si>
    <t>Atliktas pagal  konteinerių poreikį su anžeminių konteinerių remontu</t>
  </si>
  <si>
    <t>2.2.2</t>
  </si>
  <si>
    <t>Antžeminių atliekų surinkimo konteinerių aikštelių remontas</t>
  </si>
  <si>
    <t>Atlikti nenumatyti miesto infrastruktūros darbai, paslaugos</t>
  </si>
  <si>
    <t>Miesto infrastruktūros skyrius, Statybos skyrius</t>
  </si>
  <si>
    <t>7;   19</t>
  </si>
  <si>
    <t>Nenumatytos išlaidos</t>
  </si>
  <si>
    <t>Įsigyti tekstilės atliekų surinkimo konteinerius</t>
  </si>
  <si>
    <t>Tekstilės atliekų surinkimo konteineriams pirkti</t>
  </si>
  <si>
    <t xml:space="preserve">Sterilizuoti bešeimininkų kačių   </t>
  </si>
  <si>
    <t>Bešeimininkių gyvūnų  (kačių) augintinių skaičiaus mažinimo programai vykdyti</t>
  </si>
  <si>
    <t>Stebimų aplinkos komponentų skaičius</t>
  </si>
  <si>
    <t>Panevėžio miesto aplinkos komponentų stebėsena</t>
  </si>
  <si>
    <t>Atliktas pagal poreikį konteinerių su požeminiais konteineriais remontas</t>
  </si>
  <si>
    <t>Požeminių atliekų surinkimo konteinerių aikštelių su požeminiais konteineriais remontas</t>
  </si>
  <si>
    <t xml:space="preserve">Suteikti laikinąją priežiūrą bepriežiūriams, bešeimininkiams gyvūnams </t>
  </si>
  <si>
    <t>Bepriežiūrių, bešeimininkių gyvūnų  laikinoji priežiūra</t>
  </si>
  <si>
    <t>Atlikti darbus ir suteikti paslaugas (pastatyti biotualetus, atliekų surinkimo konteinerius, išvalyti teritorijas ir kt.) planuojamiems miesto renginiams</t>
  </si>
  <si>
    <t>Paruošiamųjų darbų atlikimas ir paslaugų suteikimas miesto renginiams</t>
  </si>
  <si>
    <r>
      <t>tūkst. m</t>
    </r>
    <r>
      <rPr>
        <vertAlign val="superscript"/>
        <sz val="10"/>
        <rFont val="Times New Roman"/>
        <family val="1"/>
        <charset val="186"/>
      </rPr>
      <t xml:space="preserve">2   </t>
    </r>
  </si>
  <si>
    <t xml:space="preserve">Valomi šaligatviai </t>
  </si>
  <si>
    <t xml:space="preserve">Valomos gatvės  </t>
  </si>
  <si>
    <t>Prižiūrimos šiukšlių dėžės</t>
  </si>
  <si>
    <t>Prižiūrimi viešieji tualetai</t>
  </si>
  <si>
    <t xml:space="preserve">Miesto    teritorijų, viešųjų tualetų valymas, priežiūra, šiukšliadėžių priežiūra </t>
  </si>
  <si>
    <t>Medžių priežiūros paslaugos Panevėžio mieste</t>
  </si>
  <si>
    <t>Miesto želdynų atnaujinimas ir priežiūra</t>
  </si>
  <si>
    <r>
      <t>m</t>
    </r>
    <r>
      <rPr>
        <vertAlign val="superscript"/>
        <sz val="10"/>
        <rFont val="Times New Roman"/>
        <family val="1"/>
        <charset val="186"/>
      </rPr>
      <t>2</t>
    </r>
  </si>
  <si>
    <t>Sodinamos gėlės ir dekoratyviniai augalai</t>
  </si>
  <si>
    <t>Prižiūrimi ir atnaujinami miesto gėlynai</t>
  </si>
  <si>
    <t>Miesto gėlynų atnaujinimas ir priežiūra</t>
  </si>
  <si>
    <t>ha</t>
  </si>
  <si>
    <t>Vykdoma vejų ir žolynų (želdinių) priežiūra mieste</t>
  </si>
  <si>
    <t>Miesto vejų ir žolynų atnaujinimas ir priežiūra</t>
  </si>
  <si>
    <t>Miesto viešųjų erdvių atnaujinimas, priežiūra</t>
  </si>
  <si>
    <t>Dalyvaujamojo biudžeto modelio taikymas</t>
  </si>
  <si>
    <t>Dalyvaujamojo biudžeto dalies didėjimas (kasmet)</t>
  </si>
  <si>
    <t>2.2.1</t>
  </si>
  <si>
    <t>Įgyvendintų eko sistemą stiprinančių projektų skaičius</t>
  </si>
  <si>
    <t xml:space="preserve">Suformuotų erdvių skaičius </t>
  </si>
  <si>
    <t>Patobulinti miesto erdvių ir objektų kokybę, jų priežiūrą (SPP 2.2.3.)</t>
  </si>
  <si>
    <t>Namų ūkių (būstų) šildymo įrenginių inventorizavimas ir vartotojų sąmoningumo didinimas</t>
  </si>
  <si>
    <t>Naujus aplinkai draugiškesnius šilumos būdus įdiegusių savivaldybės įmonių / organizacijų skaičius</t>
  </si>
  <si>
    <t>kompl.</t>
  </si>
  <si>
    <t>Atlikta namų ūkių (būstų) šildymo įrenginių inventorizacija</t>
  </si>
  <si>
    <t>2.1.4</t>
  </si>
  <si>
    <t xml:space="preserve">Savivaldybės viešųjų pastatų modernizavimas, taikant energijos išteklių panaudojimo efektyvumo didinimo priemones </t>
  </si>
  <si>
    <t>  Naujų modernizuotų viešųjų pastatų skaičius</t>
  </si>
  <si>
    <t>2.1.3</t>
  </si>
  <si>
    <t>kompl</t>
  </si>
  <si>
    <t>Parengtas atsinaujinančių išteklių energijos naudojimo plėtros planas</t>
  </si>
  <si>
    <t>2.1.2</t>
  </si>
  <si>
    <t>Atsinaujinančių išteklių energijos naudojimo plėtros plano  parengimas</t>
  </si>
  <si>
    <t>2.1.2.</t>
  </si>
  <si>
    <t>Atsinaujinančių išteklių energijos naudojimo plėtros plano  parengimas ir įgyvendinimas</t>
  </si>
  <si>
    <t>Daugiabučių namų modernizavimo skatinimas ir plėtra, taikant kompleksines energetinio efektyvumo didinimo priemones</t>
  </si>
  <si>
    <t>Kompleksiškai renovuotų daugiabučių namų skaičius</t>
  </si>
  <si>
    <t>2.1.1.</t>
  </si>
  <si>
    <t>Savivaldybės darnios energetikos plėtros indeksas</t>
  </si>
  <si>
    <t>Paskatinti energijos taupymą, atsinaujinančių ir alternatyvių energijos išteklių naudojimą</t>
  </si>
  <si>
    <t>Žalumo indeksas</t>
  </si>
  <si>
    <t xml:space="preserve">Mažinti poveikį klimato kaitai ir prisitaikyti prie jos </t>
  </si>
  <si>
    <t>„Rail Baltica“ transporto mazgo integravimas į Panevėžio miesto transporto tinklą</t>
  </si>
  <si>
    <t>Naujų maršrutų skaičius</t>
  </si>
  <si>
    <t>Statybos skyrius, Miesto infrastruktūros skyrius</t>
  </si>
  <si>
    <t>7;19</t>
  </si>
  <si>
    <t>1.5.2</t>
  </si>
  <si>
    <r>
      <t>Naujos autobusų stoties įrengimas ir prieigų sutvarkymas</t>
    </r>
    <r>
      <rPr>
        <u/>
        <sz val="10"/>
        <rFont val="Times New Roman"/>
        <family val="1"/>
        <charset val="186"/>
      </rPr>
      <t xml:space="preserve"> </t>
    </r>
  </si>
  <si>
    <t xml:space="preserve"> Įrengta nauja autobusų stotis ir sutvarkytos prieigos</t>
  </si>
  <si>
    <t>1.5.1</t>
  </si>
  <si>
    <r>
      <t>Naujos autobusų stoties įrengimas ir prieigų sutvarkymas</t>
    </r>
    <r>
      <rPr>
        <b/>
        <u/>
        <sz val="10"/>
        <rFont val="Times New Roman"/>
        <family val="1"/>
        <charset val="186"/>
      </rPr>
      <t xml:space="preserve"> </t>
    </r>
  </si>
  <si>
    <t>Veikiančių subjektų, siūlančių nuomotis / dalintis automobilius, dviračius ir kitas transporto priemones, skaičius</t>
  </si>
  <si>
    <t>27</t>
  </si>
  <si>
    <t>Mažiau teršiančių, elektra ir (ar) dujomis varomų viešojo transporto priemonių dalis nuo visų viešojo transporto priemonių</t>
  </si>
  <si>
    <t>Išplėsti viešojo transporto ir susisiekimo infrastruktūrą bei atnaujinti viešojo transporto priemones</t>
  </si>
  <si>
    <t xml:space="preserve">Viešojo transporto maršrutinio tinklo optimizavimas. Viešojo transporto infrastruktūros modernizavimas </t>
  </si>
  <si>
    <t>1.4.1</t>
  </si>
  <si>
    <t>3</t>
  </si>
  <si>
    <t>Keleivių pasitenkinimo viešojo transporto paslaugomis pokytis</t>
  </si>
  <si>
    <t>2</t>
  </si>
  <si>
    <t>Vietinio susisiekimo bendrų maršrutų su kitomis savivaldybėmis skaičius</t>
  </si>
  <si>
    <t xml:space="preserve"> Keleivių naudojimosi viešojo transporto paslaugomis pokytis </t>
  </si>
  <si>
    <r>
      <t>Padidinti naudojimosi viešuoju transportu mastą</t>
    </r>
    <r>
      <rPr>
        <u/>
        <sz val="11"/>
        <rFont val="Times New Roman"/>
        <family val="1"/>
        <charset val="186"/>
      </rPr>
      <t xml:space="preserve"> </t>
    </r>
  </si>
  <si>
    <t xml:space="preserve">Elektromobilių įkrovimo prieigų tinklo plėtra </t>
  </si>
  <si>
    <t>Elektromobilių įkrovimo prieigų skaičius</t>
  </si>
  <si>
    <t>1.3.1</t>
  </si>
  <si>
    <t xml:space="preserve">Zonų be CO2  skaičius </t>
  </si>
  <si>
    <r>
      <t>Pasiekti skirtingų transporto būdų darną miesto sistemoje</t>
    </r>
    <r>
      <rPr>
        <u/>
        <sz val="11"/>
        <rFont val="Times New Roman"/>
        <family val="1"/>
        <charset val="186"/>
      </rPr>
      <t xml:space="preserve"> </t>
    </r>
  </si>
  <si>
    <t>Ramaus eismo gatvių be tranzitinio transporto tinklo plėtra. Eismo intensyvumo miesto centre mažinimas</t>
  </si>
  <si>
    <t>Įrengtas Šiaurinis apvažiavimas</t>
  </si>
  <si>
    <t>Naujai rekonstruotų gatvių, kuriose sumažinti pertekliniai parametrai ilgis</t>
  </si>
  <si>
    <t>Gatvės, kurioms taikomas „gyvenamosios zonos“ eismo statusas</t>
  </si>
  <si>
    <t>Bendras gatvių ilgis, kuriose pritaikytos tranzitą ribojančios priemonės</t>
  </si>
  <si>
    <t>Atnaujinta rekonstruota sankryža</t>
  </si>
  <si>
    <t>Atnaujinti suremontuoti šviesoforų postai</t>
  </si>
  <si>
    <t>Šviesoforo postų remonto darbai</t>
  </si>
  <si>
    <t>Horizontaliai paženklintos, paženklinimu atnaujintos gatvės</t>
  </si>
  <si>
    <t>Miesto gatvių horizontalusis ženklinimas</t>
  </si>
  <si>
    <t>Kelio ženklų, užtvarų ir kitų eismo saugumo gerinimo priemonių įrengimas ir priežiūra</t>
  </si>
  <si>
    <t>Miesto gatvių vertikalusis ženklinimas</t>
  </si>
  <si>
    <t>Šviesoforų postų priežiūra ir eksplotavimas</t>
  </si>
  <si>
    <t>Modernizuotos, įdiegiant inžinerines eismo saugos priemones, nereguliuojamos pėsčiųjų perėjos</t>
  </si>
  <si>
    <t>Išmaniųjų pėsčiųjų perėjų įrengimas ir esamų modernizavimas. Šviesoforų postų priežiūra ir eksplotavimas</t>
  </si>
  <si>
    <t>Senamiesčio g., S. Kerbedžio g. sankryžos su prieigomis rekonstravimas</t>
  </si>
  <si>
    <t>Panevėžio miesto Klaipėdos g., Projektuotojų g., Dariaus ir Girėno  g. sankryžos rekonstravimo į žiedinę sankryžą, rekonstrukcijos darbai</t>
  </si>
  <si>
    <t>Naujų įrengtų išmaniųjų (reaguojanti į srautą ir keičianti signalus) perėjų skaičius</t>
  </si>
  <si>
    <t xml:space="preserve">Sankryžų modernizavimas ir saugaus eismo užtikrinimas </t>
  </si>
  <si>
    <t>Modernizuotų šviesoforinių sankryžų skaičius</t>
  </si>
  <si>
    <t>Įskaitinių eismo įvykių skaičius</t>
  </si>
  <si>
    <t>Padidinti eismo saugumą</t>
  </si>
  <si>
    <t>Kapitališkai suremontuotas šaligatvis</t>
  </si>
  <si>
    <t>A. Mackevičiaus gatvės pėsčiųjų ir dviračių tako kapitalinio remonto darbai</t>
  </si>
  <si>
    <t>Pramonės g. dalies (nuo Pušaloto g. iki Šiaurinės g.) pėsčiųjų-dviračių tako kapitalinio remonto darbai</t>
  </si>
  <si>
    <t>S. Daukanto gatvės pėsčiųjų ir dviračių tako kapitalinio remonto darbai</t>
  </si>
  <si>
    <t>Kapitališkai suremontuoto nuo Vilniaus g. iki  Nemuno g./ Aukštaičių g. šaligatvio  ilgis</t>
  </si>
  <si>
    <t xml:space="preserve">Ramygalos g. dalies (nuo Vilniaus g. iki  Nemuno g./ Aukštaičių g.) šaligatvio kapitalinio remonto darbai </t>
  </si>
  <si>
    <t>Dviračių ir pėsčiųjų takų ilgis (šalia gatvių)</t>
  </si>
  <si>
    <t>Dviračių trasų, pėsčiųjų takų mieste ir jo prieigose remontas ir priežiūra</t>
  </si>
  <si>
    <t xml:space="preserve">Dviračių trasų, pėsčiųjų takų mieste ir jo prieigose įrengimas, atnaujinimas užtikrinant tęstinumą bei junglumą </t>
  </si>
  <si>
    <t>Įskaitinių eismo įvykių, kuriuose sužeidžiami pėstieji ir dviratininkai, skaičius</t>
  </si>
  <si>
    <t xml:space="preserve">Paskatinti netaršaus mikrotransporto (paspirtukai, dviračiai, riedžiai ir kt.) infrastruktūros plėtrą </t>
  </si>
  <si>
    <t>Parų skaičius, kai buvo viršyta kietųjų dalelių KD10 paros ribinė vertė 50 µg/m3</t>
  </si>
  <si>
    <t xml:space="preserve">Vykdyti kryptingą darnaus judumo politiką savivaldybėje </t>
  </si>
  <si>
    <t xml:space="preserve">Asignavimų valdytojo kodas </t>
  </si>
  <si>
    <t>Priemonės požymis</t>
  </si>
  <si>
    <t xml:space="preserve">             TIKSLŲ, UŽDAVINIŲ, PRIEMONIŲ IR PAPRIEMONIŲ, IŠLAIDŲ IR VERTINIMO KRITERIJŲ SUVESTINĖ                                        </t>
  </si>
  <si>
    <t>PANEVĖŽIO MIESTO SAVIVALDYBĖS ADMINISTRACIJOS 2024 METŲ VEIKLOS PLANO             
MIESTO INFRASTRUKTŪROS OBJEKTŲ PLĖTROS, MODERNIZAVIMO IR PRIEŽIŪROS  PROGRAMOS (NR. 10)</t>
  </si>
  <si>
    <t xml:space="preserve">Sporto organizacijų raginimas turėti ilgalaikius planavimo dokumentus (planus, strategijas), finansuoti projektus siekiant kokybinių ir kiekybinių rezultatų </t>
  </si>
  <si>
    <t>vnt./metus</t>
  </si>
  <si>
    <r>
      <t>Sporto organizacijų finansuotini projektai, turintys ilgalaikius planavimo dokumentus (planus, strategijas</t>
    </r>
    <r>
      <rPr>
        <sz val="10"/>
        <rFont val="Calibri"/>
        <family val="2"/>
        <charset val="186"/>
      </rPr>
      <t>)</t>
    </r>
    <r>
      <rPr>
        <sz val="10"/>
        <rFont val="Times New Roman"/>
        <family val="1"/>
        <charset val="186"/>
      </rPr>
      <t xml:space="preserve"> </t>
    </r>
  </si>
  <si>
    <t>0;10</t>
  </si>
  <si>
    <t>Aukšto meistriškumo sportininkų ir jų trenerių skatinimas už sporto laimėjimus</t>
  </si>
  <si>
    <t xml:space="preserve">Savivaldybės skirtos premijos už pasiektus aukštus  sporto rezultatus, skaičius  </t>
  </si>
  <si>
    <t xml:space="preserve">Tarptautinių bei nacionalinių fizinio aktyvumo ir sporto renginių organizavimas.
Dalyvavimas sporto varžybose, renginiuose </t>
  </si>
  <si>
    <t xml:space="preserve">Organizuotų tarptautinių, nacionalinių, fizinio aktyvumo sporto renginių bei dalyvavimo varžybose, renginiuose skaičius  </t>
  </si>
  <si>
    <t>asm./metus</t>
  </si>
  <si>
    <t xml:space="preserve">Aukšto meistriškumo sportininkų skaičius </t>
  </si>
  <si>
    <t xml:space="preserve">Pagerinti aukšto meistriškumo sportininkų rengimo sąlygas </t>
  </si>
  <si>
    <t>Projektų, skatinančių, populiarinančių sportą, fizinį aktyvumą finansavimas</t>
  </si>
  <si>
    <t xml:space="preserve">Finansuotų projektų, skatinančių, populiarinančių sportą, fizinį aktyvumą, skaičius  </t>
  </si>
  <si>
    <t>Sporto ir viešosios aktyvaus laisvalaikio infrastruktūros daugiafunkciškumo plėtojimas ir pritaikymas nustatytiems kokybės standartams</t>
  </si>
  <si>
    <t>1</t>
  </si>
  <si>
    <t>Sukurtos sporto infrastruktūros valdymo priemonės bei sportinio ugdymo apskaitos priemonės</t>
  </si>
  <si>
    <t xml:space="preserve">Atnaujintos, suremontuotos (modernizuotos), rekonstruotos esamos sporto bazės (įskaitant viešąsias erdves, kurios pritaikytos aktyviam laisvalaikiui, fiziniam aktyvumui) arba nauji sporto objektai (viešosios erdvės pritaikytos aktyviam laisvalaikiui ir / arba fiziniam aktyvumui), skaičius  </t>
  </si>
  <si>
    <t xml:space="preserve">Futbolo vystymo programoje sportuojančių asmenų skaičius </t>
  </si>
  <si>
    <t>Futbolo vystymo programos finansavimas</t>
  </si>
  <si>
    <t>Sporto įstaigų paslaugų stiprinimas ir plėtra</t>
  </si>
  <si>
    <t xml:space="preserve">Sporto renginių skaičius  </t>
  </si>
  <si>
    <t>Užtikrinti kokybišką ir efektyvią sveikatos priežiūrą</t>
  </si>
  <si>
    <t xml:space="preserve">Fizinio aktyvumo renginiuose dalyvaujančių asmenų sk. </t>
  </si>
  <si>
    <t xml:space="preserve">   Stiprinti gyventojų sveikatą ir skatinti fizinį aktyvumą siekiant aukšto sporto meistriškumo </t>
  </si>
  <si>
    <t xml:space="preserve"> SPORTO PROGRAMOS (NR. 12)                                                                                              
</t>
  </si>
  <si>
    <t>asm.</t>
  </si>
  <si>
    <t>`</t>
  </si>
  <si>
    <r>
      <t>Profesinio mokymo ir aukštojo mokslo įstaigų išteklių, reikalingų</t>
    </r>
    <r>
      <rPr>
        <i/>
        <sz val="10"/>
        <rFont val="Times New Roman"/>
        <family val="1"/>
        <charset val="186"/>
      </rPr>
      <t xml:space="preserve"> Pramonė 4.0</t>
    </r>
    <r>
      <rPr>
        <sz val="10"/>
        <rFont val="Times New Roman"/>
        <family val="1"/>
        <charset val="186"/>
      </rPr>
      <t xml:space="preserve"> srities specialistams rengti, vystymas</t>
    </r>
  </si>
  <si>
    <r>
      <t xml:space="preserve">Besimokančių studentų ir mokinių skaičius mokymo programose, susijusiose su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sritimi, kurių praktinio mokymo metu ne mažiau kaip 50 proc. laiko naudojama nauja (ne senesnė nei 10 m. įranga) įranga, dalis </t>
    </r>
  </si>
  <si>
    <r>
      <t xml:space="preserve">Praktinio mokymo dirbtuvės, pritaikytos </t>
    </r>
    <r>
      <rPr>
        <i/>
        <sz val="10"/>
        <rFont val="Times New Roman"/>
        <family val="1"/>
        <charset val="186"/>
      </rPr>
      <t>Pramonės 4.0</t>
    </r>
    <r>
      <rPr>
        <sz val="10"/>
        <rFont val="Times New Roman"/>
        <family val="1"/>
        <charset val="186"/>
      </rPr>
      <t xml:space="preserve"> profesiniam ugdymui</t>
    </r>
  </si>
  <si>
    <t>Švietimo skyrius</t>
  </si>
  <si>
    <t>0;12</t>
  </si>
  <si>
    <r>
      <t xml:space="preserve">Profesinio mokymo ir aukštojo mokslo įstaigų išteklių, reikalingų </t>
    </r>
    <r>
      <rPr>
        <b/>
        <i/>
        <sz val="11"/>
        <rFont val="Times New Roman"/>
        <family val="1"/>
        <charset val="186"/>
      </rPr>
      <t>Pramonė 4.0</t>
    </r>
    <r>
      <rPr>
        <b/>
        <sz val="11"/>
        <rFont val="Times New Roman"/>
        <family val="1"/>
        <charset val="186"/>
      </rPr>
      <t xml:space="preserve"> srities specialistams rengti, vystymas</t>
    </r>
  </si>
  <si>
    <t xml:space="preserve">Kryptingos profesinio orientavimo sistemos bendradarbiaujant Panevėžio miesto bendrojo ugdymo, profesinio mokymo ir aukštojo mokslo įstaigoms bei verslo įmonėms sukūrimas ir įgyvendinimas </t>
  </si>
  <si>
    <t xml:space="preserve"> Naujų miesto lygmens profesinio orientavimo priemonių skaičius</t>
  </si>
  <si>
    <t>Profesijos patarėjų etatų skaičius</t>
  </si>
  <si>
    <t>2.1.1</t>
  </si>
  <si>
    <t>proc. nuo visų absolventų</t>
  </si>
  <si>
    <t>Pirmą kartą po studijų baigimo pagal specialybę įsidarbinę Panevėžio profesinio rengimo centro, Panevėžio kolegijos ir KTU fakulteto absolventai</t>
  </si>
  <si>
    <r>
      <t>Paskatinti aukštojo mokslo ir profesinio mokymo įstaigų teikiamų paslaugų atitiktį trumpalaikėms ir ilgalaikėms darbo rinkos poreikių prognozėms</t>
    </r>
    <r>
      <rPr>
        <sz val="11"/>
        <rFont val="Times New Roman"/>
        <family val="1"/>
        <charset val="186"/>
      </rPr>
      <t xml:space="preserve"> </t>
    </r>
  </si>
  <si>
    <t xml:space="preserve">Užimtų gyventojų pagal profesijų grupes, išskyrus nekvalifikuotus darbininkus, dalis </t>
  </si>
  <si>
    <t xml:space="preserve">Didinti kvalifikuotų darbuotojų pasiūlą </t>
  </si>
  <si>
    <t>Antrųjų mokytojų etatai</t>
  </si>
  <si>
    <t>Mokytojų padėjėjų etatai</t>
  </si>
  <si>
    <t>Švietimo skyrius, vyriausioji specialistė Aušra Gabrėnienė</t>
  </si>
  <si>
    <t>Įtraukaus švietimo įgyvendinimas</t>
  </si>
  <si>
    <t>26</t>
  </si>
  <si>
    <t>Nešiojamieji kompiuteriai</t>
  </si>
  <si>
    <t>Skaitmeninių priemonių, licencijų ir įrangos skaičius</t>
  </si>
  <si>
    <t>Švietimo skyrius, vyriausioji specialistė Audronė Bagdanskienė</t>
  </si>
  <si>
    <t>Skaitmeninių kompetencijų plėtojimo programos įgyvendinimo priemonių plano finansavimas</t>
  </si>
  <si>
    <t>Švietimo pažangos planas</t>
  </si>
  <si>
    <t>Švietimo skyrius, vedėja Silvija Sėrikovienė</t>
  </si>
  <si>
    <t>Švietimo pažangos plano parengimas</t>
  </si>
  <si>
    <t>Švietimo skyrius, vyriausioji specialistė Simona Vizbarienė</t>
  </si>
  <si>
    <t>Centralizuotos buhalterijos įgyvendinimas</t>
  </si>
  <si>
    <t>Dalyvaujančių projekte mokyklų skaičius</t>
  </si>
  <si>
    <t>Projekto „Kokybės krepšelis“ finansavimas</t>
  </si>
  <si>
    <t>Finansuotų neformaliojo suaugusiųjų švietimo ir tęstinio mokymosi programų skaičius</t>
  </si>
  <si>
    <t>Švietimo skyrius, centralizuoto priėmimo į mokyklas specialistė Karolina Žukaitienė</t>
  </si>
  <si>
    <t>Neformaliojo suaugusiųjų švietimo projektai</t>
  </si>
  <si>
    <t>Neformaliojo vaikų švietimo mokyklų   išorinis auditas</t>
  </si>
  <si>
    <t>Švietimo skyrius, vyriausioji specialistė Vilma Bartašienė</t>
  </si>
  <si>
    <t>Neformaliojo vaikų švietimo mokyklų išorinio audito vykdymas</t>
  </si>
  <si>
    <t>Apdovanotųjų skaičius</t>
  </si>
  <si>
    <t>Fotografijų konkurso organizavimas</t>
  </si>
  <si>
    <t>Pirmokų skaičius miesto mokyklose</t>
  </si>
  <si>
    <t>Švietimo skyrius, vyriausioji specialistė Jolita Glemžienė</t>
  </si>
  <si>
    <t>Mokyklų aprūpinimas priemonėmis, skirtoms šventėms organizuoti</t>
  </si>
  <si>
    <t>Švietimo įstaigų turtui apdrausti (apdraustų ikimokyklinio ugdymo įstaigų skaičius)</t>
  </si>
  <si>
    <t>Švietimo skyrius, vyriausioji mokymo priemonių specialistė Irma Zaveckienė</t>
  </si>
  <si>
    <t xml:space="preserve">Švietimo įstaigų turtui apdrausti </t>
  </si>
  <si>
    <t>Mokyklų edukacinių erdvių konkurso organizavimas (apdovanotų mokyklų skaičius)</t>
  </si>
  <si>
    <t xml:space="preserve">Mokyklų edukacinių erdvių konkurso organizavimas </t>
  </si>
  <si>
    <t>Motyvuotų ir gabių mokinių papildomo mokymo projektų finansavimas (projektuose dalyvaujančių mokinių skaičius)</t>
  </si>
  <si>
    <t>Švietimo skyrius, vyriausioji specialistė Izolda Pakalnienė</t>
  </si>
  <si>
    <t xml:space="preserve">Motyvuotų ir gabių mokinių papildomo mokymo projektų finansavimas </t>
  </si>
  <si>
    <t>Mokinių tarptautinių mainų skatinimo projektų finansavimas (mokinių, dalyvaujančių  tarptautinių mainų skatinimo projektuose, skaičius)</t>
  </si>
  <si>
    <t xml:space="preserve">Mokinių tarptautinių mainų skatinimo projektų finansavimas </t>
  </si>
  <si>
    <t>Jaunųjų specialistų pritraukimo į miesto ugdymo įstaigas ir pedagogų perkvalifikavimo programos įgyvendinimas (finansinę paramą gavusių pedagogų skaičius per metus)</t>
  </si>
  <si>
    <t>Švietimo skyrius, vyriausioji specialistė Eda Vaičiūnė</t>
  </si>
  <si>
    <t xml:space="preserve">Jaunųjų specialistų pritraukimo į miesto ugdymo įstaigas ir pedagogų perkvalifikavimo programos įgyvendinimas </t>
  </si>
  <si>
    <t xml:space="preserve">Geriausiai išlaikiusių valstybinius brandos egzaminus abiturientų pagerbimo šventės organizavimas </t>
  </si>
  <si>
    <t>Švietimo skyrius, vedėja Silvija Sėrikovienė, centralizuoto priėmimo į mokyklas specialistė Karolina Žukaitienė</t>
  </si>
  <si>
    <t>,,Metų mokytojo“ nominacijų ir premijų skyrimas švietimo darbuotojams (įsteigtų nominacijų skaičius)</t>
  </si>
  <si>
    <t xml:space="preserve">,,Metų mokytojo“ nominacijų ir premijų skyrimas švietimo darbuotojams </t>
  </si>
  <si>
    <t>Petro Būtėno premijos skyrimas (premijuotų darbų skaičius)</t>
  </si>
  <si>
    <t xml:space="preserve">Petro Būtėno premijos skyrimas </t>
  </si>
  <si>
    <t>Transporto skyrimas mokiniams nuvežti į olimpiadas, konkursus, varžybas (išvykų skaičius)</t>
  </si>
  <si>
    <t xml:space="preserve">Transporto skyrimas mokiniams nuvežti į olimpiadas, konkursus, varžybas </t>
  </si>
  <si>
    <t>Konkursų, olimpiadų, varžybų, festivalių miesto mokiniams organizavimas (renginių skaičius)</t>
  </si>
  <si>
    <t>Konkursų, olimpiadų, varžybų, festivalių miesto mokiniams organizavimas</t>
  </si>
  <si>
    <t>Mokslo projektų dalinis finansavimas (iš dalies finansuotų tinkamai parengtų mokslo projektų skaičius)</t>
  </si>
  <si>
    <t>Švietimo skyrius, vedėjos pavaduotojas Dainius Šipelis</t>
  </si>
  <si>
    <t>Mokslo projektų dalinis finansavimas</t>
  </si>
  <si>
    <t>Tarptautinės mokytojų dienos minėjimo organizavimas, renginių skaičius</t>
  </si>
  <si>
    <t>Tarptautinės mokytojų dienos minėjimo organizavimas</t>
  </si>
  <si>
    <t>Gabių mokinių skatinimas, paskatintų (apdovanotų mokinių skaičius)</t>
  </si>
  <si>
    <t>Gabių mokinių skatinimas</t>
  </si>
  <si>
    <t>Vaikų vasaros stovyklų finansavimas (mokinių, dalyvaujančių vaikų vasaros poilsio projektuose, skaičius)</t>
  </si>
  <si>
    <t>Vaikų vasaros stovyklų finansavimo konkursas</t>
  </si>
  <si>
    <t>Kolektyvų dalyvavimo regiono ir respublikinėse meno šventėse finansavimas</t>
  </si>
  <si>
    <t>Vaikų ir jaunimo meno projektų ir  tautinio  meno kolektyvų veiklos projektų konkurso organizavimas (projektuose dalyvavusių mokinių skaičius)</t>
  </si>
  <si>
    <t xml:space="preserve">Vaikų ir jaunimo meno projektų ir  tautinio  meno kolektyvų veiklos projektų konkurso organizavimas </t>
  </si>
  <si>
    <t>Mokyklinės dokumentacijos įsigijimas iš Švietimo ir mokslo ministerijos (egzempliorių skaičius)</t>
  </si>
  <si>
    <t>Mokyklinės dokumentacijos įsigijimas iš Švietimo, mokslo ir sporto ministerijos</t>
  </si>
  <si>
    <t xml:space="preserve">Švietimo, kultūros, sporto ir kitų renginių bei projektų įgyvendinimas </t>
  </si>
  <si>
    <t>Mokyklų vidaus patalpų ir lauko infrastruktūros modernizavimas, programų skaičius</t>
  </si>
  <si>
    <t>vnt. / metus</t>
  </si>
  <si>
    <t xml:space="preserve">Įgyvendintų ikimokyklinio, bendrojo ir neformaliojo ugdymo mokyklų infrastruktūros modernizavimo projektų skaičius </t>
  </si>
  <si>
    <t xml:space="preserve">Užtikrinti sveiką, saugią emocinę ir fizinę aplinką  švietimo  įstaigose </t>
  </si>
  <si>
    <t>ML</t>
  </si>
  <si>
    <t>Neformaliojo vaikų švietimo (NVŠ krepšelis) akredituotų  programų skaičius</t>
  </si>
  <si>
    <t>Neformaliojo vaikų švietimo (NVŠ krepšelis) programose dalyvaujančių mokinių skaičius</t>
  </si>
  <si>
    <t xml:space="preserve"> Neformaliojo vaikų švietimo tikslinio finansavimo įgyvendinimas </t>
  </si>
  <si>
    <t>Vykdomų NVŠ ir FŠPU (išskyrus ikimokyklinį ugdymą) programų, atliepiančių miesto prioritetus, dalis per metus</t>
  </si>
  <si>
    <t xml:space="preserve">Neformaliojo ugdymo dermės užtikrinimas </t>
  </si>
  <si>
    <t xml:space="preserve">K. Paltaroko gimnazijos ugdymo programų įgyvendinimas </t>
  </si>
  <si>
    <t>VBSR</t>
  </si>
  <si>
    <t xml:space="preserve">Bendrojo ugdymo mokyklų išlaikymas ir programų įgyvendinimas </t>
  </si>
  <si>
    <t>Pedagogų perkvalifikavimo programos plėtojimas ir įgyvendinimas (pedagogų, įgijusių gretutinę specialybę, dalis)</t>
  </si>
  <si>
    <t>80</t>
  </si>
  <si>
    <t>Mokytojų, dalyvavusių profesinių ir dalykinių kompetencijų tobulinimo mokymuose pagal atnaujintų BP reikalavimus, dalis</t>
  </si>
  <si>
    <t>Parengtas ir įgyvendinamas savivaldybės veiksmų ir priemonių planas, skirtas pasiruošti atnaujintų BP diegimui</t>
  </si>
  <si>
    <t>Parengta ir įgyvendinama mokyklų skaitmenizavimo programa</t>
  </si>
  <si>
    <t>48</t>
  </si>
  <si>
    <t>Mokytojų, turinčių viso etato darbo krūvį, dalis</t>
  </si>
  <si>
    <t>Mokinių ugdymosi pasiekimų gerinimas diegiant kokybės krepšelį (dalyvaujančių projekte mokyklų skaičius)</t>
  </si>
  <si>
    <t>820</t>
  </si>
  <si>
    <t>Bendrojo ugdymo mokyklose dirbančių pedagogų skaičius</t>
  </si>
  <si>
    <t>9840</t>
  </si>
  <si>
    <t>Bendrojo ugdymo mokyklose mokinių skaičius</t>
  </si>
  <si>
    <t>Bendrojo ugdymo mokyklų skaičius</t>
  </si>
  <si>
    <t>Viešoji įstaiga "Debesų kiemas" (  Žemaičių g. 6-54, Panevėžys)</t>
  </si>
  <si>
    <t>VšĮ „Šermukšniukas“ (Šermukšnių g. 31, Panevėžys)  išlaikymas</t>
  </si>
  <si>
    <t>Privačių darželių skaičius</t>
  </si>
  <si>
    <t xml:space="preserve">Privačių darželių ugdymo programų įgyvendinimo užtikrinimas  </t>
  </si>
  <si>
    <t xml:space="preserve">Ikimokyklinių ugdymo mokyklų aplinkos išlaikymas ir programų įgyvendinimas </t>
  </si>
  <si>
    <t>650</t>
  </si>
  <si>
    <t>Pedagogų skaičius</t>
  </si>
  <si>
    <t>910</t>
  </si>
  <si>
    <t>Priešmokyklinio ugdymo grupes lankančių vaikų skaičius</t>
  </si>
  <si>
    <t>3150</t>
  </si>
  <si>
    <t>Ikimokyklines ugdymo mokyklas lankančių vaikų skaičius</t>
  </si>
  <si>
    <t>29</t>
  </si>
  <si>
    <t>Ikimokyklinių ugdymo mokyklų skaičius</t>
  </si>
  <si>
    <t>Skaitmeninio raštingumo kvalifikacijos tobulinimo kursuose dalyvavusių pedagogų dalis</t>
  </si>
  <si>
    <t>Eur/ metus</t>
  </si>
  <si>
    <t>Skaitmeninėms ugdymo priemonėms įsigyti skirtas PMSA finansavimas BU mokykloms</t>
  </si>
  <si>
    <t>NVŠ ir FŠPU programų, vykdomų bet kurio švietimo teikėjo Savivaldybėje, krypčių skaičius</t>
  </si>
  <si>
    <t>Olimpiadų prizininkų skaičius, tenkantis 10 tūkst. mokinių</t>
  </si>
  <si>
    <t>Matematika – 14,0; Lietuvių k. – 7,0</t>
  </si>
  <si>
    <t>PUPP patenkinamo pasiekimų lygio lietuvių k. ir matematikos nepasiekusių mokinių dalis</t>
  </si>
  <si>
    <t>Ikimokyklinį ir priešmokyklinį ugdymą lankančių vaikų dalis</t>
  </si>
  <si>
    <t xml:space="preserve">Pagerinti švietimo paslaugų kokybę </t>
  </si>
  <si>
    <t>228/3</t>
  </si>
  <si>
    <t>rodiklis / vieta</t>
  </si>
  <si>
    <t>Valstybinių brandos egzaminų (VBE) rodiklis ir vieta šalies miestų savivaldybių kontekste, VBE</t>
  </si>
  <si>
    <t>Aukštąjį išsilavinimą įgiję asmenys (25–64 m. amžiaus grupė)</t>
  </si>
  <si>
    <t xml:space="preserve">Didinti švietimo sistemos prieinamumą ir kokybę  </t>
  </si>
  <si>
    <t xml:space="preserve">ŠVIETIMO IR UGDYMO PROGRAMOS (NR. 13)                                                                                             
</t>
  </si>
  <si>
    <t xml:space="preserve">Asmenų, gavusių kompleksines paslaugas, skaičius </t>
  </si>
  <si>
    <t>&gt;=30</t>
  </si>
  <si>
    <t>Asmenų, kurie pasibaigus užimtumo didinimo programoms per 3 mėn. dirbs arba vykdys savarankišką veiklą, dalis iš užimtumo didinimo programų dalyvių skaičiaus</t>
  </si>
  <si>
    <t>Paslaugų teikimas pagal Užimtumo didinimo programą</t>
  </si>
  <si>
    <t xml:space="preserve">Asmenų, parengtų integruotis į darbo rinką, skaičius </t>
  </si>
  <si>
    <t>Priemonių teikimas pagal Užimtumo didinimo programą</t>
  </si>
  <si>
    <t>0; 1; 9</t>
  </si>
  <si>
    <t>Kompleksinės ir individualizuotos socialinės paramos teikimo, derinant finansinę paramą, socialines paslaugas ir užimtumo didinimo priemones, plėtra</t>
  </si>
  <si>
    <t>Asmenų, patiriančių socialinės rizikos veiksnius, skaičius (asmenų skaičiaus pasikeitimas per laikotarpį)</t>
  </si>
  <si>
    <t>Vystyti socialinės paramos individualizuoto kompleksiškumo teikimo modelį</t>
  </si>
  <si>
    <t>Renginių skaičius</t>
  </si>
  <si>
    <t>1.1.11.</t>
  </si>
  <si>
    <t>Organizuoti Socialinio darbuotojo, Neįgaliųjų dienos ir Globėjų dienos renginius</t>
  </si>
  <si>
    <t>Gavėjų skaičius</t>
  </si>
  <si>
    <t>Akredituotų vaikų dienos centrų finansavimas</t>
  </si>
  <si>
    <t>Asmenų, turinčių sunkią negalią, gaunančių socialinę globą, skaičius</t>
  </si>
  <si>
    <t xml:space="preserve"> vnt</t>
  </si>
  <si>
    <t xml:space="preserve">Suteiktų socialinės integracijos bendruomenėje paslaugų rūšių skaičius </t>
  </si>
  <si>
    <t>Socialinės globos paslaugų finansavimas</t>
  </si>
  <si>
    <t>Socialinę riziką patiriančių asmenų, dalyvavusių socialinei integracijai skirtose veiklose, dalis nuo nustatytų / besikreipiančių asmenų skaičiaus</t>
  </si>
  <si>
    <t>Socialinių paslaugų integracijos bendruomenėje plėtra</t>
  </si>
  <si>
    <t>1.1.9</t>
  </si>
  <si>
    <t>Prevencinių paslaugų finansavimas</t>
  </si>
  <si>
    <t>Atviro darbo su jaunimu paslaugų finansavimas</t>
  </si>
  <si>
    <t>Eur</t>
  </si>
  <si>
    <t>Paramai skirtos lėšos</t>
  </si>
  <si>
    <t>Parama higienos prekėmis</t>
  </si>
  <si>
    <t>Parama maisto produktais</t>
  </si>
  <si>
    <t xml:space="preserve">Organizacijų, teikiančių sociokultūrines paslaugas vyresnio amžiaus žmonėms, skaičius </t>
  </si>
  <si>
    <t>Bendrųjų socialinių paslaugų programos finansavimas</t>
  </si>
  <si>
    <t>32</t>
  </si>
  <si>
    <t>Asmeninės pagalbos teikimas</t>
  </si>
  <si>
    <t>40</t>
  </si>
  <si>
    <t>Organizuoti būsto pritaikymą neįgaliesiems</t>
  </si>
  <si>
    <t>Sukurtas planas dėl ilgalaikės (trumpalaikės) socialinės globos paslaugų plėtros suaugusiems asmenims</t>
  </si>
  <si>
    <t>Įkurtas dienos centras senyvo amžiaus asmenims</t>
  </si>
  <si>
    <t>Suteiktų nestacionarių paslaugų asmenims (šeimoms) bendruomenėje ir šeimoje dalis nuo Socialinių paslaugų kataloge nurodytų nestacionarių paslaugų skaičiaus</t>
  </si>
  <si>
    <t>Socialinių paslaugų spektro įvairovė ir dalis nuo Socialinio paslaugų kataloge nurodytų paslaugų skaičiaus</t>
  </si>
  <si>
    <t>Šeimoje ir bendruomenėje teikiamų paslaugų infrastruktūros plėtra</t>
  </si>
  <si>
    <t>Kompleksinių paslaugų šeimoms ir vaikams teikimas</t>
  </si>
  <si>
    <t>Įkurtas kompleksinių paslaugų centras vaikams su negalia ir jų šeimos nariams</t>
  </si>
  <si>
    <t>Šeimų ir vaikų, gavusių kompleksines paslaugas, skaičius</t>
  </si>
  <si>
    <t>1.1.8</t>
  </si>
  <si>
    <t xml:space="preserve">NVO teikiančių socialines paslaugas, skaičius </t>
  </si>
  <si>
    <t>1.1.7</t>
  </si>
  <si>
    <t>Socialinės priežiūros paslaugų finansavimas</t>
  </si>
  <si>
    <t>640</t>
  </si>
  <si>
    <t>Koordinuoti socialinės reabilitacijos paslaugų neįgaliesiems bendruomenėje programų vykdymą</t>
  </si>
  <si>
    <t>Suteiktų paslaugų rūšys</t>
  </si>
  <si>
    <t>Vykdyti Panevėžio miesto savivaldybės ir Lietuvos agentūros "SOS vaikai" Panevėžio skyriaus bendradarbiavimo sutartį</t>
  </si>
  <si>
    <t>Iš NVO perkamų socialinių paslaugų skaičius</t>
  </si>
  <si>
    <t>64</t>
  </si>
  <si>
    <t>NVO teikiamų socialinių paslaugų dalis nuo Socialinių paslaugų kataloge nurodytų paslaugų skaičiaus</t>
  </si>
  <si>
    <t>0; 9</t>
  </si>
  <si>
    <t>Glaudus bendradarbiavimas su NVO skatinant jų įtrauktį teikti socialines paslaugas ir plėsti teikiamų socialinių paslaugų spektrą</t>
  </si>
  <si>
    <t>1500</t>
  </si>
  <si>
    <t>tūkst. vnt</t>
  </si>
  <si>
    <t xml:space="preserve">parduotų autobuso bilietų skaičius </t>
  </si>
  <si>
    <t>Kompensuoti transporto išlaidas teisę į transporto lengvatas turintiems asmenims</t>
  </si>
  <si>
    <t>157</t>
  </si>
  <si>
    <t>Pagalbos pinigų skyrimas ir mokėjimas</t>
  </si>
  <si>
    <t>9295</t>
  </si>
  <si>
    <t>Kompensacijų už būsto šildymą ir vandenį skyrimas ir mokėjimas</t>
  </si>
  <si>
    <t>388</t>
  </si>
  <si>
    <t>Socialinės paramos pašalpų skyrimas ir mokėjimas</t>
  </si>
  <si>
    <t>2160</t>
  </si>
  <si>
    <t>Socialinių pašalpų skyrimas ir mokėjimas</t>
  </si>
  <si>
    <t>Pašalpų ir kompensacijų skyrimas ir mokėjimas iš savivaldybės biudžeto lėšų</t>
  </si>
  <si>
    <t>187</t>
  </si>
  <si>
    <t>VBN</t>
  </si>
  <si>
    <t>Išmokų ir kompensacijų užsieniečiams, gavusiems laikinąją apsaugą, skyrimas ir mokėjimas</t>
  </si>
  <si>
    <t>Finansuoti papildomų lengvatų gavėjų lengvatinį kreditą</t>
  </si>
  <si>
    <t>3836</t>
  </si>
  <si>
    <t>Mokinių, gaunančių nemokamą maitinimą, vidutinis  skaičius per mėnesį</t>
  </si>
  <si>
    <t>Socialinės paramos mokiniams skyrimas ir mokėjimas</t>
  </si>
  <si>
    <t>65</t>
  </si>
  <si>
    <t>Panaudos kompensacijų gavėjų skaičius</t>
  </si>
  <si>
    <t>97</t>
  </si>
  <si>
    <t>Asmenų (šeimų), gavusių būsto nuomos ar išperkamosios būsto nuomos mokesčio dalies kompensaciją, skaičius</t>
  </si>
  <si>
    <t>Būsto nuomos ar panaudos  kompensacijų skyrimas ir mokėjimas</t>
  </si>
  <si>
    <t>Kompensacijų nepriklausomybės  gynėjams skyrimas ir mokėjimas</t>
  </si>
  <si>
    <t>Išmokų neįgaliesiems, auginantiems vaikus, skyrimas ir mokėjimas</t>
  </si>
  <si>
    <t>Išmokų kariams savanoriams skyrimas ir mokėjimas</t>
  </si>
  <si>
    <t>17320</t>
  </si>
  <si>
    <t>Išmokų vaikams skyrimas ir mokėjimas</t>
  </si>
  <si>
    <t>Administruojančių darbuotojų skaičius</t>
  </si>
  <si>
    <t>Asmens savarankiškumo vertinimas</t>
  </si>
  <si>
    <t>3202</t>
  </si>
  <si>
    <t>Individualios pagalbos teikimo išlaidų kompensacijų skyrimas ir mokėjimas</t>
  </si>
  <si>
    <t>1450</t>
  </si>
  <si>
    <t>Laidojimo pašalpos gavėjų skaičius</t>
  </si>
  <si>
    <t>Paramos mirties atveju skyrimas ir mokėjimas</t>
  </si>
  <si>
    <t>Išmokų, kompensacijų ir socialinės paramos mokiniams skyrimas ir mokėjimas iš valstybės biudžeto lėšų</t>
  </si>
  <si>
    <t xml:space="preserve">Gyventojų poreikius atitinkančių socialinių paslaugų  dalis nuo Socialinio paslaugų kataloge nurodytų paslaugų skaičiaus </t>
  </si>
  <si>
    <t>Užtikrinti kokybišką ir efektyvią socialinę paramą bendruomenėje</t>
  </si>
  <si>
    <t xml:space="preserve">Socialinių paslaugų poreikio patenkinimas </t>
  </si>
  <si>
    <r>
      <t>Skatinti socialinės atskirties mažėjimą ir socialinį saugumą</t>
    </r>
    <r>
      <rPr>
        <sz val="11"/>
        <rFont val="Times New Roman"/>
        <family val="1"/>
        <charset val="186"/>
      </rPr>
      <t xml:space="preserve">     </t>
    </r>
  </si>
  <si>
    <t xml:space="preserve"> SOCIALINĖS PARAMOS ĮGYVENDINIMO PROGRAMOS (NR.15)                                                                                              
</t>
  </si>
  <si>
    <t>Ūkio ir eksploatavimo skyrius</t>
  </si>
  <si>
    <t>Viešosios tvarkos skyrius</t>
  </si>
  <si>
    <t>Viešųjų pirkimų skyrius</t>
  </si>
  <si>
    <t>Veiklos valdymo skyrius</t>
  </si>
  <si>
    <t>Investicijų projektų skyrius</t>
  </si>
  <si>
    <t>Strateginio planavimo ir finansų skyrius</t>
  </si>
  <si>
    <t>Miesto plėtros skyrius</t>
  </si>
  <si>
    <t>Kultūros ir meno skyrius</t>
  </si>
  <si>
    <t>Komunikacijos skyrius</t>
  </si>
  <si>
    <t>E. plėtros skyrius</t>
  </si>
  <si>
    <t>Centralizuoto vidaus audito skyrius</t>
  </si>
  <si>
    <t xml:space="preserve">                              Pavadinimas</t>
  </si>
  <si>
    <t>Vykdytojo kodas</t>
  </si>
  <si>
    <t>VEIKLOS PLANO PROGRAMOS/PRIEMONĖS VYKDYTOJŲ KODŲ  KLASIFIKATORIUS</t>
  </si>
  <si>
    <t xml:space="preserve">Panevėžio miesto savivaldybės 
administracijos direktoriaus                                                                                  2024 m. 06.28 d. įsakymo Nr.AF-136                                                                                            1 priedas  
</t>
  </si>
  <si>
    <t xml:space="preserve">Panevėžio miesto savivaldybės 
administracijos direktoriaus                                                                                  2024 m. 06.28 d. įsakymo Nr.AF-136                                                                                            6 priedas  
</t>
  </si>
  <si>
    <t xml:space="preserve">Panevėžio miesto savivaldybės 
administracijos direktoriaus                                                                                  2024 m. 06.28 d. įsakymo Nr.AF-136                                                                                            5 priedas  
</t>
  </si>
  <si>
    <t xml:space="preserve">Panevėžio miesto savivaldybės 
administracijos direktoriaus                                                                                  2024 m. 06.28 d. įsakymo Nr.AF-136                                                                                            4 priedas  
</t>
  </si>
  <si>
    <t xml:space="preserve">Panevėžio miesto savivaldybės 
administracijos direktoriaus                                                                                  2024 m. 06.28 d. įsakymo Nr.AF-136                                                                                            2 priedas  
</t>
  </si>
  <si>
    <t xml:space="preserve">Panevėžio miesto savivaldybės 
administracijos direktoriaus                                                                                  2024 m. 06.28 d. įsakymo Nr.AF-136                                                                                            3 priedas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</si>
</sst>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0.0"/>
    <numFmt numFmtId="165" formatCode="#,##0.0"/>
    <numFmt numFmtId="166" formatCode="_-* #,##0.00\ _€_-;\-* #,##0.00\ _€_-;_-* &quot;-&quot;??\ _€_-;_-@_-"/>
    <numFmt numFmtId="167" formatCode="_-* #,##0.0\ _€_-;\-* #,##0.0\ _€_-;_-* &quot;-&quot;??\ _€_-;_-@_-"/>
    <numFmt numFmtId="168" formatCode="0.000"/>
  </numFmts>
  <fonts count="7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sz val="10"/>
      <name val="Arial"/>
      <family val="2"/>
      <charset val="186"/>
    </font>
    <font>
      <sz val="11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FF0000"/>
      <name val="Times New Roman"/>
      <family val="1"/>
      <charset val="186"/>
    </font>
    <font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color theme="1"/>
      <name val="Times New Roman"/>
      <family val="1"/>
      <charset val="186"/>
    </font>
    <font>
      <b/>
      <sz val="10"/>
      <color rgb="FFFF0000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i/>
      <sz val="9"/>
      <color theme="1"/>
      <name val="Times New Roman"/>
      <family val="1"/>
      <charset val="186"/>
    </font>
    <font>
      <sz val="9"/>
      <name val="Times New Roman"/>
      <family val="1"/>
    </font>
    <font>
      <b/>
      <sz val="9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1"/>
      <name val="Calibri"/>
      <family val="2"/>
      <charset val="186"/>
      <scheme val="minor"/>
    </font>
    <font>
      <sz val="10"/>
      <color rgb="FF000000"/>
      <name val="Times New Roman"/>
      <family val="1"/>
      <charset val="186"/>
    </font>
    <font>
      <sz val="8"/>
      <name val="Times New Roman"/>
      <family val="1"/>
      <charset val="186"/>
    </font>
    <font>
      <b/>
      <sz val="11"/>
      <name val="Times New Roman"/>
      <family val="1"/>
    </font>
    <font>
      <sz val="11"/>
      <name val="Times New Roman"/>
      <family val="1"/>
    </font>
    <font>
      <b/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2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i/>
      <sz val="11"/>
      <color theme="1"/>
      <name val="Times New Roman"/>
      <family val="1"/>
      <charset val="186"/>
    </font>
    <font>
      <sz val="11"/>
      <name val="Arial"/>
      <family val="2"/>
      <charset val="186"/>
    </font>
    <font>
      <sz val="10"/>
      <color rgb="FFFF0000"/>
      <name val="Arial"/>
      <family val="2"/>
      <charset val="186"/>
    </font>
    <font>
      <sz val="10"/>
      <color theme="1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0"/>
      <color rgb="FFFF0000"/>
      <name val="Times New Roman"/>
      <family val="1"/>
    </font>
    <font>
      <b/>
      <sz val="8"/>
      <name val="Times New Roman"/>
      <family val="1"/>
      <charset val="186"/>
    </font>
    <font>
      <b/>
      <sz val="9"/>
      <color rgb="FFFF0000"/>
      <name val="Times New Roman"/>
      <family val="1"/>
      <charset val="186"/>
    </font>
    <font>
      <sz val="11"/>
      <color rgb="FF1F497D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u/>
      <sz val="10"/>
      <name val="Times New Roman"/>
      <family val="1"/>
      <charset val="186"/>
    </font>
    <font>
      <sz val="12"/>
      <name val="Arial"/>
      <family val="2"/>
      <charset val="186"/>
    </font>
    <font>
      <vertAlign val="superscript"/>
      <sz val="10"/>
      <name val="Times New Roman"/>
      <family val="1"/>
      <charset val="186"/>
    </font>
    <font>
      <b/>
      <u/>
      <sz val="10"/>
      <name val="Times New Roman"/>
      <family val="1"/>
      <charset val="186"/>
    </font>
    <font>
      <u/>
      <sz val="11"/>
      <name val="Times New Roman"/>
      <family val="1"/>
      <charset val="186"/>
    </font>
    <font>
      <b/>
      <sz val="12"/>
      <name val="Arial"/>
      <family val="2"/>
      <charset val="186"/>
    </font>
    <font>
      <b/>
      <sz val="11"/>
      <name val="Arial"/>
      <family val="2"/>
      <charset val="186"/>
    </font>
    <font>
      <sz val="12"/>
      <color rgb="FFFF0000"/>
      <name val="Times New Roman"/>
      <family val="1"/>
      <charset val="186"/>
    </font>
    <font>
      <sz val="8"/>
      <color rgb="FFFF0000"/>
      <name val="Times New Roman"/>
      <family val="1"/>
      <charset val="186"/>
    </font>
    <font>
      <sz val="8"/>
      <color rgb="FFFF0000"/>
      <name val="Times New Roman"/>
      <family val="1"/>
    </font>
    <font>
      <b/>
      <sz val="12"/>
      <name val="Times New Roman"/>
      <family val="1"/>
    </font>
    <font>
      <sz val="10"/>
      <name val="Calibri"/>
      <family val="2"/>
      <charset val="186"/>
    </font>
    <font>
      <b/>
      <sz val="10"/>
      <name val="Arial"/>
      <family val="2"/>
    </font>
    <font>
      <b/>
      <sz val="10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0"/>
      <name val="Arial"/>
      <family val="2"/>
      <charset val="186"/>
    </font>
    <font>
      <b/>
      <sz val="11"/>
      <color rgb="FFFF0000"/>
      <name val="Times New Roman"/>
      <family val="1"/>
      <charset val="186"/>
    </font>
    <font>
      <i/>
      <sz val="10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10"/>
      <color rgb="FF0070C0"/>
      <name val="Arial"/>
      <family val="2"/>
      <charset val="186"/>
    </font>
    <font>
      <strike/>
      <sz val="10"/>
      <name val="Times New Roman"/>
      <family val="1"/>
      <charset val="186"/>
    </font>
    <font>
      <sz val="8"/>
      <color rgb="FF333333"/>
      <name val="Arial"/>
      <family val="2"/>
      <charset val="186"/>
    </font>
    <font>
      <b/>
      <sz val="8"/>
      <name val="Times New Roman"/>
      <family val="1"/>
    </font>
    <font>
      <sz val="10"/>
      <name val="Times"/>
      <family val="1"/>
    </font>
    <font>
      <b/>
      <sz val="11"/>
      <name val="Arial"/>
      <family val="2"/>
    </font>
    <font>
      <sz val="10"/>
      <name val="Times"/>
      <family val="1"/>
      <charset val="186"/>
    </font>
    <font>
      <sz val="11"/>
      <color rgb="FF000000"/>
      <name val="Times New Roman"/>
      <family val="1"/>
      <charset val="186"/>
    </font>
  </fonts>
  <fills count="2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9999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B3EB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0C0C0"/>
        <bgColor indexed="64"/>
      </patternFill>
    </fill>
  </fills>
  <borders count="7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4">
    <xf numFmtId="0" fontId="0" fillId="0" borderId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6" fillId="0" borderId="0"/>
    <xf numFmtId="0" fontId="4" fillId="0" borderId="0"/>
    <xf numFmtId="44" fontId="4" fillId="0" borderId="0" applyFont="0" applyFill="0" applyBorder="0" applyAlignment="0" applyProtection="0"/>
    <xf numFmtId="0" fontId="1" fillId="0" borderId="0"/>
  </cellStyleXfs>
  <cellXfs count="3656">
    <xf numFmtId="0" fontId="0" fillId="0" borderId="0" xfId="0"/>
    <xf numFmtId="0" fontId="0" fillId="0" borderId="0" xfId="0" applyAlignment="1">
      <alignment horizontal="left" wrapText="1"/>
    </xf>
    <xf numFmtId="0" fontId="5" fillId="0" borderId="0" xfId="4" applyFont="1" applyAlignment="1">
      <alignment horizontal="left" vertical="top" wrapText="1"/>
    </xf>
    <xf numFmtId="164" fontId="6" fillId="0" borderId="0" xfId="4" applyNumberFormat="1" applyFont="1" applyAlignment="1">
      <alignment vertical="top"/>
    </xf>
    <xf numFmtId="165" fontId="7" fillId="0" borderId="0" xfId="4" applyNumberFormat="1" applyFont="1" applyAlignment="1">
      <alignment horizontal="center" vertical="top" wrapText="1"/>
    </xf>
    <xf numFmtId="165" fontId="8" fillId="0" borderId="0" xfId="4" applyNumberFormat="1" applyFont="1" applyAlignment="1">
      <alignment horizontal="center" vertical="top" wrapText="1"/>
    </xf>
    <xf numFmtId="164" fontId="9" fillId="0" borderId="1" xfId="4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164" fontId="9" fillId="0" borderId="5" xfId="4" applyNumberFormat="1" applyFont="1" applyBorder="1" applyAlignment="1">
      <alignment horizontal="center" vertical="top" wrapText="1"/>
    </xf>
    <xf numFmtId="0" fontId="10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center" wrapText="1"/>
    </xf>
    <xf numFmtId="164" fontId="11" fillId="3" borderId="9" xfId="4" applyNumberFormat="1" applyFont="1" applyFill="1" applyBorder="1" applyAlignment="1">
      <alignment horizontal="center" vertical="top" wrapText="1"/>
    </xf>
    <xf numFmtId="0" fontId="12" fillId="3" borderId="10" xfId="0" applyFont="1" applyFill="1" applyBorder="1" applyAlignment="1">
      <alignment horizontal="left" vertical="center" wrapText="1"/>
    </xf>
    <xf numFmtId="0" fontId="12" fillId="3" borderId="11" xfId="0" applyFont="1" applyFill="1" applyBorder="1" applyAlignment="1">
      <alignment horizontal="left" vertical="center" wrapText="1"/>
    </xf>
    <xf numFmtId="0" fontId="12" fillId="3" borderId="12" xfId="0" applyFont="1" applyFill="1" applyBorder="1" applyAlignment="1">
      <alignment horizontal="left" vertical="center" wrapText="1"/>
    </xf>
    <xf numFmtId="164" fontId="9" fillId="0" borderId="13" xfId="4" applyNumberFormat="1" applyFont="1" applyBorder="1" applyAlignment="1">
      <alignment horizontal="center" vertical="top" wrapText="1"/>
    </xf>
    <xf numFmtId="0" fontId="8" fillId="4" borderId="14" xfId="0" applyFont="1" applyFill="1" applyBorder="1" applyAlignment="1">
      <alignment horizontal="left" vertical="center" wrapText="1"/>
    </xf>
    <xf numFmtId="0" fontId="8" fillId="4" borderId="0" xfId="0" applyFont="1" applyFill="1" applyAlignment="1">
      <alignment horizontal="left" vertical="center" wrapText="1"/>
    </xf>
    <xf numFmtId="0" fontId="8" fillId="4" borderId="15" xfId="0" applyFont="1" applyFill="1" applyBorder="1" applyAlignment="1">
      <alignment horizontal="left" vertical="center" wrapText="1"/>
    </xf>
    <xf numFmtId="0" fontId="4" fillId="0" borderId="16" xfId="4" applyBorder="1" applyAlignment="1">
      <alignment horizontal="left" vertical="top" wrapText="1"/>
    </xf>
    <xf numFmtId="0" fontId="4" fillId="0" borderId="17" xfId="4" applyBorder="1" applyAlignment="1">
      <alignment horizontal="left" vertical="top" wrapText="1"/>
    </xf>
    <xf numFmtId="0" fontId="14" fillId="0" borderId="17" xfId="4" applyFont="1" applyBorder="1" applyAlignment="1">
      <alignment horizontal="left" vertical="top" wrapText="1"/>
    </xf>
    <xf numFmtId="0" fontId="14" fillId="0" borderId="18" xfId="4" applyFont="1" applyBorder="1" applyAlignment="1">
      <alignment horizontal="left" vertical="top" wrapText="1"/>
    </xf>
    <xf numFmtId="164" fontId="9" fillId="5" borderId="9" xfId="4" applyNumberFormat="1" applyFont="1" applyFill="1" applyBorder="1" applyAlignment="1">
      <alignment horizontal="center" vertical="top" wrapText="1"/>
    </xf>
    <xf numFmtId="0" fontId="12" fillId="5" borderId="10" xfId="0" applyFont="1" applyFill="1" applyBorder="1" applyAlignment="1">
      <alignment horizontal="left" vertical="center" wrapText="1"/>
    </xf>
    <xf numFmtId="0" fontId="12" fillId="5" borderId="11" xfId="0" applyFont="1" applyFill="1" applyBorder="1" applyAlignment="1">
      <alignment horizontal="left" vertical="center" wrapText="1"/>
    </xf>
    <xf numFmtId="0" fontId="12" fillId="5" borderId="12" xfId="0" applyFont="1" applyFill="1" applyBorder="1" applyAlignment="1">
      <alignment horizontal="left" vertical="center" wrapText="1"/>
    </xf>
    <xf numFmtId="0" fontId="8" fillId="0" borderId="19" xfId="4" applyFont="1" applyBorder="1" applyAlignment="1">
      <alignment horizontal="left" vertical="top" wrapText="1"/>
    </xf>
    <xf numFmtId="0" fontId="8" fillId="0" borderId="20" xfId="4" applyFont="1" applyBorder="1" applyAlignment="1">
      <alignment horizontal="left" vertical="top" wrapText="1"/>
    </xf>
    <xf numFmtId="0" fontId="8" fillId="0" borderId="21" xfId="4" applyFont="1" applyBorder="1" applyAlignment="1">
      <alignment horizontal="left" vertical="top" wrapText="1"/>
    </xf>
    <xf numFmtId="164" fontId="9" fillId="0" borderId="22" xfId="4" applyNumberFormat="1" applyFont="1" applyBorder="1" applyAlignment="1">
      <alignment horizontal="center" vertical="top" wrapText="1"/>
    </xf>
    <xf numFmtId="0" fontId="4" fillId="0" borderId="19" xfId="4" applyBorder="1" applyAlignment="1">
      <alignment horizontal="left" vertical="top" wrapText="1"/>
    </xf>
    <xf numFmtId="0" fontId="4" fillId="0" borderId="20" xfId="4" applyBorder="1" applyAlignment="1">
      <alignment horizontal="left" vertical="top" wrapText="1"/>
    </xf>
    <xf numFmtId="0" fontId="10" fillId="0" borderId="14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8" fillId="0" borderId="20" xfId="5" applyFont="1" applyBorder="1" applyAlignment="1">
      <alignment horizontal="left" vertical="top" wrapText="1"/>
    </xf>
    <xf numFmtId="0" fontId="8" fillId="0" borderId="21" xfId="5" applyFont="1" applyBorder="1" applyAlignment="1">
      <alignment horizontal="left" vertical="top" wrapText="1"/>
    </xf>
    <xf numFmtId="164" fontId="11" fillId="0" borderId="22" xfId="4" applyNumberFormat="1" applyFont="1" applyBorder="1" applyAlignment="1">
      <alignment horizontal="center" vertical="top" wrapText="1"/>
    </xf>
    <xf numFmtId="165" fontId="7" fillId="0" borderId="0" xfId="4" applyNumberFormat="1" applyFont="1" applyAlignment="1">
      <alignment vertical="top" wrapText="1"/>
    </xf>
    <xf numFmtId="0" fontId="9" fillId="0" borderId="0" xfId="4" applyFont="1" applyAlignment="1">
      <alignment vertical="top"/>
    </xf>
    <xf numFmtId="164" fontId="11" fillId="6" borderId="9" xfId="4" applyNumberFormat="1" applyFont="1" applyFill="1" applyBorder="1" applyAlignment="1">
      <alignment horizontal="center" vertical="top" wrapText="1"/>
    </xf>
    <xf numFmtId="0" fontId="9" fillId="5" borderId="10" xfId="4" applyFont="1" applyFill="1" applyBorder="1" applyAlignment="1">
      <alignment horizontal="right" vertical="top"/>
    </xf>
    <xf numFmtId="0" fontId="9" fillId="5" borderId="11" xfId="4" applyFont="1" applyFill="1" applyBorder="1" applyAlignment="1">
      <alignment horizontal="right" vertical="top"/>
    </xf>
    <xf numFmtId="0" fontId="9" fillId="5" borderId="12" xfId="4" applyFont="1" applyFill="1" applyBorder="1" applyAlignment="1">
      <alignment horizontal="right" vertical="top"/>
    </xf>
    <xf numFmtId="0" fontId="6" fillId="0" borderId="0" xfId="4" applyFont="1" applyAlignment="1">
      <alignment vertical="top"/>
    </xf>
    <xf numFmtId="165" fontId="9" fillId="0" borderId="0" xfId="4" applyNumberFormat="1" applyFont="1" applyAlignment="1">
      <alignment vertical="center" wrapText="1"/>
    </xf>
    <xf numFmtId="165" fontId="9" fillId="0" borderId="0" xfId="4" applyNumberFormat="1" applyFont="1" applyAlignment="1">
      <alignment horizontal="center" vertical="center" wrapText="1"/>
    </xf>
    <xf numFmtId="0" fontId="9" fillId="0" borderId="9" xfId="4" applyFont="1" applyBorder="1" applyAlignment="1">
      <alignment horizontal="center" vertical="center" wrapText="1"/>
    </xf>
    <xf numFmtId="0" fontId="9" fillId="0" borderId="11" xfId="4" applyFont="1" applyBorder="1" applyAlignment="1">
      <alignment horizontal="center" vertical="center" wrapText="1"/>
    </xf>
    <xf numFmtId="0" fontId="6" fillId="0" borderId="11" xfId="4" applyFont="1" applyBorder="1" applyAlignment="1">
      <alignment vertical="top"/>
    </xf>
    <xf numFmtId="0" fontId="6" fillId="0" borderId="12" xfId="4" applyFont="1" applyBorder="1" applyAlignment="1">
      <alignment vertical="top"/>
    </xf>
    <xf numFmtId="0" fontId="6" fillId="0" borderId="0" xfId="4" applyFont="1" applyAlignment="1">
      <alignment horizontal="right" vertical="top"/>
    </xf>
    <xf numFmtId="164" fontId="6" fillId="0" borderId="3" xfId="4" applyNumberFormat="1" applyFont="1" applyBorder="1" applyAlignment="1">
      <alignment horizontal="right" vertical="top" wrapText="1"/>
    </xf>
    <xf numFmtId="49" fontId="6" fillId="0" borderId="0" xfId="4" applyNumberFormat="1" applyFont="1" applyAlignment="1">
      <alignment horizontal="left" vertical="top" wrapText="1"/>
    </xf>
    <xf numFmtId="49" fontId="6" fillId="0" borderId="0" xfId="4" applyNumberFormat="1" applyFont="1" applyAlignment="1">
      <alignment horizontal="right" vertical="top"/>
    </xf>
    <xf numFmtId="49" fontId="8" fillId="0" borderId="0" xfId="4" applyNumberFormat="1" applyFont="1" applyAlignment="1">
      <alignment horizontal="right" vertical="top"/>
    </xf>
    <xf numFmtId="49" fontId="6" fillId="0" borderId="0" xfId="4" applyNumberFormat="1" applyFont="1" applyAlignment="1">
      <alignment vertical="top"/>
    </xf>
    <xf numFmtId="49" fontId="9" fillId="0" borderId="0" xfId="4" applyNumberFormat="1" applyFont="1" applyAlignment="1">
      <alignment vertical="top" wrapText="1"/>
    </xf>
    <xf numFmtId="49" fontId="9" fillId="0" borderId="0" xfId="4" applyNumberFormat="1" applyFont="1" applyAlignment="1">
      <alignment horizontal="center" vertical="top" wrapText="1"/>
    </xf>
    <xf numFmtId="0" fontId="16" fillId="0" borderId="0" xfId="0" applyFont="1" applyAlignment="1">
      <alignment horizontal="center" vertical="top"/>
    </xf>
    <xf numFmtId="49" fontId="5" fillId="0" borderId="0" xfId="0" applyNumberFormat="1" applyFont="1" applyAlignment="1">
      <alignment vertical="top"/>
    </xf>
    <xf numFmtId="49" fontId="5" fillId="0" borderId="23" xfId="0" applyNumberFormat="1" applyFont="1" applyBorder="1" applyAlignment="1">
      <alignment vertical="top"/>
    </xf>
    <xf numFmtId="49" fontId="5" fillId="0" borderId="23" xfId="0" applyNumberFormat="1" applyFont="1" applyBorder="1" applyAlignment="1">
      <alignment vertical="top" textRotation="90"/>
    </xf>
    <xf numFmtId="0" fontId="17" fillId="5" borderId="10" xfId="0" applyFont="1" applyFill="1" applyBorder="1" applyAlignment="1">
      <alignment horizontal="center" vertical="top"/>
    </xf>
    <xf numFmtId="0" fontId="17" fillId="5" borderId="11" xfId="0" applyFont="1" applyFill="1" applyBorder="1" applyAlignment="1">
      <alignment horizontal="center" vertical="top"/>
    </xf>
    <xf numFmtId="0" fontId="17" fillId="5" borderId="12" xfId="0" applyFont="1" applyFill="1" applyBorder="1" applyAlignment="1">
      <alignment horizontal="center" vertical="top"/>
    </xf>
    <xf numFmtId="164" fontId="11" fillId="5" borderId="9" xfId="0" applyNumberFormat="1" applyFont="1" applyFill="1" applyBorder="1" applyAlignment="1">
      <alignment horizontal="center" vertical="top"/>
    </xf>
    <xf numFmtId="0" fontId="18" fillId="5" borderId="9" xfId="0" applyFont="1" applyFill="1" applyBorder="1" applyAlignment="1">
      <alignment horizontal="center" vertical="top"/>
    </xf>
    <xf numFmtId="49" fontId="18" fillId="5" borderId="10" xfId="0" applyNumberFormat="1" applyFont="1" applyFill="1" applyBorder="1" applyAlignment="1">
      <alignment horizontal="right" vertical="top"/>
    </xf>
    <xf numFmtId="49" fontId="18" fillId="5" borderId="11" xfId="0" applyNumberFormat="1" applyFont="1" applyFill="1" applyBorder="1" applyAlignment="1">
      <alignment horizontal="right" vertical="top"/>
    </xf>
    <xf numFmtId="49" fontId="18" fillId="5" borderId="12" xfId="0" applyNumberFormat="1" applyFont="1" applyFill="1" applyBorder="1" applyAlignment="1">
      <alignment horizontal="right" vertical="top"/>
    </xf>
    <xf numFmtId="0" fontId="19" fillId="7" borderId="2" xfId="0" applyFont="1" applyFill="1" applyBorder="1" applyAlignment="1">
      <alignment horizontal="center" vertical="top"/>
    </xf>
    <xf numFmtId="0" fontId="19" fillId="7" borderId="3" xfId="0" applyFont="1" applyFill="1" applyBorder="1" applyAlignment="1">
      <alignment horizontal="center" vertical="top"/>
    </xf>
    <xf numFmtId="164" fontId="9" fillId="7" borderId="24" xfId="0" applyNumberFormat="1" applyFont="1" applyFill="1" applyBorder="1" applyAlignment="1">
      <alignment horizontal="center" vertical="top"/>
    </xf>
    <xf numFmtId="0" fontId="18" fillId="7" borderId="24" xfId="0" applyFont="1" applyFill="1" applyBorder="1" applyAlignment="1">
      <alignment horizontal="center" vertical="top"/>
    </xf>
    <xf numFmtId="0" fontId="18" fillId="7" borderId="2" xfId="0" applyFont="1" applyFill="1" applyBorder="1" applyAlignment="1">
      <alignment horizontal="left" vertical="top" wrapText="1"/>
    </xf>
    <xf numFmtId="0" fontId="18" fillId="7" borderId="2" xfId="0" applyFont="1" applyFill="1" applyBorder="1" applyAlignment="1">
      <alignment horizontal="right" vertical="top" wrapText="1"/>
    </xf>
    <xf numFmtId="0" fontId="18" fillId="7" borderId="3" xfId="0" applyFont="1" applyFill="1" applyBorder="1" applyAlignment="1">
      <alignment horizontal="right" vertical="top" wrapText="1"/>
    </xf>
    <xf numFmtId="49" fontId="18" fillId="8" borderId="24" xfId="0" applyNumberFormat="1" applyFont="1" applyFill="1" applyBorder="1" applyAlignment="1">
      <alignment horizontal="center" vertical="top"/>
    </xf>
    <xf numFmtId="49" fontId="20" fillId="9" borderId="24" xfId="0" applyNumberFormat="1" applyFont="1" applyFill="1" applyBorder="1" applyAlignment="1">
      <alignment horizontal="center" vertical="top"/>
    </xf>
    <xf numFmtId="0" fontId="19" fillId="10" borderId="2" xfId="0" applyFont="1" applyFill="1" applyBorder="1" applyAlignment="1">
      <alignment horizontal="center" vertical="top"/>
    </xf>
    <xf numFmtId="0" fontId="19" fillId="10" borderId="3" xfId="0" applyFont="1" applyFill="1" applyBorder="1" applyAlignment="1">
      <alignment horizontal="center" vertical="top"/>
    </xf>
    <xf numFmtId="164" fontId="11" fillId="10" borderId="24" xfId="0" applyNumberFormat="1" applyFont="1" applyFill="1" applyBorder="1" applyAlignment="1">
      <alignment horizontal="center" vertical="top"/>
    </xf>
    <xf numFmtId="0" fontId="18" fillId="10" borderId="24" xfId="0" applyFont="1" applyFill="1" applyBorder="1" applyAlignment="1">
      <alignment horizontal="center" vertical="top"/>
    </xf>
    <xf numFmtId="0" fontId="18" fillId="10" borderId="10" xfId="0" applyFont="1" applyFill="1" applyBorder="1" applyAlignment="1">
      <alignment horizontal="right" vertical="top" wrapText="1"/>
    </xf>
    <xf numFmtId="0" fontId="18" fillId="10" borderId="11" xfId="0" applyFont="1" applyFill="1" applyBorder="1" applyAlignment="1">
      <alignment horizontal="right" vertical="top" wrapText="1"/>
    </xf>
    <xf numFmtId="0" fontId="18" fillId="10" borderId="12" xfId="0" applyFont="1" applyFill="1" applyBorder="1" applyAlignment="1">
      <alignment horizontal="right" vertical="top" wrapText="1"/>
    </xf>
    <xf numFmtId="49" fontId="18" fillId="10" borderId="24" xfId="0" applyNumberFormat="1" applyFont="1" applyFill="1" applyBorder="1" applyAlignment="1">
      <alignment horizontal="center" vertical="top"/>
    </xf>
    <xf numFmtId="49" fontId="20" fillId="10" borderId="24" xfId="0" applyNumberFormat="1" applyFont="1" applyFill="1" applyBorder="1" applyAlignment="1">
      <alignment horizontal="center" vertical="top"/>
    </xf>
    <xf numFmtId="0" fontId="9" fillId="8" borderId="2" xfId="0" applyFont="1" applyFill="1" applyBorder="1" applyAlignment="1">
      <alignment horizontal="left" vertical="top" wrapText="1"/>
    </xf>
    <xf numFmtId="0" fontId="9" fillId="8" borderId="3" xfId="0" applyFont="1" applyFill="1" applyBorder="1" applyAlignment="1">
      <alignment horizontal="left" vertical="top" wrapText="1"/>
    </xf>
    <xf numFmtId="164" fontId="11" fillId="8" borderId="24" xfId="0" applyNumberFormat="1" applyFont="1" applyFill="1" applyBorder="1" applyAlignment="1">
      <alignment horizontal="center" vertical="top" wrapText="1"/>
    </xf>
    <xf numFmtId="0" fontId="18" fillId="8" borderId="24" xfId="0" applyFont="1" applyFill="1" applyBorder="1" applyAlignment="1">
      <alignment horizontal="center" vertical="top"/>
    </xf>
    <xf numFmtId="0" fontId="18" fillId="8" borderId="10" xfId="0" applyFont="1" applyFill="1" applyBorder="1" applyAlignment="1">
      <alignment horizontal="right" vertical="top" wrapText="1"/>
    </xf>
    <xf numFmtId="0" fontId="18" fillId="8" borderId="11" xfId="0" applyFont="1" applyFill="1" applyBorder="1" applyAlignment="1">
      <alignment horizontal="right" vertical="top" wrapText="1"/>
    </xf>
    <xf numFmtId="0" fontId="18" fillId="8" borderId="12" xfId="0" applyFont="1" applyFill="1" applyBorder="1" applyAlignment="1">
      <alignment horizontal="right" vertical="top" wrapText="1"/>
    </xf>
    <xf numFmtId="49" fontId="20" fillId="8" borderId="24" xfId="0" applyNumberFormat="1" applyFont="1" applyFill="1" applyBorder="1" applyAlignment="1">
      <alignment horizontal="center" vertical="top"/>
    </xf>
    <xf numFmtId="9" fontId="19" fillId="4" borderId="2" xfId="0" applyNumberFormat="1" applyFont="1" applyFill="1" applyBorder="1" applyAlignment="1">
      <alignment horizontal="center" vertical="top"/>
    </xf>
    <xf numFmtId="0" fontId="19" fillId="4" borderId="25" xfId="0" applyFont="1" applyFill="1" applyBorder="1" applyAlignment="1">
      <alignment horizontal="center" vertical="center"/>
    </xf>
    <xf numFmtId="0" fontId="19" fillId="4" borderId="26" xfId="0" applyFont="1" applyFill="1" applyBorder="1" applyAlignment="1">
      <alignment horizontal="left" vertical="top" wrapText="1"/>
    </xf>
    <xf numFmtId="164" fontId="18" fillId="11" borderId="24" xfId="0" applyNumberFormat="1" applyFont="1" applyFill="1" applyBorder="1" applyAlignment="1">
      <alignment horizontal="center" vertical="top"/>
    </xf>
    <xf numFmtId="0" fontId="18" fillId="11" borderId="1" xfId="0" applyFont="1" applyFill="1" applyBorder="1" applyAlignment="1">
      <alignment horizontal="center" vertical="top"/>
    </xf>
    <xf numFmtId="49" fontId="17" fillId="4" borderId="24" xfId="0" applyNumberFormat="1" applyFont="1" applyFill="1" applyBorder="1" applyAlignment="1">
      <alignment horizontal="left" vertical="top" wrapText="1"/>
    </xf>
    <xf numFmtId="49" fontId="17" fillId="4" borderId="24" xfId="0" applyNumberFormat="1" applyFont="1" applyFill="1" applyBorder="1" applyAlignment="1">
      <alignment horizontal="center" vertical="top"/>
    </xf>
    <xf numFmtId="49" fontId="21" fillId="4" borderId="24" xfId="0" applyNumberFormat="1" applyFont="1" applyFill="1" applyBorder="1" applyAlignment="1">
      <alignment horizontal="center" vertical="center" textRotation="90"/>
    </xf>
    <xf numFmtId="0" fontId="9" fillId="12" borderId="24" xfId="0" applyFont="1" applyFill="1" applyBorder="1" applyAlignment="1">
      <alignment horizontal="center" vertical="center" textRotation="90" wrapText="1"/>
    </xf>
    <xf numFmtId="0" fontId="17" fillId="13" borderId="24" xfId="0" applyFont="1" applyFill="1" applyBorder="1" applyAlignment="1">
      <alignment horizontal="left" vertical="top" wrapText="1"/>
    </xf>
    <xf numFmtId="0" fontId="22" fillId="13" borderId="24" xfId="0" applyFont="1" applyFill="1" applyBorder="1" applyAlignment="1">
      <alignment horizontal="center" vertical="top" wrapText="1"/>
    </xf>
    <xf numFmtId="0" fontId="22" fillId="13" borderId="24" xfId="0" applyFont="1" applyFill="1" applyBorder="1" applyAlignment="1">
      <alignment horizontal="center" vertical="top" wrapText="1"/>
    </xf>
    <xf numFmtId="49" fontId="18" fillId="12" borderId="4" xfId="0" applyNumberFormat="1" applyFont="1" applyFill="1" applyBorder="1" applyAlignment="1">
      <alignment horizontal="center" vertical="top" wrapText="1"/>
    </xf>
    <xf numFmtId="49" fontId="18" fillId="14" borderId="24" xfId="0" applyNumberFormat="1" applyFont="1" applyFill="1" applyBorder="1" applyAlignment="1">
      <alignment horizontal="center" vertical="top"/>
    </xf>
    <xf numFmtId="49" fontId="20" fillId="9" borderId="24" xfId="0" applyNumberFormat="1" applyFont="1" applyFill="1" applyBorder="1" applyAlignment="1">
      <alignment horizontal="center" vertical="top"/>
    </xf>
    <xf numFmtId="9" fontId="19" fillId="4" borderId="16" xfId="0" applyNumberFormat="1" applyFont="1" applyFill="1" applyBorder="1" applyAlignment="1">
      <alignment horizontal="center" vertical="top"/>
    </xf>
    <xf numFmtId="0" fontId="19" fillId="4" borderId="27" xfId="0" applyFont="1" applyFill="1" applyBorder="1" applyAlignment="1">
      <alignment horizontal="center" vertical="center"/>
    </xf>
    <xf numFmtId="0" fontId="19" fillId="4" borderId="28" xfId="0" applyFont="1" applyFill="1" applyBorder="1" applyAlignment="1">
      <alignment horizontal="left" vertical="top" wrapText="1"/>
    </xf>
    <xf numFmtId="164" fontId="18" fillId="0" borderId="24" xfId="0" applyNumberFormat="1" applyFont="1" applyBorder="1" applyAlignment="1">
      <alignment horizontal="center" vertical="top"/>
    </xf>
    <xf numFmtId="0" fontId="17" fillId="4" borderId="29" xfId="0" applyFont="1" applyFill="1" applyBorder="1" applyAlignment="1">
      <alignment horizontal="center" vertical="top"/>
    </xf>
    <xf numFmtId="49" fontId="17" fillId="4" borderId="30" xfId="0" applyNumberFormat="1" applyFont="1" applyFill="1" applyBorder="1" applyAlignment="1">
      <alignment horizontal="left" vertical="top" wrapText="1"/>
    </xf>
    <xf numFmtId="49" fontId="17" fillId="4" borderId="30" xfId="0" applyNumberFormat="1" applyFont="1" applyFill="1" applyBorder="1" applyAlignment="1">
      <alignment horizontal="center" vertical="top"/>
    </xf>
    <xf numFmtId="49" fontId="21" fillId="4" borderId="30" xfId="0" applyNumberFormat="1" applyFont="1" applyFill="1" applyBorder="1" applyAlignment="1">
      <alignment horizontal="center" vertical="center" textRotation="90"/>
    </xf>
    <xf numFmtId="0" fontId="9" fillId="12" borderId="30" xfId="0" applyFont="1" applyFill="1" applyBorder="1" applyAlignment="1">
      <alignment horizontal="center" vertical="center" textRotation="90" wrapText="1"/>
    </xf>
    <xf numFmtId="0" fontId="17" fillId="13" borderId="31" xfId="0" applyFont="1" applyFill="1" applyBorder="1" applyAlignment="1">
      <alignment horizontal="left" vertical="top" wrapText="1"/>
    </xf>
    <xf numFmtId="49" fontId="18" fillId="13" borderId="31" xfId="0" applyNumberFormat="1" applyFont="1" applyFill="1" applyBorder="1" applyAlignment="1">
      <alignment vertical="top" wrapText="1"/>
    </xf>
    <xf numFmtId="0" fontId="22" fillId="13" borderId="31" xfId="0" applyFont="1" applyFill="1" applyBorder="1" applyAlignment="1">
      <alignment horizontal="center" vertical="top" wrapText="1"/>
    </xf>
    <xf numFmtId="49" fontId="18" fillId="12" borderId="15" xfId="0" applyNumberFormat="1" applyFont="1" applyFill="1" applyBorder="1" applyAlignment="1">
      <alignment horizontal="center" vertical="top" wrapText="1"/>
    </xf>
    <xf numFmtId="49" fontId="18" fillId="14" borderId="30" xfId="0" applyNumberFormat="1" applyFont="1" applyFill="1" applyBorder="1" applyAlignment="1">
      <alignment horizontal="center" vertical="top"/>
    </xf>
    <xf numFmtId="49" fontId="20" fillId="9" borderId="30" xfId="0" applyNumberFormat="1" applyFont="1" applyFill="1" applyBorder="1" applyAlignment="1">
      <alignment horizontal="center" vertical="top"/>
    </xf>
    <xf numFmtId="164" fontId="18" fillId="12" borderId="24" xfId="0" applyNumberFormat="1" applyFont="1" applyFill="1" applyBorder="1" applyAlignment="1">
      <alignment horizontal="center" vertical="top"/>
    </xf>
    <xf numFmtId="0" fontId="18" fillId="12" borderId="13" xfId="0" applyFont="1" applyFill="1" applyBorder="1" applyAlignment="1">
      <alignment horizontal="center" vertical="top"/>
    </xf>
    <xf numFmtId="0" fontId="17" fillId="12" borderId="2" xfId="0" applyFont="1" applyFill="1" applyBorder="1" applyAlignment="1">
      <alignment horizontal="center" vertical="top" wrapText="1"/>
    </xf>
    <xf numFmtId="0" fontId="17" fillId="12" borderId="3" xfId="0" applyFont="1" applyFill="1" applyBorder="1" applyAlignment="1">
      <alignment horizontal="center" vertical="top" wrapText="1"/>
    </xf>
    <xf numFmtId="0" fontId="17" fillId="12" borderId="4" xfId="0" applyFont="1" applyFill="1" applyBorder="1" applyAlignment="1">
      <alignment horizontal="center" vertical="top" wrapText="1"/>
    </xf>
    <xf numFmtId="9" fontId="19" fillId="4" borderId="6" xfId="0" applyNumberFormat="1" applyFont="1" applyFill="1" applyBorder="1" applyAlignment="1">
      <alignment horizontal="center" vertical="top"/>
    </xf>
    <xf numFmtId="0" fontId="19" fillId="4" borderId="32" xfId="0" applyFont="1" applyFill="1" applyBorder="1" applyAlignment="1">
      <alignment horizontal="center" vertical="center"/>
    </xf>
    <xf numFmtId="0" fontId="19" fillId="4" borderId="33" xfId="0" applyFont="1" applyFill="1" applyBorder="1" applyAlignment="1">
      <alignment horizontal="left" vertical="top" wrapText="1"/>
    </xf>
    <xf numFmtId="0" fontId="17" fillId="12" borderId="29" xfId="0" applyFont="1" applyFill="1" applyBorder="1" applyAlignment="1">
      <alignment horizontal="center" vertical="top"/>
    </xf>
    <xf numFmtId="49" fontId="17" fillId="4" borderId="31" xfId="0" applyNumberFormat="1" applyFont="1" applyFill="1" applyBorder="1" applyAlignment="1">
      <alignment horizontal="left" vertical="top" wrapText="1"/>
    </xf>
    <xf numFmtId="49" fontId="17" fillId="4" borderId="31" xfId="0" applyNumberFormat="1" applyFont="1" applyFill="1" applyBorder="1" applyAlignment="1">
      <alignment horizontal="center" vertical="top"/>
    </xf>
    <xf numFmtId="49" fontId="21" fillId="4" borderId="31" xfId="0" applyNumberFormat="1" applyFont="1" applyFill="1" applyBorder="1" applyAlignment="1">
      <alignment horizontal="center" vertical="center" textRotation="90"/>
    </xf>
    <xf numFmtId="0" fontId="9" fillId="12" borderId="31" xfId="0" applyFont="1" applyFill="1" applyBorder="1" applyAlignment="1">
      <alignment horizontal="center" vertical="center" textRotation="90" wrapText="1"/>
    </xf>
    <xf numFmtId="0" fontId="17" fillId="12" borderId="34" xfId="0" applyFont="1" applyFill="1" applyBorder="1" applyAlignment="1">
      <alignment horizontal="center" vertical="top" wrapText="1"/>
    </xf>
    <xf numFmtId="0" fontId="17" fillId="12" borderId="23" xfId="0" applyFont="1" applyFill="1" applyBorder="1" applyAlignment="1">
      <alignment horizontal="center" vertical="top" wrapText="1"/>
    </xf>
    <xf numFmtId="0" fontId="17" fillId="12" borderId="35" xfId="0" applyFont="1" applyFill="1" applyBorder="1" applyAlignment="1">
      <alignment horizontal="center" vertical="top" wrapText="1"/>
    </xf>
    <xf numFmtId="49" fontId="18" fillId="12" borderId="35" xfId="0" applyNumberFormat="1" applyFont="1" applyFill="1" applyBorder="1" applyAlignment="1">
      <alignment horizontal="center" vertical="top" wrapText="1"/>
    </xf>
    <xf numFmtId="49" fontId="18" fillId="14" borderId="31" xfId="0" applyNumberFormat="1" applyFont="1" applyFill="1" applyBorder="1" applyAlignment="1">
      <alignment horizontal="center" vertical="top"/>
    </xf>
    <xf numFmtId="49" fontId="20" fillId="9" borderId="31" xfId="0" applyNumberFormat="1" applyFont="1" applyFill="1" applyBorder="1" applyAlignment="1">
      <alignment horizontal="center" vertical="top"/>
    </xf>
    <xf numFmtId="0" fontId="19" fillId="4" borderId="3" xfId="0" applyFont="1" applyFill="1" applyBorder="1" applyAlignment="1">
      <alignment horizontal="left" vertical="top" wrapText="1"/>
    </xf>
    <xf numFmtId="0" fontId="22" fillId="4" borderId="2" xfId="0" applyFont="1" applyFill="1" applyBorder="1" applyAlignment="1">
      <alignment horizontal="center" vertical="top" wrapText="1"/>
    </xf>
    <xf numFmtId="49" fontId="18" fillId="12" borderId="24" xfId="0" applyNumberFormat="1" applyFont="1" applyFill="1" applyBorder="1" applyAlignment="1">
      <alignment horizontal="center" vertical="top" wrapText="1"/>
    </xf>
    <xf numFmtId="0" fontId="3" fillId="0" borderId="0" xfId="0" applyFont="1"/>
    <xf numFmtId="0" fontId="19" fillId="4" borderId="8" xfId="0" applyFont="1" applyFill="1" applyBorder="1" applyAlignment="1">
      <alignment horizontal="left" vertical="top" wrapText="1"/>
    </xf>
    <xf numFmtId="164" fontId="18" fillId="0" borderId="9" xfId="0" applyNumberFormat="1" applyFont="1" applyBorder="1" applyAlignment="1">
      <alignment horizontal="center" vertical="top"/>
    </xf>
    <xf numFmtId="0" fontId="22" fillId="4" borderId="34" xfId="0" applyFont="1" applyFill="1" applyBorder="1" applyAlignment="1">
      <alignment horizontal="center" vertical="top" wrapText="1"/>
    </xf>
    <xf numFmtId="49" fontId="18" fillId="12" borderId="31" xfId="0" applyNumberFormat="1" applyFont="1" applyFill="1" applyBorder="1" applyAlignment="1">
      <alignment horizontal="center" vertical="top" wrapText="1"/>
    </xf>
    <xf numFmtId="9" fontId="19" fillId="4" borderId="36" xfId="0" applyNumberFormat="1" applyFont="1" applyFill="1" applyBorder="1" applyAlignment="1">
      <alignment horizontal="center" vertical="top"/>
    </xf>
    <xf numFmtId="0" fontId="19" fillId="4" borderId="37" xfId="0" applyFont="1" applyFill="1" applyBorder="1" applyAlignment="1">
      <alignment horizontal="center" vertical="center"/>
    </xf>
    <xf numFmtId="0" fontId="19" fillId="4" borderId="38" xfId="0" applyFont="1" applyFill="1" applyBorder="1" applyAlignment="1">
      <alignment horizontal="left" vertical="top" wrapText="1"/>
    </xf>
    <xf numFmtId="164" fontId="18" fillId="12" borderId="13" xfId="0" applyNumberFormat="1" applyFont="1" applyFill="1" applyBorder="1" applyAlignment="1">
      <alignment horizontal="center" vertical="top"/>
    </xf>
    <xf numFmtId="0" fontId="22" fillId="12" borderId="24" xfId="0" applyFont="1" applyFill="1" applyBorder="1" applyAlignment="1">
      <alignment horizontal="center" vertical="top" wrapText="1"/>
    </xf>
    <xf numFmtId="49" fontId="18" fillId="14" borderId="1" xfId="0" applyNumberFormat="1" applyFont="1" applyFill="1" applyBorder="1" applyAlignment="1">
      <alignment horizontal="center" vertical="top"/>
    </xf>
    <xf numFmtId="49" fontId="20" fillId="9" borderId="39" xfId="0" applyNumberFormat="1" applyFont="1" applyFill="1" applyBorder="1" applyAlignment="1">
      <alignment horizontal="center" vertical="top"/>
    </xf>
    <xf numFmtId="0" fontId="17" fillId="4" borderId="40" xfId="0" applyFont="1" applyFill="1" applyBorder="1" applyAlignment="1">
      <alignment horizontal="center" vertical="top"/>
    </xf>
    <xf numFmtId="0" fontId="17" fillId="4" borderId="41" xfId="0" applyFont="1" applyFill="1" applyBorder="1" applyAlignment="1">
      <alignment horizontal="center" vertical="top" wrapText="1"/>
    </xf>
    <xf numFmtId="0" fontId="17" fillId="4" borderId="33" xfId="0" applyFont="1" applyFill="1" applyBorder="1" applyAlignment="1">
      <alignment horizontal="left" vertical="top" wrapText="1"/>
    </xf>
    <xf numFmtId="164" fontId="17" fillId="12" borderId="29" xfId="0" applyNumberFormat="1" applyFont="1" applyFill="1" applyBorder="1" applyAlignment="1">
      <alignment horizontal="center" vertical="top"/>
    </xf>
    <xf numFmtId="49" fontId="18" fillId="14" borderId="29" xfId="0" applyNumberFormat="1" applyFont="1" applyFill="1" applyBorder="1" applyAlignment="1">
      <alignment horizontal="center" vertical="top"/>
    </xf>
    <xf numFmtId="49" fontId="20" fillId="9" borderId="8" xfId="0" applyNumberFormat="1" applyFont="1" applyFill="1" applyBorder="1" applyAlignment="1">
      <alignment horizontal="center" vertical="top"/>
    </xf>
    <xf numFmtId="9" fontId="17" fillId="4" borderId="42" xfId="0" applyNumberFormat="1" applyFont="1" applyFill="1" applyBorder="1" applyAlignment="1">
      <alignment horizontal="center" vertical="top"/>
    </xf>
    <xf numFmtId="0" fontId="17" fillId="4" borderId="43" xfId="0" applyFont="1" applyFill="1" applyBorder="1" applyAlignment="1">
      <alignment horizontal="center" vertical="center"/>
    </xf>
    <xf numFmtId="0" fontId="17" fillId="4" borderId="44" xfId="0" applyFont="1" applyFill="1" applyBorder="1" applyAlignment="1">
      <alignment horizontal="left" vertical="top" wrapText="1"/>
    </xf>
    <xf numFmtId="164" fontId="18" fillId="11" borderId="1" xfId="0" applyNumberFormat="1" applyFont="1" applyFill="1" applyBorder="1" applyAlignment="1">
      <alignment horizontal="center" vertical="top"/>
    </xf>
    <xf numFmtId="49" fontId="21" fillId="4" borderId="1" xfId="0" applyNumberFormat="1" applyFont="1" applyFill="1" applyBorder="1" applyAlignment="1">
      <alignment horizontal="center" vertical="top" textRotation="90"/>
    </xf>
    <xf numFmtId="0" fontId="17" fillId="12" borderId="2" xfId="0" applyFont="1" applyFill="1" applyBorder="1" applyAlignment="1">
      <alignment vertical="top" wrapText="1"/>
    </xf>
    <xf numFmtId="0" fontId="22" fillId="4" borderId="3" xfId="0" applyFont="1" applyFill="1" applyBorder="1" applyAlignment="1">
      <alignment horizontal="center" vertical="top" wrapText="1"/>
    </xf>
    <xf numFmtId="0" fontId="17" fillId="4" borderId="40" xfId="0" applyFont="1" applyFill="1" applyBorder="1" applyAlignment="1">
      <alignment horizontal="center" vertical="center"/>
    </xf>
    <xf numFmtId="0" fontId="17" fillId="4" borderId="41" xfId="0" applyFont="1" applyFill="1" applyBorder="1" applyAlignment="1">
      <alignment horizontal="center" vertical="center" wrapText="1"/>
    </xf>
    <xf numFmtId="0" fontId="17" fillId="0" borderId="33" xfId="6" applyFont="1" applyBorder="1" applyAlignment="1">
      <alignment vertical="top" wrapText="1"/>
    </xf>
    <xf numFmtId="164" fontId="17" fillId="4" borderId="29" xfId="0" applyNumberFormat="1" applyFont="1" applyFill="1" applyBorder="1" applyAlignment="1">
      <alignment horizontal="center" vertical="top"/>
    </xf>
    <xf numFmtId="49" fontId="21" fillId="4" borderId="29" xfId="0" applyNumberFormat="1" applyFont="1" applyFill="1" applyBorder="1" applyAlignment="1">
      <alignment horizontal="center" vertical="top" textRotation="90"/>
    </xf>
    <xf numFmtId="0" fontId="17" fillId="12" borderId="34" xfId="0" applyFont="1" applyFill="1" applyBorder="1" applyAlignment="1">
      <alignment vertical="top" wrapText="1"/>
    </xf>
    <xf numFmtId="49" fontId="18" fillId="13" borderId="31" xfId="0" applyNumberFormat="1" applyFont="1" applyFill="1" applyBorder="1" applyAlignment="1">
      <alignment horizontal="center" vertical="top" wrapText="1"/>
    </xf>
    <xf numFmtId="49" fontId="18" fillId="4" borderId="23" xfId="0" applyNumberFormat="1" applyFont="1" applyFill="1" applyBorder="1" applyAlignment="1">
      <alignment horizontal="center" vertical="top" wrapText="1"/>
    </xf>
    <xf numFmtId="49" fontId="17" fillId="4" borderId="3" xfId="0" applyNumberFormat="1" applyFont="1" applyFill="1" applyBorder="1" applyAlignment="1">
      <alignment horizontal="left" vertical="top" wrapText="1"/>
    </xf>
    <xf numFmtId="49" fontId="17" fillId="4" borderId="35" xfId="0" applyNumberFormat="1" applyFont="1" applyFill="1" applyBorder="1" applyAlignment="1">
      <alignment horizontal="left" vertical="top" wrapText="1"/>
    </xf>
    <xf numFmtId="0" fontId="23" fillId="0" borderId="0" xfId="0" applyFont="1"/>
    <xf numFmtId="164" fontId="19" fillId="0" borderId="29" xfId="0" applyNumberFormat="1" applyFont="1" applyBorder="1" applyAlignment="1">
      <alignment horizontal="center" vertical="top"/>
    </xf>
    <xf numFmtId="0" fontId="17" fillId="4" borderId="45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 wrapText="1"/>
    </xf>
    <xf numFmtId="0" fontId="17" fillId="0" borderId="26" xfId="6" applyFont="1" applyBorder="1" applyAlignment="1">
      <alignment horizontal="left" vertical="center" wrapText="1"/>
    </xf>
    <xf numFmtId="0" fontId="17" fillId="4" borderId="47" xfId="0" applyFont="1" applyFill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 wrapText="1"/>
    </xf>
    <xf numFmtId="0" fontId="17" fillId="0" borderId="49" xfId="6" applyFont="1" applyBorder="1" applyAlignment="1">
      <alignment horizontal="left" vertical="center" wrapText="1"/>
    </xf>
    <xf numFmtId="164" fontId="17" fillId="4" borderId="50" xfId="0" applyNumberFormat="1" applyFont="1" applyFill="1" applyBorder="1" applyAlignment="1">
      <alignment horizontal="center" vertical="top"/>
    </xf>
    <xf numFmtId="0" fontId="17" fillId="4" borderId="46" xfId="0" applyFont="1" applyFill="1" applyBorder="1" applyAlignment="1">
      <alignment horizontal="center" vertical="center"/>
    </xf>
    <xf numFmtId="0" fontId="17" fillId="4" borderId="26" xfId="5" applyFont="1" applyFill="1" applyBorder="1" applyAlignment="1">
      <alignment horizontal="left" vertical="top" wrapText="1"/>
    </xf>
    <xf numFmtId="0" fontId="6" fillId="0" borderId="24" xfId="7" applyFont="1" applyBorder="1" applyAlignment="1">
      <alignment horizontal="left" vertical="top" wrapText="1"/>
    </xf>
    <xf numFmtId="0" fontId="6" fillId="12" borderId="2" xfId="0" applyFont="1" applyFill="1" applyBorder="1" applyAlignment="1">
      <alignment horizontal="left" vertical="top" wrapText="1"/>
    </xf>
    <xf numFmtId="0" fontId="22" fillId="4" borderId="24" xfId="0" applyFont="1" applyFill="1" applyBorder="1" applyAlignment="1">
      <alignment horizontal="center" vertical="top" wrapText="1"/>
    </xf>
    <xf numFmtId="0" fontId="22" fillId="12" borderId="3" xfId="0" applyFont="1" applyFill="1" applyBorder="1" applyAlignment="1">
      <alignment horizontal="center" vertical="top" wrapText="1"/>
    </xf>
    <xf numFmtId="164" fontId="17" fillId="4" borderId="40" xfId="0" applyNumberFormat="1" applyFont="1" applyFill="1" applyBorder="1" applyAlignment="1">
      <alignment horizontal="center" vertical="center"/>
    </xf>
    <xf numFmtId="0" fontId="17" fillId="4" borderId="32" xfId="0" applyFont="1" applyFill="1" applyBorder="1" applyAlignment="1">
      <alignment horizontal="center" vertical="center"/>
    </xf>
    <xf numFmtId="0" fontId="17" fillId="4" borderId="49" xfId="5" applyFont="1" applyFill="1" applyBorder="1" applyAlignment="1">
      <alignment horizontal="left" vertical="top" wrapText="1"/>
    </xf>
    <xf numFmtId="0" fontId="6" fillId="0" borderId="31" xfId="7" applyFont="1" applyBorder="1" applyAlignment="1">
      <alignment horizontal="left" vertical="top" wrapText="1"/>
    </xf>
    <xf numFmtId="0" fontId="6" fillId="12" borderId="34" xfId="0" applyFont="1" applyFill="1" applyBorder="1" applyAlignment="1">
      <alignment horizontal="left" vertical="top" wrapText="1"/>
    </xf>
    <xf numFmtId="49" fontId="18" fillId="4" borderId="31" xfId="0" applyNumberFormat="1" applyFont="1" applyFill="1" applyBorder="1" applyAlignment="1">
      <alignment horizontal="center" vertical="top" wrapText="1"/>
    </xf>
    <xf numFmtId="49" fontId="18" fillId="12" borderId="23" xfId="0" applyNumberFormat="1" applyFont="1" applyFill="1" applyBorder="1" applyAlignment="1">
      <alignment horizontal="center" vertical="top" wrapText="1"/>
    </xf>
    <xf numFmtId="0" fontId="17" fillId="4" borderId="42" xfId="0" applyFont="1" applyFill="1" applyBorder="1" applyAlignment="1">
      <alignment horizontal="center" vertical="center"/>
    </xf>
    <xf numFmtId="0" fontId="17" fillId="4" borderId="26" xfId="0" applyFont="1" applyFill="1" applyBorder="1" applyAlignment="1">
      <alignment horizontal="left" vertical="top" wrapText="1"/>
    </xf>
    <xf numFmtId="164" fontId="18" fillId="11" borderId="9" xfId="0" applyNumberFormat="1" applyFont="1" applyFill="1" applyBorder="1" applyAlignment="1">
      <alignment horizontal="center" vertical="top"/>
    </xf>
    <xf numFmtId="0" fontId="18" fillId="11" borderId="9" xfId="0" applyFont="1" applyFill="1" applyBorder="1" applyAlignment="1">
      <alignment horizontal="center" vertical="top"/>
    </xf>
    <xf numFmtId="0" fontId="17" fillId="4" borderId="49" xfId="0" applyFont="1" applyFill="1" applyBorder="1" applyAlignment="1">
      <alignment horizontal="left" vertical="top" wrapText="1"/>
    </xf>
    <xf numFmtId="164" fontId="17" fillId="4" borderId="31" xfId="0" applyNumberFormat="1" applyFont="1" applyFill="1" applyBorder="1" applyAlignment="1">
      <alignment horizontal="center" vertical="top"/>
    </xf>
    <xf numFmtId="0" fontId="17" fillId="4" borderId="31" xfId="0" applyFont="1" applyFill="1" applyBorder="1" applyAlignment="1">
      <alignment horizontal="center" vertical="top"/>
    </xf>
    <xf numFmtId="9" fontId="17" fillId="4" borderId="45" xfId="0" applyNumberFormat="1" applyFont="1" applyFill="1" applyBorder="1" applyAlignment="1">
      <alignment horizontal="center" vertical="top"/>
    </xf>
    <xf numFmtId="0" fontId="17" fillId="4" borderId="26" xfId="0" applyFont="1" applyFill="1" applyBorder="1" applyAlignment="1">
      <alignment horizontal="left" vertical="top" wrapText="1"/>
    </xf>
    <xf numFmtId="49" fontId="17" fillId="4" borderId="24" xfId="0" applyNumberFormat="1" applyFont="1" applyFill="1" applyBorder="1" applyAlignment="1">
      <alignment vertical="top" wrapText="1"/>
    </xf>
    <xf numFmtId="49" fontId="17" fillId="4" borderId="24" xfId="0" applyNumberFormat="1" applyFont="1" applyFill="1" applyBorder="1" applyAlignment="1">
      <alignment vertical="top"/>
    </xf>
    <xf numFmtId="0" fontId="17" fillId="13" borderId="24" xfId="0" applyFont="1" applyFill="1" applyBorder="1" applyAlignment="1">
      <alignment vertical="top" wrapText="1"/>
    </xf>
    <xf numFmtId="0" fontId="22" fillId="13" borderId="4" xfId="0" applyFont="1" applyFill="1" applyBorder="1" applyAlignment="1">
      <alignment horizontal="center" vertical="top" wrapText="1"/>
    </xf>
    <xf numFmtId="49" fontId="18" fillId="14" borderId="24" xfId="0" applyNumberFormat="1" applyFont="1" applyFill="1" applyBorder="1" applyAlignment="1">
      <alignment horizontal="center" vertical="top"/>
    </xf>
    <xf numFmtId="49" fontId="20" fillId="9" borderId="4" xfId="0" applyNumberFormat="1" applyFont="1" applyFill="1" applyBorder="1" applyAlignment="1">
      <alignment horizontal="center" vertical="top"/>
    </xf>
    <xf numFmtId="9" fontId="17" fillId="4" borderId="51" xfId="0" applyNumberFormat="1" applyFont="1" applyFill="1" applyBorder="1" applyAlignment="1">
      <alignment horizontal="center" vertical="top"/>
    </xf>
    <xf numFmtId="0" fontId="17" fillId="4" borderId="52" xfId="0" applyFont="1" applyFill="1" applyBorder="1" applyAlignment="1">
      <alignment horizontal="center" vertical="center"/>
    </xf>
    <xf numFmtId="0" fontId="17" fillId="4" borderId="53" xfId="0" applyFont="1" applyFill="1" applyBorder="1" applyAlignment="1">
      <alignment horizontal="left" vertical="top" wrapText="1"/>
    </xf>
    <xf numFmtId="164" fontId="18" fillId="0" borderId="22" xfId="0" applyNumberFormat="1" applyFont="1" applyBorder="1" applyAlignment="1">
      <alignment horizontal="center" vertical="top"/>
    </xf>
    <xf numFmtId="49" fontId="17" fillId="4" borderId="30" xfId="0" applyNumberFormat="1" applyFont="1" applyFill="1" applyBorder="1" applyAlignment="1">
      <alignment vertical="top" wrapText="1"/>
    </xf>
    <xf numFmtId="49" fontId="17" fillId="4" borderId="30" xfId="0" applyNumberFormat="1" applyFont="1" applyFill="1" applyBorder="1" applyAlignment="1">
      <alignment vertical="top"/>
    </xf>
    <xf numFmtId="0" fontId="17" fillId="13" borderId="22" xfId="0" applyFont="1" applyFill="1" applyBorder="1" applyAlignment="1">
      <alignment vertical="top" wrapText="1"/>
    </xf>
    <xf numFmtId="49" fontId="18" fillId="13" borderId="35" xfId="0" applyNumberFormat="1" applyFont="1" applyFill="1" applyBorder="1" applyAlignment="1">
      <alignment vertical="top" wrapText="1"/>
    </xf>
    <xf numFmtId="0" fontId="22" fillId="4" borderId="30" xfId="0" applyFont="1" applyFill="1" applyBorder="1" applyAlignment="1">
      <alignment horizontal="center" vertical="top" wrapText="1"/>
    </xf>
    <xf numFmtId="49" fontId="18" fillId="12" borderId="30" xfId="0" applyNumberFormat="1" applyFont="1" applyFill="1" applyBorder="1" applyAlignment="1">
      <alignment horizontal="center" vertical="top" wrapText="1"/>
    </xf>
    <xf numFmtId="49" fontId="18" fillId="14" borderId="30" xfId="0" applyNumberFormat="1" applyFont="1" applyFill="1" applyBorder="1" applyAlignment="1">
      <alignment horizontal="center" vertical="top"/>
    </xf>
    <xf numFmtId="49" fontId="20" fillId="9" borderId="15" xfId="0" applyNumberFormat="1" applyFont="1" applyFill="1" applyBorder="1" applyAlignment="1">
      <alignment horizontal="center" vertical="top"/>
    </xf>
    <xf numFmtId="9" fontId="17" fillId="4" borderId="47" xfId="0" applyNumberFormat="1" applyFont="1" applyFill="1" applyBorder="1" applyAlignment="1">
      <alignment horizontal="center" vertical="top"/>
    </xf>
    <xf numFmtId="0" fontId="17" fillId="4" borderId="48" xfId="0" applyFont="1" applyFill="1" applyBorder="1" applyAlignment="1">
      <alignment horizontal="center" vertical="center"/>
    </xf>
    <xf numFmtId="0" fontId="17" fillId="4" borderId="49" xfId="0" applyFont="1" applyFill="1" applyBorder="1" applyAlignment="1">
      <alignment horizontal="left" vertical="top" wrapText="1"/>
    </xf>
    <xf numFmtId="164" fontId="18" fillId="4" borderId="31" xfId="0" applyNumberFormat="1" applyFont="1" applyFill="1" applyBorder="1" applyAlignment="1">
      <alignment horizontal="center" vertical="top"/>
    </xf>
    <xf numFmtId="49" fontId="17" fillId="4" borderId="31" xfId="0" applyNumberFormat="1" applyFont="1" applyFill="1" applyBorder="1" applyAlignment="1">
      <alignment vertical="top" wrapText="1"/>
    </xf>
    <xf numFmtId="49" fontId="17" fillId="4" borderId="31" xfId="0" applyNumberFormat="1" applyFont="1" applyFill="1" applyBorder="1" applyAlignment="1">
      <alignment vertical="top"/>
    </xf>
    <xf numFmtId="0" fontId="17" fillId="13" borderId="31" xfId="0" applyFont="1" applyFill="1" applyBorder="1" applyAlignment="1">
      <alignment vertical="top" wrapText="1"/>
    </xf>
    <xf numFmtId="0" fontId="22" fillId="4" borderId="31" xfId="0" applyFont="1" applyFill="1" applyBorder="1" applyAlignment="1">
      <alignment horizontal="center" vertical="top" wrapText="1"/>
    </xf>
    <xf numFmtId="49" fontId="18" fillId="14" borderId="31" xfId="0" applyNumberFormat="1" applyFont="1" applyFill="1" applyBorder="1" applyAlignment="1">
      <alignment horizontal="center" vertical="top"/>
    </xf>
    <xf numFmtId="49" fontId="20" fillId="9" borderId="35" xfId="0" applyNumberFormat="1" applyFont="1" applyFill="1" applyBorder="1" applyAlignment="1">
      <alignment horizontal="center" vertical="top"/>
    </xf>
    <xf numFmtId="0" fontId="17" fillId="4" borderId="25" xfId="0" applyFont="1" applyFill="1" applyBorder="1" applyAlignment="1">
      <alignment horizontal="center" vertical="center"/>
    </xf>
    <xf numFmtId="0" fontId="17" fillId="0" borderId="26" xfId="6" applyFont="1" applyBorder="1" applyAlignment="1">
      <alignment horizontal="left" vertical="top" wrapText="1"/>
    </xf>
    <xf numFmtId="0" fontId="17" fillId="4" borderId="54" xfId="0" applyFont="1" applyFill="1" applyBorder="1" applyAlignment="1">
      <alignment horizontal="center" vertical="center"/>
    </xf>
    <xf numFmtId="0" fontId="17" fillId="0" borderId="49" xfId="6" applyFont="1" applyBorder="1" applyAlignment="1">
      <alignment horizontal="left" vertical="top" wrapText="1"/>
    </xf>
    <xf numFmtId="49" fontId="17" fillId="4" borderId="31" xfId="0" applyNumberFormat="1" applyFont="1" applyFill="1" applyBorder="1" applyAlignment="1">
      <alignment horizontal="center" vertical="top"/>
    </xf>
    <xf numFmtId="164" fontId="18" fillId="0" borderId="29" xfId="0" applyNumberFormat="1" applyFont="1" applyBorder="1" applyAlignment="1">
      <alignment horizontal="center" vertical="top"/>
    </xf>
    <xf numFmtId="0" fontId="17" fillId="0" borderId="4" xfId="6" applyFont="1" applyBorder="1" applyAlignment="1">
      <alignment horizontal="left" vertical="top" wrapText="1"/>
    </xf>
    <xf numFmtId="0" fontId="17" fillId="0" borderId="35" xfId="6" applyFont="1" applyBorder="1" applyAlignment="1">
      <alignment horizontal="left" vertical="top" wrapText="1"/>
    </xf>
    <xf numFmtId="0" fontId="17" fillId="4" borderId="51" xfId="0" applyFont="1" applyFill="1" applyBorder="1" applyAlignment="1">
      <alignment horizontal="center" vertical="center"/>
    </xf>
    <xf numFmtId="0" fontId="17" fillId="4" borderId="52" xfId="0" applyFont="1" applyFill="1" applyBorder="1" applyAlignment="1">
      <alignment horizontal="center" vertical="center" wrapText="1"/>
    </xf>
    <xf numFmtId="0" fontId="17" fillId="0" borderId="53" xfId="6" applyFont="1" applyBorder="1" applyAlignment="1">
      <alignment horizontal="left" vertical="top" wrapText="1"/>
    </xf>
    <xf numFmtId="164" fontId="17" fillId="0" borderId="5" xfId="0" applyNumberFormat="1" applyFont="1" applyBorder="1" applyAlignment="1">
      <alignment horizontal="center" vertical="top"/>
    </xf>
    <xf numFmtId="0" fontId="17" fillId="4" borderId="5" xfId="0" applyFont="1" applyFill="1" applyBorder="1" applyAlignment="1">
      <alignment horizontal="center" vertical="top"/>
    </xf>
    <xf numFmtId="0" fontId="6" fillId="13" borderId="24" xfId="0" applyFont="1" applyFill="1" applyBorder="1" applyAlignment="1">
      <alignment horizontal="left" vertical="top" wrapText="1"/>
    </xf>
    <xf numFmtId="49" fontId="18" fillId="13" borderId="24" xfId="0" applyNumberFormat="1" applyFont="1" applyFill="1" applyBorder="1" applyAlignment="1">
      <alignment horizontal="center" vertical="top" wrapText="1"/>
    </xf>
    <xf numFmtId="0" fontId="22" fillId="12" borderId="0" xfId="0" applyFont="1" applyFill="1" applyAlignment="1">
      <alignment horizontal="center" vertical="top" wrapText="1"/>
    </xf>
    <xf numFmtId="0" fontId="6" fillId="13" borderId="13" xfId="0" applyFont="1" applyFill="1" applyBorder="1" applyAlignment="1">
      <alignment horizontal="left" vertical="top" wrapText="1"/>
    </xf>
    <xf numFmtId="49" fontId="18" fillId="13" borderId="31" xfId="0" applyNumberFormat="1" applyFont="1" applyFill="1" applyBorder="1" applyAlignment="1">
      <alignment horizontal="center" vertical="top" wrapText="1"/>
    </xf>
    <xf numFmtId="49" fontId="18" fillId="12" borderId="23" xfId="0" applyNumberFormat="1" applyFont="1" applyFill="1" applyBorder="1" applyAlignment="1">
      <alignment vertical="top" wrapText="1"/>
    </xf>
    <xf numFmtId="0" fontId="6" fillId="13" borderId="29" xfId="0" applyFont="1" applyFill="1" applyBorder="1" applyAlignment="1">
      <alignment horizontal="left" vertical="top" wrapText="1"/>
    </xf>
    <xf numFmtId="49" fontId="18" fillId="14" borderId="29" xfId="0" applyNumberFormat="1" applyFont="1" applyFill="1" applyBorder="1" applyAlignment="1">
      <alignment vertical="top"/>
    </xf>
    <xf numFmtId="49" fontId="20" fillId="9" borderId="8" xfId="0" applyNumberFormat="1" applyFont="1" applyFill="1" applyBorder="1" applyAlignment="1">
      <alignment vertical="top"/>
    </xf>
    <xf numFmtId="164" fontId="18" fillId="12" borderId="1" xfId="0" applyNumberFormat="1" applyFont="1" applyFill="1" applyBorder="1" applyAlignment="1">
      <alignment horizontal="center" vertical="top"/>
    </xf>
    <xf numFmtId="0" fontId="18" fillId="12" borderId="1" xfId="0" applyFont="1" applyFill="1" applyBorder="1" applyAlignment="1">
      <alignment horizontal="center" vertical="top"/>
    </xf>
    <xf numFmtId="0" fontId="6" fillId="12" borderId="2" xfId="0" applyFont="1" applyFill="1" applyBorder="1" applyAlignment="1">
      <alignment horizontal="center" vertical="top" wrapText="1"/>
    </xf>
    <xf numFmtId="0" fontId="6" fillId="12" borderId="3" xfId="0" applyFont="1" applyFill="1" applyBorder="1" applyAlignment="1">
      <alignment horizontal="center" vertical="top" wrapText="1"/>
    </xf>
    <xf numFmtId="0" fontId="6" fillId="12" borderId="4" xfId="0" applyFont="1" applyFill="1" applyBorder="1" applyAlignment="1">
      <alignment horizontal="center" vertical="top" wrapText="1"/>
    </xf>
    <xf numFmtId="0" fontId="6" fillId="12" borderId="34" xfId="0" applyFont="1" applyFill="1" applyBorder="1" applyAlignment="1">
      <alignment horizontal="center" vertical="top" wrapText="1"/>
    </xf>
    <xf numFmtId="0" fontId="6" fillId="12" borderId="23" xfId="0" applyFont="1" applyFill="1" applyBorder="1" applyAlignment="1">
      <alignment horizontal="center" vertical="top" wrapText="1"/>
    </xf>
    <xf numFmtId="0" fontId="6" fillId="12" borderId="35" xfId="0" applyFont="1" applyFill="1" applyBorder="1" applyAlignment="1">
      <alignment horizontal="center" vertical="top" wrapText="1"/>
    </xf>
    <xf numFmtId="0" fontId="24" fillId="0" borderId="26" xfId="0" applyFont="1" applyBorder="1" applyAlignment="1">
      <alignment horizontal="left" vertical="top" wrapText="1"/>
    </xf>
    <xf numFmtId="0" fontId="6" fillId="12" borderId="24" xfId="0" applyFont="1" applyFill="1" applyBorder="1" applyAlignment="1">
      <alignment horizontal="left" vertical="top" wrapText="1"/>
    </xf>
    <xf numFmtId="0" fontId="24" fillId="0" borderId="49" xfId="0" applyFont="1" applyBorder="1" applyAlignment="1">
      <alignment horizontal="left" vertical="top" wrapText="1"/>
    </xf>
    <xf numFmtId="0" fontId="6" fillId="12" borderId="31" xfId="0" applyFont="1" applyFill="1" applyBorder="1" applyAlignment="1">
      <alignment horizontal="left" vertical="top" wrapText="1"/>
    </xf>
    <xf numFmtId="0" fontId="17" fillId="4" borderId="25" xfId="0" applyFont="1" applyFill="1" applyBorder="1" applyAlignment="1">
      <alignment horizontal="center" vertical="center" wrapText="1"/>
    </xf>
    <xf numFmtId="0" fontId="17" fillId="4" borderId="54" xfId="0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vertical="top"/>
    </xf>
    <xf numFmtId="0" fontId="9" fillId="8" borderId="11" xfId="0" applyFont="1" applyFill="1" applyBorder="1" applyAlignment="1">
      <alignment vertical="top"/>
    </xf>
    <xf numFmtId="0" fontId="9" fillId="8" borderId="11" xfId="0" applyFont="1" applyFill="1" applyBorder="1" applyAlignment="1">
      <alignment horizontal="left" vertical="top" wrapText="1"/>
    </xf>
    <xf numFmtId="0" fontId="9" fillId="8" borderId="12" xfId="0" applyFont="1" applyFill="1" applyBorder="1" applyAlignment="1">
      <alignment vertical="top"/>
    </xf>
    <xf numFmtId="49" fontId="20" fillId="8" borderId="12" xfId="0" applyNumberFormat="1" applyFont="1" applyFill="1" applyBorder="1" applyAlignment="1">
      <alignment horizontal="center" vertical="top"/>
    </xf>
    <xf numFmtId="49" fontId="20" fillId="9" borderId="12" xfId="0" applyNumberFormat="1" applyFont="1" applyFill="1" applyBorder="1" applyAlignment="1">
      <alignment horizontal="center" vertical="top"/>
    </xf>
    <xf numFmtId="0" fontId="9" fillId="8" borderId="10" xfId="0" applyFont="1" applyFill="1" applyBorder="1" applyAlignment="1">
      <alignment horizontal="left" vertical="top" wrapText="1"/>
    </xf>
    <xf numFmtId="0" fontId="9" fillId="8" borderId="12" xfId="0" applyFont="1" applyFill="1" applyBorder="1" applyAlignment="1">
      <alignment horizontal="left" vertical="top" wrapText="1"/>
    </xf>
    <xf numFmtId="164" fontId="9" fillId="8" borderId="9" xfId="0" applyNumberFormat="1" applyFont="1" applyFill="1" applyBorder="1" applyAlignment="1">
      <alignment horizontal="center" vertical="top" wrapText="1"/>
    </xf>
    <xf numFmtId="0" fontId="18" fillId="8" borderId="9" xfId="0" applyFont="1" applyFill="1" applyBorder="1" applyAlignment="1">
      <alignment horizontal="center" vertical="top"/>
    </xf>
    <xf numFmtId="49" fontId="20" fillId="8" borderId="9" xfId="0" applyNumberFormat="1" applyFont="1" applyFill="1" applyBorder="1" applyAlignment="1">
      <alignment horizontal="center" vertical="top"/>
    </xf>
    <xf numFmtId="49" fontId="20" fillId="9" borderId="9" xfId="0" applyNumberFormat="1" applyFont="1" applyFill="1" applyBorder="1" applyAlignment="1">
      <alignment horizontal="center" vertical="top"/>
    </xf>
    <xf numFmtId="49" fontId="17" fillId="4" borderId="55" xfId="0" applyNumberFormat="1" applyFont="1" applyFill="1" applyBorder="1" applyAlignment="1">
      <alignment horizontal="center" vertical="top"/>
    </xf>
    <xf numFmtId="0" fontId="17" fillId="4" borderId="56" xfId="0" applyFont="1" applyFill="1" applyBorder="1" applyAlignment="1">
      <alignment horizontal="center" vertical="top" wrapText="1"/>
    </xf>
    <xf numFmtId="164" fontId="6" fillId="15" borderId="39" xfId="0" applyNumberFormat="1" applyFont="1" applyFill="1" applyBorder="1" applyAlignment="1">
      <alignment horizontal="left" vertical="top" wrapText="1"/>
    </xf>
    <xf numFmtId="49" fontId="21" fillId="4" borderId="4" xfId="0" applyNumberFormat="1" applyFont="1" applyFill="1" applyBorder="1" applyAlignment="1">
      <alignment horizontal="center" vertical="center" textRotation="90"/>
    </xf>
    <xf numFmtId="0" fontId="6" fillId="13" borderId="4" xfId="0" applyFont="1" applyFill="1" applyBorder="1" applyAlignment="1">
      <alignment horizontal="left" vertical="top" wrapText="1"/>
    </xf>
    <xf numFmtId="49" fontId="18" fillId="4" borderId="2" xfId="0" applyNumberFormat="1" applyFont="1" applyFill="1" applyBorder="1" applyAlignment="1">
      <alignment vertical="top" wrapText="1"/>
    </xf>
    <xf numFmtId="0" fontId="22" fillId="12" borderId="24" xfId="0" applyFont="1" applyFill="1" applyBorder="1" applyAlignment="1">
      <alignment horizontal="center" vertical="top" wrapText="1"/>
    </xf>
    <xf numFmtId="49" fontId="17" fillId="4" borderId="19" xfId="0" applyNumberFormat="1" applyFont="1" applyFill="1" applyBorder="1" applyAlignment="1">
      <alignment horizontal="center" vertical="top"/>
    </xf>
    <xf numFmtId="0" fontId="17" fillId="4" borderId="57" xfId="0" applyFont="1" applyFill="1" applyBorder="1" applyAlignment="1">
      <alignment horizontal="center" vertical="top" wrapText="1"/>
    </xf>
    <xf numFmtId="164" fontId="6" fillId="15" borderId="21" xfId="0" applyNumberFormat="1" applyFont="1" applyFill="1" applyBorder="1" applyAlignment="1">
      <alignment horizontal="left" vertical="top" wrapText="1"/>
    </xf>
    <xf numFmtId="49" fontId="21" fillId="4" borderId="15" xfId="0" applyNumberFormat="1" applyFont="1" applyFill="1" applyBorder="1" applyAlignment="1">
      <alignment horizontal="center" vertical="center" textRotation="90"/>
    </xf>
    <xf numFmtId="0" fontId="6" fillId="13" borderId="35" xfId="0" applyFont="1" applyFill="1" applyBorder="1" applyAlignment="1">
      <alignment horizontal="left" vertical="top" wrapText="1"/>
    </xf>
    <xf numFmtId="49" fontId="18" fillId="4" borderId="14" xfId="0" applyNumberFormat="1" applyFont="1" applyFill="1" applyBorder="1" applyAlignment="1">
      <alignment vertical="top" wrapText="1"/>
    </xf>
    <xf numFmtId="49" fontId="18" fillId="12" borderId="31" xfId="0" applyNumberFormat="1" applyFont="1" applyFill="1" applyBorder="1" applyAlignment="1">
      <alignment vertical="top" wrapText="1"/>
    </xf>
    <xf numFmtId="49" fontId="17" fillId="4" borderId="16" xfId="0" applyNumberFormat="1" applyFont="1" applyFill="1" applyBorder="1" applyAlignment="1">
      <alignment horizontal="center" vertical="top"/>
    </xf>
    <xf numFmtId="0" fontId="17" fillId="4" borderId="27" xfId="0" applyFont="1" applyFill="1" applyBorder="1" applyAlignment="1">
      <alignment horizontal="center" vertical="top" wrapText="1"/>
    </xf>
    <xf numFmtId="0" fontId="6" fillId="12" borderId="14" xfId="0" applyFont="1" applyFill="1" applyBorder="1" applyAlignment="1">
      <alignment horizontal="center" vertical="top" wrapText="1"/>
    </xf>
    <xf numFmtId="0" fontId="6" fillId="12" borderId="0" xfId="0" applyFont="1" applyFill="1" applyAlignment="1">
      <alignment horizontal="center" vertical="top" wrapText="1"/>
    </xf>
    <xf numFmtId="0" fontId="6" fillId="12" borderId="15" xfId="0" applyFont="1" applyFill="1" applyBorder="1" applyAlignment="1">
      <alignment horizontal="center" vertical="top" wrapText="1"/>
    </xf>
    <xf numFmtId="0" fontId="22" fillId="12" borderId="24" xfId="0" applyFont="1" applyFill="1" applyBorder="1" applyAlignment="1">
      <alignment vertical="top" wrapText="1"/>
    </xf>
    <xf numFmtId="0" fontId="17" fillId="4" borderId="6" xfId="0" applyFont="1" applyFill="1" applyBorder="1" applyAlignment="1">
      <alignment horizontal="center" vertical="top"/>
    </xf>
    <xf numFmtId="0" fontId="17" fillId="4" borderId="32" xfId="0" applyFont="1" applyFill="1" applyBorder="1" applyAlignment="1">
      <alignment horizontal="center" vertical="top" wrapText="1"/>
    </xf>
    <xf numFmtId="0" fontId="6" fillId="0" borderId="8" xfId="0" applyFont="1" applyBorder="1" applyAlignment="1">
      <alignment horizontal="left" vertical="top" wrapText="1"/>
    </xf>
    <xf numFmtId="49" fontId="21" fillId="4" borderId="35" xfId="0" applyNumberFormat="1" applyFont="1" applyFill="1" applyBorder="1" applyAlignment="1">
      <alignment horizontal="center" vertical="center" textRotation="90"/>
    </xf>
    <xf numFmtId="0" fontId="17" fillId="4" borderId="2" xfId="0" applyFont="1" applyFill="1" applyBorder="1" applyAlignment="1">
      <alignment horizontal="center" vertical="top"/>
    </xf>
    <xf numFmtId="0" fontId="17" fillId="4" borderId="25" xfId="0" applyFont="1" applyFill="1" applyBorder="1" applyAlignment="1">
      <alignment horizontal="left" vertical="top" wrapText="1"/>
    </xf>
    <xf numFmtId="0" fontId="17" fillId="4" borderId="3" xfId="0" applyFont="1" applyFill="1" applyBorder="1" applyAlignment="1">
      <alignment horizontal="left" vertical="top" wrapText="1"/>
    </xf>
    <xf numFmtId="0" fontId="17" fillId="4" borderId="34" xfId="0" applyFont="1" applyFill="1" applyBorder="1" applyAlignment="1">
      <alignment horizontal="center" vertical="top"/>
    </xf>
    <xf numFmtId="0" fontId="17" fillId="4" borderId="54" xfId="0" applyFont="1" applyFill="1" applyBorder="1" applyAlignment="1">
      <alignment horizontal="left" vertical="top" wrapText="1"/>
    </xf>
    <xf numFmtId="0" fontId="17" fillId="4" borderId="23" xfId="0" applyFont="1" applyFill="1" applyBorder="1" applyAlignment="1">
      <alignment horizontal="left" vertical="top" wrapText="1"/>
    </xf>
    <xf numFmtId="164" fontId="18" fillId="11" borderId="29" xfId="0" applyNumberFormat="1" applyFont="1" applyFill="1" applyBorder="1" applyAlignment="1">
      <alignment horizontal="center" vertical="top"/>
    </xf>
    <xf numFmtId="0" fontId="6" fillId="13" borderId="31" xfId="0" applyFont="1" applyFill="1" applyBorder="1" applyAlignment="1">
      <alignment horizontal="left" vertical="top" wrapText="1"/>
    </xf>
    <xf numFmtId="0" fontId="17" fillId="4" borderId="45" xfId="0" applyFont="1" applyFill="1" applyBorder="1" applyAlignment="1">
      <alignment vertical="top"/>
    </xf>
    <xf numFmtId="0" fontId="17" fillId="4" borderId="25" xfId="0" applyFont="1" applyFill="1" applyBorder="1" applyAlignment="1">
      <alignment horizontal="center" vertical="top" wrapText="1"/>
    </xf>
    <xf numFmtId="0" fontId="6" fillId="4" borderId="26" xfId="0" applyFont="1" applyFill="1" applyBorder="1" applyAlignment="1">
      <alignment horizontal="left" vertical="top" wrapText="1"/>
    </xf>
    <xf numFmtId="0" fontId="17" fillId="4" borderId="47" xfId="0" applyFont="1" applyFill="1" applyBorder="1" applyAlignment="1">
      <alignment horizontal="center" vertical="center"/>
    </xf>
    <xf numFmtId="0" fontId="17" fillId="4" borderId="54" xfId="0" applyFont="1" applyFill="1" applyBorder="1" applyAlignment="1">
      <alignment horizontal="center" vertical="top" wrapText="1"/>
    </xf>
    <xf numFmtId="0" fontId="6" fillId="4" borderId="49" xfId="0" applyFont="1" applyFill="1" applyBorder="1" applyAlignment="1">
      <alignment horizontal="left" vertical="top" wrapText="1"/>
    </xf>
    <xf numFmtId="49" fontId="17" fillId="4" borderId="31" xfId="0" applyNumberFormat="1" applyFont="1" applyFill="1" applyBorder="1" applyAlignment="1">
      <alignment horizontal="center" vertical="center"/>
    </xf>
    <xf numFmtId="0" fontId="17" fillId="4" borderId="45" xfId="0" applyFont="1" applyFill="1" applyBorder="1" applyAlignment="1">
      <alignment horizontal="center" vertical="center"/>
    </xf>
    <xf numFmtId="0" fontId="17" fillId="0" borderId="26" xfId="0" applyFont="1" applyBorder="1" applyAlignment="1">
      <alignment vertical="top" wrapText="1"/>
    </xf>
    <xf numFmtId="164" fontId="17" fillId="16" borderId="9" xfId="0" applyNumberFormat="1" applyFont="1" applyFill="1" applyBorder="1" applyAlignment="1">
      <alignment horizontal="center" vertical="top"/>
    </xf>
    <xf numFmtId="0" fontId="18" fillId="16" borderId="9" xfId="0" applyFont="1" applyFill="1" applyBorder="1" applyAlignment="1">
      <alignment horizontal="center" vertical="top"/>
    </xf>
    <xf numFmtId="49" fontId="9" fillId="11" borderId="10" xfId="0" applyNumberFormat="1" applyFont="1" applyFill="1" applyBorder="1" applyAlignment="1">
      <alignment horizontal="center" vertical="top"/>
    </xf>
    <xf numFmtId="49" fontId="9" fillId="11" borderId="11" xfId="0" applyNumberFormat="1" applyFont="1" applyFill="1" applyBorder="1" applyAlignment="1">
      <alignment horizontal="center" vertical="top"/>
    </xf>
    <xf numFmtId="49" fontId="18" fillId="4" borderId="24" xfId="0" applyNumberFormat="1" applyFont="1" applyFill="1" applyBorder="1" applyAlignment="1">
      <alignment vertical="top" wrapText="1"/>
    </xf>
    <xf numFmtId="49" fontId="9" fillId="12" borderId="24" xfId="0" applyNumberFormat="1" applyFont="1" applyFill="1" applyBorder="1" applyAlignment="1">
      <alignment horizontal="center" vertical="top" wrapText="1"/>
    </xf>
    <xf numFmtId="49" fontId="9" fillId="14" borderId="24" xfId="0" applyNumberFormat="1" applyFont="1" applyFill="1" applyBorder="1" applyAlignment="1">
      <alignment horizontal="center" vertical="top"/>
    </xf>
    <xf numFmtId="49" fontId="15" fillId="9" borderId="24" xfId="0" applyNumberFormat="1" applyFont="1" applyFill="1" applyBorder="1" applyAlignment="1">
      <alignment horizontal="center" vertical="top"/>
    </xf>
    <xf numFmtId="164" fontId="6" fillId="0" borderId="0" xfId="0" applyNumberFormat="1" applyFont="1" applyAlignment="1">
      <alignment horizontal="center" vertical="top"/>
    </xf>
    <xf numFmtId="0" fontId="17" fillId="4" borderId="51" xfId="0" applyFont="1" applyFill="1" applyBorder="1" applyAlignment="1">
      <alignment horizontal="center" vertical="center"/>
    </xf>
    <xf numFmtId="0" fontId="17" fillId="4" borderId="58" xfId="0" applyFont="1" applyFill="1" applyBorder="1" applyAlignment="1">
      <alignment horizontal="center" vertical="top" wrapText="1"/>
    </xf>
    <xf numFmtId="0" fontId="17" fillId="0" borderId="53" xfId="0" applyFont="1" applyBorder="1" applyAlignment="1">
      <alignment vertical="top" wrapText="1"/>
    </xf>
    <xf numFmtId="164" fontId="17" fillId="0" borderId="9" xfId="0" applyNumberFormat="1" applyFont="1" applyBorder="1" applyAlignment="1">
      <alignment horizontal="center" vertical="top"/>
    </xf>
    <xf numFmtId="0" fontId="17" fillId="4" borderId="35" xfId="0" applyFont="1" applyFill="1" applyBorder="1" applyAlignment="1">
      <alignment horizontal="center" vertical="top"/>
    </xf>
    <xf numFmtId="0" fontId="6" fillId="13" borderId="9" xfId="0" applyFont="1" applyFill="1" applyBorder="1" applyAlignment="1">
      <alignment vertical="top" wrapText="1"/>
    </xf>
    <xf numFmtId="49" fontId="9" fillId="13" borderId="10" xfId="0" applyNumberFormat="1" applyFont="1" applyFill="1" applyBorder="1" applyAlignment="1">
      <alignment vertical="top" wrapText="1"/>
    </xf>
    <xf numFmtId="49" fontId="18" fillId="4" borderId="30" xfId="0" applyNumberFormat="1" applyFont="1" applyFill="1" applyBorder="1" applyAlignment="1">
      <alignment vertical="top" wrapText="1"/>
    </xf>
    <xf numFmtId="49" fontId="9" fillId="12" borderId="31" xfId="0" applyNumberFormat="1" applyFont="1" applyFill="1" applyBorder="1" applyAlignment="1">
      <alignment horizontal="center" vertical="top" wrapText="1"/>
    </xf>
    <xf numFmtId="49" fontId="9" fillId="14" borderId="31" xfId="0" applyNumberFormat="1" applyFont="1" applyFill="1" applyBorder="1" applyAlignment="1">
      <alignment horizontal="center" vertical="top"/>
    </xf>
    <xf numFmtId="49" fontId="15" fillId="9" borderId="31" xfId="0" applyNumberFormat="1" applyFont="1" applyFill="1" applyBorder="1" applyAlignment="1">
      <alignment horizontal="center" vertical="top"/>
    </xf>
    <xf numFmtId="164" fontId="0" fillId="0" borderId="0" xfId="0" applyNumberFormat="1"/>
    <xf numFmtId="164" fontId="17" fillId="0" borderId="29" xfId="0" applyNumberFormat="1" applyFont="1" applyBorder="1" applyAlignment="1">
      <alignment horizontal="center" vertical="top"/>
    </xf>
    <xf numFmtId="0" fontId="17" fillId="4" borderId="8" xfId="0" applyFont="1" applyFill="1" applyBorder="1" applyAlignment="1">
      <alignment horizontal="center" vertical="top"/>
    </xf>
    <xf numFmtId="0" fontId="6" fillId="13" borderId="31" xfId="0" applyFont="1" applyFill="1" applyBorder="1" applyAlignment="1">
      <alignment horizontal="left" vertical="top" wrapText="1"/>
    </xf>
    <xf numFmtId="49" fontId="9" fillId="13" borderId="34" xfId="0" applyNumberFormat="1" applyFont="1" applyFill="1" applyBorder="1" applyAlignment="1">
      <alignment horizontal="center" vertical="top" wrapText="1"/>
    </xf>
    <xf numFmtId="49" fontId="9" fillId="12" borderId="23" xfId="0" applyNumberFormat="1" applyFont="1" applyFill="1" applyBorder="1" applyAlignment="1">
      <alignment horizontal="center" vertical="top" wrapText="1"/>
    </xf>
    <xf numFmtId="49" fontId="9" fillId="14" borderId="29" xfId="0" applyNumberFormat="1" applyFont="1" applyFill="1" applyBorder="1" applyAlignment="1">
      <alignment horizontal="center" vertical="top"/>
    </xf>
    <xf numFmtId="49" fontId="15" fillId="9" borderId="8" xfId="0" applyNumberFormat="1" applyFont="1" applyFill="1" applyBorder="1" applyAlignment="1">
      <alignment horizontal="center" vertical="top"/>
    </xf>
    <xf numFmtId="164" fontId="17" fillId="0" borderId="31" xfId="0" applyNumberFormat="1" applyFont="1" applyBorder="1" applyAlignment="1">
      <alignment horizontal="center" vertical="top"/>
    </xf>
    <xf numFmtId="49" fontId="18" fillId="4" borderId="31" xfId="0" applyNumberFormat="1" applyFont="1" applyFill="1" applyBorder="1" applyAlignment="1">
      <alignment vertical="top" wrapText="1"/>
    </xf>
    <xf numFmtId="0" fontId="6" fillId="4" borderId="28" xfId="0" applyFont="1" applyFill="1" applyBorder="1" applyAlignment="1">
      <alignment vertical="top" wrapText="1"/>
    </xf>
    <xf numFmtId="0" fontId="6" fillId="4" borderId="49" xfId="0" applyFont="1" applyFill="1" applyBorder="1" applyAlignment="1">
      <alignment vertical="top" wrapText="1"/>
    </xf>
    <xf numFmtId="16" fontId="17" fillId="4" borderId="2" xfId="0" applyNumberFormat="1" applyFont="1" applyFill="1" applyBorder="1" applyAlignment="1">
      <alignment horizontal="center" vertical="top"/>
    </xf>
    <xf numFmtId="0" fontId="17" fillId="4" borderId="25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top" wrapText="1"/>
    </xf>
    <xf numFmtId="0" fontId="18" fillId="11" borderId="4" xfId="0" applyFont="1" applyFill="1" applyBorder="1" applyAlignment="1">
      <alignment horizontal="center" vertical="top"/>
    </xf>
    <xf numFmtId="0" fontId="0" fillId="11" borderId="10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49" fontId="18" fillId="14" borderId="24" xfId="0" applyNumberFormat="1" applyFont="1" applyFill="1" applyBorder="1" applyAlignment="1">
      <alignment vertical="top"/>
    </xf>
    <xf numFmtId="49" fontId="20" fillId="9" borderId="24" xfId="0" applyNumberFormat="1" applyFont="1" applyFill="1" applyBorder="1" applyAlignment="1">
      <alignment vertical="top"/>
    </xf>
    <xf numFmtId="16" fontId="17" fillId="4" borderId="14" xfId="0" applyNumberFormat="1" applyFont="1" applyFill="1" applyBorder="1" applyAlignment="1">
      <alignment horizontal="center" vertical="top"/>
    </xf>
    <xf numFmtId="0" fontId="17" fillId="4" borderId="58" xfId="0" applyFont="1" applyFill="1" applyBorder="1" applyAlignment="1">
      <alignment horizontal="center" vertical="center"/>
    </xf>
    <xf numFmtId="0" fontId="17" fillId="0" borderId="15" xfId="0" applyFont="1" applyBorder="1" applyAlignment="1">
      <alignment horizontal="left" vertical="top" wrapText="1"/>
    </xf>
    <xf numFmtId="0" fontId="17" fillId="4" borderId="4" xfId="0" applyFont="1" applyFill="1" applyBorder="1" applyAlignment="1">
      <alignment horizontal="center" vertical="top"/>
    </xf>
    <xf numFmtId="49" fontId="9" fillId="13" borderId="12" xfId="0" applyNumberFormat="1" applyFont="1" applyFill="1" applyBorder="1" applyAlignment="1">
      <alignment horizontal="center" vertical="top" wrapText="1"/>
    </xf>
    <xf numFmtId="49" fontId="9" fillId="4" borderId="30" xfId="0" applyNumberFormat="1" applyFont="1" applyFill="1" applyBorder="1" applyAlignment="1">
      <alignment vertical="top" wrapText="1"/>
    </xf>
    <xf numFmtId="49" fontId="18" fillId="12" borderId="0" xfId="0" applyNumberFormat="1" applyFont="1" applyFill="1" applyAlignment="1">
      <alignment vertical="top" wrapText="1"/>
    </xf>
    <xf numFmtId="49" fontId="18" fillId="14" borderId="30" xfId="0" applyNumberFormat="1" applyFont="1" applyFill="1" applyBorder="1" applyAlignment="1">
      <alignment vertical="top"/>
    </xf>
    <xf numFmtId="49" fontId="20" fillId="9" borderId="30" xfId="0" applyNumberFormat="1" applyFont="1" applyFill="1" applyBorder="1" applyAlignment="1">
      <alignment vertical="top"/>
    </xf>
    <xf numFmtId="0" fontId="6" fillId="13" borderId="2" xfId="0" applyFont="1" applyFill="1" applyBorder="1" applyAlignment="1">
      <alignment horizontal="left" vertical="top" wrapText="1"/>
    </xf>
    <xf numFmtId="49" fontId="9" fillId="13" borderId="24" xfId="0" applyNumberFormat="1" applyFont="1" applyFill="1" applyBorder="1" applyAlignment="1">
      <alignment horizontal="center" vertical="top" wrapText="1"/>
    </xf>
    <xf numFmtId="0" fontId="6" fillId="13" borderId="14" xfId="0" applyFont="1" applyFill="1" applyBorder="1" applyAlignment="1">
      <alignment horizontal="left" vertical="top" wrapText="1"/>
    </xf>
    <xf numFmtId="49" fontId="9" fillId="13" borderId="30" xfId="0" applyNumberFormat="1" applyFont="1" applyFill="1" applyBorder="1" applyAlignment="1">
      <alignment horizontal="center" vertical="top" wrapText="1"/>
    </xf>
    <xf numFmtId="0" fontId="6" fillId="13" borderId="34" xfId="0" applyFont="1" applyFill="1" applyBorder="1" applyAlignment="1">
      <alignment horizontal="left" vertical="top" wrapText="1"/>
    </xf>
    <xf numFmtId="49" fontId="9" fillId="13" borderId="31" xfId="0" applyNumberFormat="1" applyFont="1" applyFill="1" applyBorder="1" applyAlignment="1">
      <alignment horizontal="center" vertical="top" wrapText="1"/>
    </xf>
    <xf numFmtId="49" fontId="18" fillId="14" borderId="31" xfId="0" applyNumberFormat="1" applyFont="1" applyFill="1" applyBorder="1" applyAlignment="1">
      <alignment vertical="top"/>
    </xf>
    <xf numFmtId="49" fontId="20" fillId="9" borderId="31" xfId="0" applyNumberFormat="1" applyFont="1" applyFill="1" applyBorder="1" applyAlignment="1">
      <alignment vertical="top"/>
    </xf>
    <xf numFmtId="0" fontId="6" fillId="13" borderId="10" xfId="0" applyFont="1" applyFill="1" applyBorder="1" applyAlignment="1">
      <alignment vertical="top" wrapText="1"/>
    </xf>
    <xf numFmtId="49" fontId="9" fillId="13" borderId="9" xfId="0" applyNumberFormat="1" applyFont="1" applyFill="1" applyBorder="1" applyAlignment="1">
      <alignment horizontal="center" vertical="top" wrapText="1"/>
    </xf>
    <xf numFmtId="49" fontId="18" fillId="12" borderId="9" xfId="0" applyNumberFormat="1" applyFont="1" applyFill="1" applyBorder="1" applyAlignment="1">
      <alignment vertical="top" wrapText="1"/>
    </xf>
    <xf numFmtId="16" fontId="17" fillId="4" borderId="19" xfId="0" applyNumberFormat="1" applyFont="1" applyFill="1" applyBorder="1" applyAlignment="1">
      <alignment horizontal="center" vertical="top"/>
    </xf>
    <xf numFmtId="0" fontId="17" fillId="4" borderId="57" xfId="0" applyFont="1" applyFill="1" applyBorder="1" applyAlignment="1">
      <alignment horizontal="center" vertical="center"/>
    </xf>
    <xf numFmtId="0" fontId="17" fillId="0" borderId="21" xfId="0" applyFont="1" applyBorder="1" applyAlignment="1">
      <alignment horizontal="left" vertical="top" wrapText="1"/>
    </xf>
    <xf numFmtId="0" fontId="17" fillId="4" borderId="12" xfId="0" applyFont="1" applyFill="1" applyBorder="1" applyAlignment="1">
      <alignment horizontal="center" vertical="top"/>
    </xf>
    <xf numFmtId="49" fontId="9" fillId="4" borderId="31" xfId="0" applyNumberFormat="1" applyFont="1" applyFill="1" applyBorder="1" applyAlignment="1">
      <alignment vertical="top" wrapText="1"/>
    </xf>
    <xf numFmtId="16" fontId="17" fillId="4" borderId="16" xfId="0" applyNumberFormat="1" applyFont="1" applyFill="1" applyBorder="1" applyAlignment="1">
      <alignment horizontal="center" vertical="top"/>
    </xf>
    <xf numFmtId="0" fontId="17" fillId="4" borderId="27" xfId="0" applyFont="1" applyFill="1" applyBorder="1" applyAlignment="1">
      <alignment horizontal="center" vertical="center"/>
    </xf>
    <xf numFmtId="0" fontId="9" fillId="12" borderId="14" xfId="0" applyFont="1" applyFill="1" applyBorder="1" applyAlignment="1">
      <alignment horizontal="left" vertical="top" wrapText="1"/>
    </xf>
    <xf numFmtId="0" fontId="9" fillId="12" borderId="0" xfId="0" applyFont="1" applyFill="1" applyAlignment="1">
      <alignment horizontal="left" vertical="top" wrapText="1"/>
    </xf>
    <xf numFmtId="0" fontId="9" fillId="12" borderId="15" xfId="0" applyFont="1" applyFill="1" applyBorder="1" applyAlignment="1">
      <alignment horizontal="left" vertical="top" wrapText="1"/>
    </xf>
    <xf numFmtId="0" fontId="22" fillId="12" borderId="3" xfId="0" applyFont="1" applyFill="1" applyBorder="1" applyAlignment="1">
      <alignment vertical="top" wrapText="1"/>
    </xf>
    <xf numFmtId="164" fontId="17" fillId="15" borderId="18" xfId="0" applyNumberFormat="1" applyFont="1" applyFill="1" applyBorder="1" applyAlignment="1">
      <alignment horizontal="left" vertical="center" wrapText="1"/>
    </xf>
    <xf numFmtId="164" fontId="17" fillId="12" borderId="30" xfId="0" applyNumberFormat="1" applyFont="1" applyFill="1" applyBorder="1" applyAlignment="1">
      <alignment horizontal="center" vertical="top"/>
    </xf>
    <xf numFmtId="0" fontId="17" fillId="12" borderId="30" xfId="0" applyFont="1" applyFill="1" applyBorder="1" applyAlignment="1">
      <alignment horizontal="center" vertical="top"/>
    </xf>
    <xf numFmtId="0" fontId="17" fillId="4" borderId="19" xfId="0" applyFont="1" applyFill="1" applyBorder="1" applyAlignment="1">
      <alignment horizontal="center" vertical="top"/>
    </xf>
    <xf numFmtId="0" fontId="17" fillId="4" borderId="57" xfId="0" applyFont="1" applyFill="1" applyBorder="1" applyAlignment="1">
      <alignment horizontal="center" vertical="top"/>
    </xf>
    <xf numFmtId="164" fontId="17" fillId="12" borderId="22" xfId="0" applyNumberFormat="1" applyFont="1" applyFill="1" applyBorder="1" applyAlignment="1">
      <alignment horizontal="center" vertical="top"/>
    </xf>
    <xf numFmtId="0" fontId="17" fillId="12" borderId="22" xfId="0" applyFont="1" applyFill="1" applyBorder="1" applyAlignment="1">
      <alignment horizontal="center" vertical="top"/>
    </xf>
    <xf numFmtId="164" fontId="17" fillId="15" borderId="8" xfId="0" applyNumberFormat="1" applyFont="1" applyFill="1" applyBorder="1" applyAlignment="1">
      <alignment horizontal="left" vertical="center" wrapText="1"/>
    </xf>
    <xf numFmtId="0" fontId="9" fillId="12" borderId="34" xfId="0" applyFont="1" applyFill="1" applyBorder="1" applyAlignment="1">
      <alignment horizontal="left" vertical="top" wrapText="1"/>
    </xf>
    <xf numFmtId="0" fontId="9" fillId="12" borderId="23" xfId="0" applyFont="1" applyFill="1" applyBorder="1" applyAlignment="1">
      <alignment horizontal="left" vertical="top" wrapText="1"/>
    </xf>
    <xf numFmtId="0" fontId="9" fillId="12" borderId="35" xfId="0" applyFont="1" applyFill="1" applyBorder="1" applyAlignment="1">
      <alignment horizontal="left" vertical="top" wrapText="1"/>
    </xf>
    <xf numFmtId="9" fontId="19" fillId="4" borderId="45" xfId="0" applyNumberFormat="1" applyFont="1" applyFill="1" applyBorder="1" applyAlignment="1">
      <alignment horizontal="center" vertical="top"/>
    </xf>
    <xf numFmtId="0" fontId="19" fillId="4" borderId="4" xfId="0" applyFont="1" applyFill="1" applyBorder="1" applyAlignment="1">
      <alignment horizontal="left" vertical="top"/>
    </xf>
    <xf numFmtId="164" fontId="9" fillId="11" borderId="2" xfId="0" applyNumberFormat="1" applyFont="1" applyFill="1" applyBorder="1" applyAlignment="1">
      <alignment horizontal="center" vertical="top"/>
    </xf>
    <xf numFmtId="0" fontId="18" fillId="11" borderId="24" xfId="0" applyFont="1" applyFill="1" applyBorder="1" applyAlignment="1">
      <alignment horizontal="center" vertical="top"/>
    </xf>
    <xf numFmtId="49" fontId="21" fillId="4" borderId="24" xfId="0" applyNumberFormat="1" applyFont="1" applyFill="1" applyBorder="1" applyAlignment="1">
      <alignment horizontal="center" vertical="center" textRotation="90"/>
    </xf>
    <xf numFmtId="49" fontId="20" fillId="11" borderId="10" xfId="0" applyNumberFormat="1" applyFont="1" applyFill="1" applyBorder="1" applyAlignment="1">
      <alignment vertical="top"/>
    </xf>
    <xf numFmtId="49" fontId="20" fillId="11" borderId="11" xfId="0" applyNumberFormat="1" applyFont="1" applyFill="1" applyBorder="1" applyAlignment="1">
      <alignment vertical="top"/>
    </xf>
    <xf numFmtId="0" fontId="22" fillId="4" borderId="3" xfId="0" applyFont="1" applyFill="1" applyBorder="1" applyAlignment="1">
      <alignment horizontal="center" vertical="top" wrapText="1"/>
    </xf>
    <xf numFmtId="49" fontId="18" fillId="14" borderId="4" xfId="0" applyNumberFormat="1" applyFont="1" applyFill="1" applyBorder="1" applyAlignment="1">
      <alignment horizontal="center" vertical="top"/>
    </xf>
    <xf numFmtId="49" fontId="20" fillId="9" borderId="4" xfId="0" applyNumberFormat="1" applyFont="1" applyFill="1" applyBorder="1" applyAlignment="1">
      <alignment horizontal="center" vertical="top"/>
    </xf>
    <xf numFmtId="9" fontId="19" fillId="0" borderId="51" xfId="0" applyNumberFormat="1" applyFont="1" applyBorder="1" applyAlignment="1">
      <alignment horizontal="center" vertical="top"/>
    </xf>
    <xf numFmtId="0" fontId="19" fillId="0" borderId="58" xfId="0" applyFont="1" applyBorder="1" applyAlignment="1">
      <alignment horizontal="center" vertical="center"/>
    </xf>
    <xf numFmtId="0" fontId="19" fillId="0" borderId="0" xfId="0" applyFont="1" applyAlignment="1">
      <alignment horizontal="left" vertical="top"/>
    </xf>
    <xf numFmtId="164" fontId="9" fillId="0" borderId="10" xfId="0" applyNumberFormat="1" applyFont="1" applyBorder="1" applyAlignment="1">
      <alignment horizontal="center" vertical="top"/>
    </xf>
    <xf numFmtId="0" fontId="17" fillId="0" borderId="9" xfId="0" applyFont="1" applyBorder="1" applyAlignment="1">
      <alignment horizontal="center" vertical="top"/>
    </xf>
    <xf numFmtId="49" fontId="17" fillId="0" borderId="0" xfId="0" applyNumberFormat="1" applyFont="1" applyAlignment="1">
      <alignment horizontal="left" vertical="top" wrapText="1"/>
    </xf>
    <xf numFmtId="49" fontId="17" fillId="0" borderId="30" xfId="0" applyNumberFormat="1" applyFont="1" applyBorder="1" applyAlignment="1">
      <alignment vertical="top"/>
    </xf>
    <xf numFmtId="49" fontId="21" fillId="0" borderId="30" xfId="0" applyNumberFormat="1" applyFont="1" applyBorder="1" applyAlignment="1">
      <alignment horizontal="center" vertical="center" textRotation="90"/>
    </xf>
    <xf numFmtId="0" fontId="6" fillId="0" borderId="55" xfId="0" applyFont="1" applyBorder="1" applyAlignment="1">
      <alignment vertical="top" wrapText="1"/>
    </xf>
    <xf numFmtId="49" fontId="18" fillId="0" borderId="9" xfId="0" applyNumberFormat="1" applyFont="1" applyBorder="1" applyAlignment="1">
      <alignment horizontal="center" vertical="top" wrapText="1"/>
    </xf>
    <xf numFmtId="0" fontId="22" fillId="4" borderId="0" xfId="0" applyFont="1" applyFill="1" applyAlignment="1">
      <alignment horizontal="center" vertical="top" wrapText="1"/>
    </xf>
    <xf numFmtId="49" fontId="18" fillId="14" borderId="35" xfId="0" applyNumberFormat="1" applyFont="1" applyFill="1" applyBorder="1" applyAlignment="1">
      <alignment horizontal="center" vertical="top"/>
    </xf>
    <xf numFmtId="49" fontId="20" fillId="9" borderId="35" xfId="0" applyNumberFormat="1" applyFont="1" applyFill="1" applyBorder="1" applyAlignment="1">
      <alignment horizontal="center" vertical="top"/>
    </xf>
    <xf numFmtId="9" fontId="19" fillId="4" borderId="51" xfId="0" applyNumberFormat="1" applyFont="1" applyFill="1" applyBorder="1" applyAlignment="1">
      <alignment horizontal="center" vertical="top"/>
    </xf>
    <xf numFmtId="0" fontId="19" fillId="4" borderId="58" xfId="0" applyFont="1" applyFill="1" applyBorder="1" applyAlignment="1">
      <alignment horizontal="center" vertical="center"/>
    </xf>
    <xf numFmtId="0" fontId="19" fillId="4" borderId="0" xfId="0" applyFont="1" applyFill="1" applyAlignment="1">
      <alignment horizontal="left" vertical="top"/>
    </xf>
    <xf numFmtId="166" fontId="9" fillId="0" borderId="10" xfId="1" applyFont="1" applyFill="1" applyBorder="1" applyAlignment="1">
      <alignment horizontal="center" vertical="center"/>
    </xf>
    <xf numFmtId="0" fontId="17" fillId="4" borderId="9" xfId="0" applyFont="1" applyFill="1" applyBorder="1" applyAlignment="1">
      <alignment horizontal="center" vertical="top"/>
    </xf>
    <xf numFmtId="49" fontId="17" fillId="4" borderId="0" xfId="0" applyNumberFormat="1" applyFont="1" applyFill="1" applyAlignment="1">
      <alignment horizontal="left" vertical="top" wrapText="1"/>
    </xf>
    <xf numFmtId="49" fontId="21" fillId="4" borderId="30" xfId="0" applyNumberFormat="1" applyFont="1" applyFill="1" applyBorder="1" applyAlignment="1">
      <alignment horizontal="center" vertical="center" textRotation="90"/>
    </xf>
    <xf numFmtId="0" fontId="6" fillId="13" borderId="19" xfId="0" applyFont="1" applyFill="1" applyBorder="1" applyAlignment="1">
      <alignment vertical="top" wrapText="1"/>
    </xf>
    <xf numFmtId="49" fontId="18" fillId="13" borderId="9" xfId="0" applyNumberFormat="1" applyFont="1" applyFill="1" applyBorder="1" applyAlignment="1">
      <alignment horizontal="center" vertical="top" wrapText="1"/>
    </xf>
    <xf numFmtId="49" fontId="18" fillId="14" borderId="8" xfId="0" applyNumberFormat="1" applyFont="1" applyFill="1" applyBorder="1" applyAlignment="1">
      <alignment vertical="top"/>
    </xf>
    <xf numFmtId="9" fontId="19" fillId="4" borderId="47" xfId="0" applyNumberFormat="1" applyFont="1" applyFill="1" applyBorder="1" applyAlignment="1">
      <alignment horizontal="center" vertical="top"/>
    </xf>
    <xf numFmtId="0" fontId="19" fillId="4" borderId="54" xfId="0" applyFont="1" applyFill="1" applyBorder="1" applyAlignment="1">
      <alignment horizontal="center" vertical="center"/>
    </xf>
    <xf numFmtId="0" fontId="19" fillId="4" borderId="23" xfId="0" applyFont="1" applyFill="1" applyBorder="1" applyAlignment="1">
      <alignment horizontal="left" vertical="top"/>
    </xf>
    <xf numFmtId="0" fontId="6" fillId="0" borderId="9" xfId="0" applyFont="1" applyBorder="1" applyAlignment="1">
      <alignment horizontal="center" vertical="top"/>
    </xf>
    <xf numFmtId="166" fontId="9" fillId="0" borderId="34" xfId="1" applyFont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top"/>
    </xf>
    <xf numFmtId="0" fontId="19" fillId="4" borderId="3" xfId="0" applyFont="1" applyFill="1" applyBorder="1" applyAlignment="1">
      <alignment horizontal="left" vertical="top"/>
    </xf>
    <xf numFmtId="49" fontId="9" fillId="0" borderId="55" xfId="1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center" vertical="top"/>
    </xf>
    <xf numFmtId="49" fontId="17" fillId="4" borderId="4" xfId="0" applyNumberFormat="1" applyFont="1" applyFill="1" applyBorder="1" applyAlignment="1">
      <alignment horizontal="left" vertical="top" wrapText="1"/>
    </xf>
    <xf numFmtId="0" fontId="6" fillId="13" borderId="19" xfId="0" applyFont="1" applyFill="1" applyBorder="1" applyAlignment="1">
      <alignment horizontal="left" vertical="top" wrapText="1"/>
    </xf>
    <xf numFmtId="164" fontId="9" fillId="0" borderId="59" xfId="1" applyNumberFormat="1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center" vertical="top"/>
    </xf>
    <xf numFmtId="49" fontId="17" fillId="4" borderId="15" xfId="0" applyNumberFormat="1" applyFont="1" applyFill="1" applyBorder="1" applyAlignment="1">
      <alignment horizontal="left" vertical="top" wrapText="1"/>
    </xf>
    <xf numFmtId="49" fontId="18" fillId="13" borderId="30" xfId="0" applyNumberFormat="1" applyFont="1" applyFill="1" applyBorder="1" applyAlignment="1">
      <alignment horizontal="center" vertical="top" wrapText="1"/>
    </xf>
    <xf numFmtId="49" fontId="18" fillId="14" borderId="15" xfId="0" applyNumberFormat="1" applyFont="1" applyFill="1" applyBorder="1" applyAlignment="1">
      <alignment horizontal="center" vertical="top"/>
    </xf>
    <xf numFmtId="167" fontId="9" fillId="0" borderId="19" xfId="1" applyNumberFormat="1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top"/>
    </xf>
    <xf numFmtId="166" fontId="9" fillId="0" borderId="6" xfId="1" applyFont="1" applyFill="1" applyBorder="1" applyAlignment="1">
      <alignment horizontal="center" vertical="center"/>
    </xf>
    <xf numFmtId="49" fontId="21" fillId="4" borderId="31" xfId="0" applyNumberFormat="1" applyFont="1" applyFill="1" applyBorder="1" applyAlignment="1">
      <alignment horizontal="center" vertical="center" textRotation="90"/>
    </xf>
    <xf numFmtId="0" fontId="6" fillId="13" borderId="6" xfId="0" applyFont="1" applyFill="1" applyBorder="1" applyAlignment="1">
      <alignment horizontal="left" vertical="top" wrapText="1"/>
    </xf>
    <xf numFmtId="0" fontId="22" fillId="4" borderId="23" xfId="0" applyFont="1" applyFill="1" applyBorder="1" applyAlignment="1">
      <alignment horizontal="center" vertical="top" wrapText="1"/>
    </xf>
    <xf numFmtId="164" fontId="9" fillId="12" borderId="24" xfId="0" applyNumberFormat="1" applyFont="1" applyFill="1" applyBorder="1" applyAlignment="1">
      <alignment horizontal="center" vertical="top"/>
    </xf>
    <xf numFmtId="0" fontId="18" fillId="12" borderId="24" xfId="0" applyFont="1" applyFill="1" applyBorder="1" applyAlignment="1">
      <alignment horizontal="center" vertical="top"/>
    </xf>
    <xf numFmtId="0" fontId="9" fillId="12" borderId="14" xfId="0" applyFont="1" applyFill="1" applyBorder="1" applyAlignment="1">
      <alignment horizontal="center" vertical="top" wrapText="1"/>
    </xf>
    <xf numFmtId="0" fontId="9" fillId="12" borderId="0" xfId="0" applyFont="1" applyFill="1" applyAlignment="1">
      <alignment horizontal="center" vertical="top" wrapText="1"/>
    </xf>
    <xf numFmtId="0" fontId="9" fillId="12" borderId="15" xfId="0" applyFont="1" applyFill="1" applyBorder="1" applyAlignment="1">
      <alignment horizontal="center" vertical="top" wrapText="1"/>
    </xf>
    <xf numFmtId="0" fontId="17" fillId="4" borderId="60" xfId="0" applyFont="1" applyFill="1" applyBorder="1" applyAlignment="1">
      <alignment horizontal="center" vertical="top"/>
    </xf>
    <xf numFmtId="164" fontId="17" fillId="0" borderId="21" xfId="0" applyNumberFormat="1" applyFont="1" applyBorder="1" applyAlignment="1">
      <alignment horizontal="left" vertical="center" wrapText="1"/>
    </xf>
    <xf numFmtId="164" fontId="6" fillId="12" borderId="22" xfId="0" applyNumberFormat="1" applyFont="1" applyFill="1" applyBorder="1" applyAlignment="1">
      <alignment horizontal="center" vertical="top"/>
    </xf>
    <xf numFmtId="49" fontId="18" fillId="12" borderId="0" xfId="0" applyNumberFormat="1" applyFont="1" applyFill="1" applyAlignment="1">
      <alignment horizontal="center" vertical="top" wrapText="1"/>
    </xf>
    <xf numFmtId="49" fontId="20" fillId="9" borderId="15" xfId="0" applyNumberFormat="1" applyFont="1" applyFill="1" applyBorder="1" applyAlignment="1">
      <alignment horizontal="center" vertical="top"/>
    </xf>
    <xf numFmtId="164" fontId="9" fillId="12" borderId="22" xfId="0" applyNumberFormat="1" applyFont="1" applyFill="1" applyBorder="1" applyAlignment="1">
      <alignment horizontal="center" vertical="top"/>
    </xf>
    <xf numFmtId="0" fontId="17" fillId="4" borderId="45" xfId="0" applyFont="1" applyFill="1" applyBorder="1" applyAlignment="1">
      <alignment horizontal="center" vertical="top"/>
    </xf>
    <xf numFmtId="0" fontId="17" fillId="4" borderId="4" xfId="0" applyFont="1" applyFill="1" applyBorder="1" applyAlignment="1">
      <alignment horizontal="left" vertical="top" wrapText="1"/>
    </xf>
    <xf numFmtId="0" fontId="17" fillId="0" borderId="60" xfId="0" applyFont="1" applyBorder="1" applyAlignment="1">
      <alignment horizontal="center" vertical="top"/>
    </xf>
    <xf numFmtId="164" fontId="17" fillId="15" borderId="15" xfId="0" applyNumberFormat="1" applyFont="1" applyFill="1" applyBorder="1" applyAlignment="1">
      <alignment horizontal="left" vertical="center" wrapText="1"/>
    </xf>
    <xf numFmtId="164" fontId="9" fillId="12" borderId="29" xfId="0" applyNumberFormat="1" applyFont="1" applyFill="1" applyBorder="1" applyAlignment="1">
      <alignment horizontal="center" vertical="top"/>
    </xf>
    <xf numFmtId="0" fontId="9" fillId="12" borderId="34" xfId="0" applyFont="1" applyFill="1" applyBorder="1" applyAlignment="1">
      <alignment horizontal="center" vertical="top" wrapText="1"/>
    </xf>
    <xf numFmtId="0" fontId="9" fillId="12" borderId="23" xfId="0" applyFont="1" applyFill="1" applyBorder="1" applyAlignment="1">
      <alignment horizontal="center" vertical="top" wrapText="1"/>
    </xf>
    <xf numFmtId="0" fontId="9" fillId="12" borderId="35" xfId="0" applyFont="1" applyFill="1" applyBorder="1" applyAlignment="1">
      <alignment horizontal="center" vertical="top" wrapText="1"/>
    </xf>
    <xf numFmtId="0" fontId="6" fillId="0" borderId="4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0" fontId="6" fillId="0" borderId="25" xfId="0" applyFont="1" applyBorder="1" applyAlignment="1">
      <alignment vertical="center" wrapText="1"/>
    </xf>
    <xf numFmtId="0" fontId="9" fillId="4" borderId="52" xfId="0" applyFont="1" applyFill="1" applyBorder="1" applyAlignment="1">
      <alignment horizontal="center" vertical="top"/>
    </xf>
    <xf numFmtId="0" fontId="9" fillId="4" borderId="0" xfId="0" applyFont="1" applyFill="1" applyAlignment="1">
      <alignment horizontal="center" vertical="top"/>
    </xf>
    <xf numFmtId="0" fontId="9" fillId="4" borderId="15" xfId="0" applyFont="1" applyFill="1" applyBorder="1" applyAlignment="1">
      <alignment horizontal="center" vertical="top"/>
    </xf>
    <xf numFmtId="49" fontId="20" fillId="8" borderId="30" xfId="0" applyNumberFormat="1" applyFont="1" applyFill="1" applyBorder="1" applyAlignment="1">
      <alignment horizontal="center" vertical="top"/>
    </xf>
    <xf numFmtId="0" fontId="9" fillId="4" borderId="48" xfId="0" applyFont="1" applyFill="1" applyBorder="1" applyAlignment="1">
      <alignment horizontal="center" vertical="top"/>
    </xf>
    <xf numFmtId="0" fontId="9" fillId="4" borderId="23" xfId="0" applyFont="1" applyFill="1" applyBorder="1" applyAlignment="1">
      <alignment horizontal="center" vertical="top"/>
    </xf>
    <xf numFmtId="0" fontId="9" fillId="4" borderId="35" xfId="0" applyFont="1" applyFill="1" applyBorder="1" applyAlignment="1">
      <alignment horizontal="center" vertical="top"/>
    </xf>
    <xf numFmtId="49" fontId="20" fillId="8" borderId="31" xfId="0" applyNumberFormat="1" applyFont="1" applyFill="1" applyBorder="1" applyAlignment="1">
      <alignment horizontal="center" vertical="top"/>
    </xf>
    <xf numFmtId="0" fontId="9" fillId="8" borderId="10" xfId="0" applyFont="1" applyFill="1" applyBorder="1" applyAlignment="1">
      <alignment horizontal="left" vertical="top"/>
    </xf>
    <xf numFmtId="0" fontId="9" fillId="8" borderId="11" xfId="0" applyFont="1" applyFill="1" applyBorder="1" applyAlignment="1">
      <alignment horizontal="left" vertical="top"/>
    </xf>
    <xf numFmtId="0" fontId="9" fillId="8" borderId="12" xfId="0" applyFont="1" applyFill="1" applyBorder="1" applyAlignment="1">
      <alignment horizontal="left" vertical="top"/>
    </xf>
    <xf numFmtId="0" fontId="8" fillId="0" borderId="47" xfId="0" applyFont="1" applyBorder="1" applyAlignment="1">
      <alignment horizontal="center" vertical="center"/>
    </xf>
    <xf numFmtId="0" fontId="25" fillId="0" borderId="54" xfId="0" applyFont="1" applyBorder="1" applyAlignment="1">
      <alignment horizontal="center" vertical="center" wrapText="1"/>
    </xf>
    <xf numFmtId="0" fontId="6" fillId="0" borderId="54" xfId="0" applyFont="1" applyBorder="1" applyAlignment="1">
      <alignment vertical="center" wrapText="1"/>
    </xf>
    <xf numFmtId="0" fontId="18" fillId="0" borderId="23" xfId="0" applyFont="1" applyBorder="1" applyAlignment="1">
      <alignment horizontal="left" vertical="top"/>
    </xf>
    <xf numFmtId="0" fontId="26" fillId="0" borderId="23" xfId="0" applyFont="1" applyBorder="1" applyAlignment="1">
      <alignment horizontal="left" vertical="top"/>
    </xf>
    <xf numFmtId="0" fontId="26" fillId="0" borderId="23" xfId="0" applyFont="1" applyBorder="1" applyAlignment="1">
      <alignment horizontal="left" vertical="top" wrapText="1"/>
    </xf>
    <xf numFmtId="0" fontId="27" fillId="0" borderId="23" xfId="0" applyFont="1" applyBorder="1" applyAlignment="1">
      <alignment horizontal="left" vertical="top"/>
    </xf>
    <xf numFmtId="0" fontId="26" fillId="0" borderId="35" xfId="0" applyFont="1" applyBorder="1" applyAlignment="1">
      <alignment vertical="top"/>
    </xf>
    <xf numFmtId="49" fontId="18" fillId="10" borderId="35" xfId="0" applyNumberFormat="1" applyFont="1" applyFill="1" applyBorder="1" applyAlignment="1">
      <alignment horizontal="center" vertical="top" wrapText="1"/>
    </xf>
    <xf numFmtId="0" fontId="18" fillId="9" borderId="34" xfId="0" applyFont="1" applyFill="1" applyBorder="1" applyAlignment="1">
      <alignment horizontal="left" vertical="top"/>
    </xf>
    <xf numFmtId="0" fontId="4" fillId="10" borderId="23" xfId="0" applyFont="1" applyFill="1" applyBorder="1"/>
    <xf numFmtId="0" fontId="18" fillId="9" borderId="23" xfId="0" applyFont="1" applyFill="1" applyBorder="1" applyAlignment="1">
      <alignment horizontal="left" vertical="top"/>
    </xf>
    <xf numFmtId="0" fontId="26" fillId="9" borderId="23" xfId="0" applyFont="1" applyFill="1" applyBorder="1" applyAlignment="1">
      <alignment horizontal="left" vertical="top"/>
    </xf>
    <xf numFmtId="0" fontId="26" fillId="10" borderId="11" xfId="0" applyFont="1" applyFill="1" applyBorder="1" applyAlignment="1">
      <alignment horizontal="left" vertical="top"/>
    </xf>
    <xf numFmtId="0" fontId="26" fillId="10" borderId="12" xfId="0" applyFont="1" applyFill="1" applyBorder="1" applyAlignment="1">
      <alignment horizontal="left" vertical="top"/>
    </xf>
    <xf numFmtId="49" fontId="18" fillId="10" borderId="9" xfId="0" applyNumberFormat="1" applyFont="1" applyFill="1" applyBorder="1" applyAlignment="1">
      <alignment horizontal="center" vertical="top" wrapText="1"/>
    </xf>
    <xf numFmtId="0" fontId="5" fillId="0" borderId="45" xfId="0" applyFont="1" applyBorder="1" applyAlignment="1">
      <alignment horizontal="center" vertical="center" textRotation="90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9" fillId="0" borderId="24" xfId="4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textRotation="90" wrapText="1"/>
    </xf>
    <xf numFmtId="0" fontId="6" fillId="0" borderId="30" xfId="4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textRotation="90" wrapText="1"/>
    </xf>
    <xf numFmtId="0" fontId="5" fillId="12" borderId="24" xfId="0" applyFont="1" applyFill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center" wrapText="1"/>
    </xf>
    <xf numFmtId="0" fontId="5" fillId="13" borderId="24" xfId="0" applyFont="1" applyFill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 wrapText="1"/>
    </xf>
    <xf numFmtId="0" fontId="5" fillId="12" borderId="61" xfId="0" applyFont="1" applyFill="1" applyBorder="1" applyAlignment="1">
      <alignment horizontal="center" vertical="center" textRotation="90" wrapText="1"/>
    </xf>
    <xf numFmtId="0" fontId="5" fillId="8" borderId="1" xfId="0" applyFont="1" applyFill="1" applyBorder="1" applyAlignment="1">
      <alignment horizontal="center" vertical="center" textRotation="90" wrapText="1"/>
    </xf>
    <xf numFmtId="0" fontId="5" fillId="10" borderId="1" xfId="0" applyFont="1" applyFill="1" applyBorder="1" applyAlignment="1">
      <alignment horizontal="center" vertical="center" textRotation="90" wrapText="1"/>
    </xf>
    <xf numFmtId="0" fontId="5" fillId="0" borderId="51" xfId="0" applyFont="1" applyBorder="1" applyAlignment="1">
      <alignment horizontal="center" vertical="center" textRotation="90"/>
    </xf>
    <xf numFmtId="0" fontId="5" fillId="0" borderId="58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9" fillId="0" borderId="30" xfId="4" applyFont="1" applyBorder="1" applyAlignment="1">
      <alignment horizontal="center" vertical="center" wrapText="1"/>
    </xf>
    <xf numFmtId="0" fontId="5" fillId="0" borderId="30" xfId="0" applyFont="1" applyBorder="1" applyAlignment="1">
      <alignment horizontal="center" vertical="center" textRotation="90" wrapText="1"/>
    </xf>
    <xf numFmtId="0" fontId="5" fillId="0" borderId="20" xfId="0" applyFont="1" applyBorder="1" applyAlignment="1">
      <alignment horizontal="center" vertical="center" textRotation="90" wrapText="1"/>
    </xf>
    <xf numFmtId="0" fontId="5" fillId="12" borderId="30" xfId="0" applyFont="1" applyFill="1" applyBorder="1" applyAlignment="1">
      <alignment horizontal="center" vertical="center" textRotation="90" wrapText="1"/>
    </xf>
    <xf numFmtId="0" fontId="5" fillId="0" borderId="14" xfId="0" applyFont="1" applyBorder="1" applyAlignment="1">
      <alignment horizontal="center" vertical="center" wrapText="1"/>
    </xf>
    <xf numFmtId="0" fontId="5" fillId="13" borderId="30" xfId="0" applyFont="1" applyFill="1" applyBorder="1" applyAlignment="1">
      <alignment horizontal="center" vertical="center" textRotation="90" wrapText="1"/>
    </xf>
    <xf numFmtId="0" fontId="5" fillId="0" borderId="22" xfId="0" applyFont="1" applyBorder="1" applyAlignment="1">
      <alignment horizontal="center" vertical="center" textRotation="90" wrapText="1"/>
    </xf>
    <xf numFmtId="0" fontId="5" fillId="12" borderId="20" xfId="0" applyFont="1" applyFill="1" applyBorder="1" applyAlignment="1">
      <alignment horizontal="center" vertical="center" textRotation="90" wrapText="1"/>
    </xf>
    <xf numFmtId="0" fontId="5" fillId="8" borderId="22" xfId="0" applyFont="1" applyFill="1" applyBorder="1" applyAlignment="1">
      <alignment horizontal="center" vertical="center" textRotation="90" wrapText="1"/>
    </xf>
    <xf numFmtId="0" fontId="5" fillId="10" borderId="22" xfId="0" applyFont="1" applyFill="1" applyBorder="1" applyAlignment="1">
      <alignment horizontal="center" vertical="center" textRotation="90" wrapText="1"/>
    </xf>
    <xf numFmtId="0" fontId="6" fillId="0" borderId="10" xfId="4" applyFont="1" applyBorder="1" applyAlignment="1">
      <alignment horizontal="center" vertical="center"/>
    </xf>
    <xf numFmtId="0" fontId="6" fillId="0" borderId="11" xfId="4" applyFont="1" applyBorder="1" applyAlignment="1">
      <alignment horizontal="center" vertical="center"/>
    </xf>
    <xf numFmtId="0" fontId="6" fillId="0" borderId="12" xfId="4" applyFont="1" applyBorder="1" applyAlignment="1">
      <alignment horizontal="center" vertical="center"/>
    </xf>
    <xf numFmtId="0" fontId="9" fillId="0" borderId="31" xfId="4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textRotation="90" wrapText="1"/>
    </xf>
    <xf numFmtId="0" fontId="6" fillId="0" borderId="31" xfId="4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textRotation="90" wrapText="1"/>
    </xf>
    <xf numFmtId="0" fontId="5" fillId="12" borderId="31" xfId="0" applyFont="1" applyFill="1" applyBorder="1" applyAlignment="1">
      <alignment horizontal="center" vertical="center" textRotation="90" wrapText="1"/>
    </xf>
    <xf numFmtId="0" fontId="5" fillId="0" borderId="34" xfId="0" applyFont="1" applyBorder="1" applyAlignment="1">
      <alignment horizontal="center" vertical="center" wrapText="1"/>
    </xf>
    <xf numFmtId="0" fontId="5" fillId="13" borderId="31" xfId="0" applyFont="1" applyFill="1" applyBorder="1" applyAlignment="1">
      <alignment horizontal="center" vertical="center" textRotation="90" wrapText="1"/>
    </xf>
    <xf numFmtId="0" fontId="5" fillId="0" borderId="29" xfId="0" applyFont="1" applyBorder="1" applyAlignment="1">
      <alignment horizontal="center" vertical="center" textRotation="90" wrapText="1"/>
    </xf>
    <xf numFmtId="0" fontId="5" fillId="12" borderId="7" xfId="0" applyFont="1" applyFill="1" applyBorder="1" applyAlignment="1">
      <alignment horizontal="center" vertical="center" textRotation="90" wrapText="1"/>
    </xf>
    <xf numFmtId="0" fontId="5" fillId="8" borderId="29" xfId="0" applyFont="1" applyFill="1" applyBorder="1" applyAlignment="1">
      <alignment horizontal="center" vertical="center" textRotation="90" wrapText="1"/>
    </xf>
    <xf numFmtId="0" fontId="5" fillId="10" borderId="29" xfId="0" applyFont="1" applyFill="1" applyBorder="1" applyAlignment="1">
      <alignment horizontal="center" vertical="center" textRotation="90" wrapText="1"/>
    </xf>
    <xf numFmtId="0" fontId="6" fillId="0" borderId="3" xfId="0" applyFont="1" applyBorder="1" applyAlignment="1">
      <alignment horizontal="center"/>
    </xf>
    <xf numFmtId="0" fontId="28" fillId="0" borderId="3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30" fillId="0" borderId="0" xfId="4" applyFont="1" applyAlignment="1">
      <alignment horizontal="left" vertical="top" wrapText="1"/>
    </xf>
    <xf numFmtId="0" fontId="30" fillId="0" borderId="0" xfId="4" applyFont="1" applyAlignment="1">
      <alignment vertical="top" wrapText="1"/>
    </xf>
    <xf numFmtId="0" fontId="4" fillId="0" borderId="0" xfId="8"/>
    <xf numFmtId="0" fontId="4" fillId="0" borderId="0" xfId="8" applyAlignment="1">
      <alignment textRotation="90"/>
    </xf>
    <xf numFmtId="0" fontId="21" fillId="0" borderId="0" xfId="8" applyFont="1" applyAlignment="1">
      <alignment vertical="top"/>
    </xf>
    <xf numFmtId="49" fontId="17" fillId="0" borderId="0" xfId="8" applyNumberFormat="1" applyFont="1" applyAlignment="1">
      <alignment vertical="top"/>
    </xf>
    <xf numFmtId="0" fontId="19" fillId="0" borderId="0" xfId="8" applyFont="1" applyAlignment="1">
      <alignment horizontal="center" vertical="top"/>
    </xf>
    <xf numFmtId="49" fontId="17" fillId="0" borderId="0" xfId="8" applyNumberFormat="1" applyFont="1" applyAlignment="1">
      <alignment vertical="top" textRotation="90"/>
    </xf>
    <xf numFmtId="164" fontId="9" fillId="0" borderId="24" xfId="4" applyNumberFormat="1" applyFont="1" applyBorder="1" applyAlignment="1">
      <alignment horizontal="center" vertical="top" wrapText="1"/>
    </xf>
    <xf numFmtId="0" fontId="31" fillId="0" borderId="2" xfId="8" applyFont="1" applyBorder="1" applyAlignment="1">
      <alignment horizontal="left" vertical="center" wrapText="1"/>
    </xf>
    <xf numFmtId="0" fontId="31" fillId="0" borderId="3" xfId="8" applyFont="1" applyBorder="1" applyAlignment="1">
      <alignment horizontal="left" vertical="center" wrapText="1"/>
    </xf>
    <xf numFmtId="0" fontId="31" fillId="0" borderId="4" xfId="8" applyFont="1" applyBorder="1" applyAlignment="1">
      <alignment horizontal="left" vertical="center" wrapText="1"/>
    </xf>
    <xf numFmtId="164" fontId="9" fillId="0" borderId="29" xfId="4" applyNumberFormat="1" applyFont="1" applyBorder="1" applyAlignment="1">
      <alignment horizontal="center" vertical="top" wrapText="1"/>
    </xf>
    <xf numFmtId="0" fontId="31" fillId="0" borderId="6" xfId="8" applyFont="1" applyBorder="1" applyAlignment="1">
      <alignment horizontal="left" vertical="center" wrapText="1"/>
    </xf>
    <xf numFmtId="0" fontId="31" fillId="0" borderId="7" xfId="8" applyFont="1" applyBorder="1" applyAlignment="1">
      <alignment horizontal="left" vertical="center" wrapText="1"/>
    </xf>
    <xf numFmtId="0" fontId="31" fillId="0" borderId="8" xfId="8" applyFont="1" applyBorder="1" applyAlignment="1">
      <alignment horizontal="left" vertical="center" wrapText="1"/>
    </xf>
    <xf numFmtId="164" fontId="9" fillId="3" borderId="24" xfId="4" applyNumberFormat="1" applyFont="1" applyFill="1" applyBorder="1" applyAlignment="1">
      <alignment horizontal="center" vertical="top" wrapText="1"/>
    </xf>
    <xf numFmtId="0" fontId="32" fillId="3" borderId="10" xfId="8" applyFont="1" applyFill="1" applyBorder="1" applyAlignment="1">
      <alignment horizontal="left" vertical="center" wrapText="1"/>
    </xf>
    <xf numFmtId="0" fontId="32" fillId="3" borderId="11" xfId="8" applyFont="1" applyFill="1" applyBorder="1" applyAlignment="1">
      <alignment horizontal="left" vertical="center" wrapText="1"/>
    </xf>
    <xf numFmtId="0" fontId="32" fillId="3" borderId="12" xfId="8" applyFont="1" applyFill="1" applyBorder="1" applyAlignment="1">
      <alignment horizontal="left" vertical="center" wrapText="1"/>
    </xf>
    <xf numFmtId="0" fontId="5" fillId="4" borderId="14" xfId="8" applyFont="1" applyFill="1" applyBorder="1" applyAlignment="1">
      <alignment horizontal="left" vertical="center" wrapText="1"/>
    </xf>
    <xf numFmtId="0" fontId="5" fillId="4" borderId="0" xfId="8" applyFont="1" applyFill="1" applyAlignment="1">
      <alignment horizontal="left" vertical="center" wrapText="1"/>
    </xf>
    <xf numFmtId="0" fontId="5" fillId="4" borderId="15" xfId="8" applyFont="1" applyFill="1" applyBorder="1" applyAlignment="1">
      <alignment horizontal="left" vertical="center" wrapText="1"/>
    </xf>
    <xf numFmtId="0" fontId="34" fillId="0" borderId="16" xfId="4" applyFont="1" applyBorder="1" applyAlignment="1">
      <alignment horizontal="left" vertical="top" wrapText="1"/>
    </xf>
    <xf numFmtId="0" fontId="34" fillId="0" borderId="17" xfId="4" applyFont="1" applyBorder="1" applyAlignment="1">
      <alignment horizontal="left" vertical="top" wrapText="1"/>
    </xf>
    <xf numFmtId="0" fontId="27" fillId="0" borderId="17" xfId="4" applyFont="1" applyBorder="1" applyAlignment="1">
      <alignment horizontal="left" vertical="top" wrapText="1"/>
    </xf>
    <xf numFmtId="0" fontId="27" fillId="0" borderId="18" xfId="4" applyFont="1" applyBorder="1" applyAlignment="1">
      <alignment horizontal="left" vertical="top" wrapText="1"/>
    </xf>
    <xf numFmtId="0" fontId="32" fillId="5" borderId="10" xfId="8" applyFont="1" applyFill="1" applyBorder="1" applyAlignment="1">
      <alignment horizontal="left" vertical="center" wrapText="1"/>
    </xf>
    <xf numFmtId="0" fontId="32" fillId="5" borderId="11" xfId="8" applyFont="1" applyFill="1" applyBorder="1" applyAlignment="1">
      <alignment horizontal="left" vertical="center" wrapText="1"/>
    </xf>
    <xf numFmtId="0" fontId="32" fillId="5" borderId="12" xfId="8" applyFont="1" applyFill="1" applyBorder="1" applyAlignment="1">
      <alignment horizontal="left" vertical="center" wrapText="1"/>
    </xf>
    <xf numFmtId="0" fontId="5" fillId="0" borderId="19" xfId="4" applyFont="1" applyBorder="1" applyAlignment="1">
      <alignment horizontal="left" vertical="top" wrapText="1"/>
    </xf>
    <xf numFmtId="0" fontId="5" fillId="0" borderId="20" xfId="4" applyFont="1" applyBorder="1" applyAlignment="1">
      <alignment horizontal="left" vertical="top" wrapText="1"/>
    </xf>
    <xf numFmtId="0" fontId="5" fillId="0" borderId="21" xfId="4" applyFont="1" applyBorder="1" applyAlignment="1">
      <alignment horizontal="left" vertical="top" wrapText="1"/>
    </xf>
    <xf numFmtId="0" fontId="34" fillId="0" borderId="19" xfId="4" applyFont="1" applyBorder="1" applyAlignment="1">
      <alignment horizontal="left" vertical="top" wrapText="1"/>
    </xf>
    <xf numFmtId="0" fontId="34" fillId="0" borderId="20" xfId="4" applyFont="1" applyBorder="1" applyAlignment="1">
      <alignment horizontal="left" vertical="top" wrapText="1"/>
    </xf>
    <xf numFmtId="0" fontId="31" fillId="0" borderId="14" xfId="8" applyFont="1" applyBorder="1" applyAlignment="1">
      <alignment horizontal="left" vertical="center" wrapText="1"/>
    </xf>
    <xf numFmtId="0" fontId="31" fillId="0" borderId="0" xfId="8" applyFont="1" applyAlignment="1">
      <alignment horizontal="left" vertical="center" wrapText="1"/>
    </xf>
    <xf numFmtId="0" fontId="31" fillId="0" borderId="15" xfId="8" applyFont="1" applyBorder="1" applyAlignment="1">
      <alignment horizontal="left" vertical="center" wrapText="1"/>
    </xf>
    <xf numFmtId="0" fontId="31" fillId="0" borderId="19" xfId="8" applyFont="1" applyBorder="1" applyAlignment="1">
      <alignment horizontal="left" vertical="center" wrapText="1"/>
    </xf>
    <xf numFmtId="0" fontId="31" fillId="0" borderId="20" xfId="8" applyFont="1" applyBorder="1" applyAlignment="1">
      <alignment horizontal="left" vertical="center" wrapText="1"/>
    </xf>
    <xf numFmtId="0" fontId="31" fillId="0" borderId="21" xfId="8" applyFont="1" applyBorder="1" applyAlignment="1">
      <alignment horizontal="left" vertical="center" wrapText="1"/>
    </xf>
    <xf numFmtId="0" fontId="5" fillId="0" borderId="20" xfId="5" applyFont="1" applyBorder="1" applyAlignment="1">
      <alignment horizontal="left" vertical="top" wrapText="1"/>
    </xf>
    <xf numFmtId="0" fontId="5" fillId="0" borderId="21" xfId="5" applyFont="1" applyBorder="1" applyAlignment="1">
      <alignment horizontal="left" vertical="top" wrapText="1"/>
    </xf>
    <xf numFmtId="164" fontId="9" fillId="5" borderId="29" xfId="4" applyNumberFormat="1" applyFont="1" applyFill="1" applyBorder="1" applyAlignment="1">
      <alignment horizontal="center" vertical="top" wrapText="1"/>
    </xf>
    <xf numFmtId="0" fontId="29" fillId="5" borderId="6" xfId="4" applyFont="1" applyFill="1" applyBorder="1" applyAlignment="1">
      <alignment horizontal="left" vertical="top"/>
    </xf>
    <xf numFmtId="0" fontId="29" fillId="5" borderId="7" xfId="4" applyFont="1" applyFill="1" applyBorder="1" applyAlignment="1">
      <alignment horizontal="left" vertical="top"/>
    </xf>
    <xf numFmtId="0" fontId="29" fillId="5" borderId="8" xfId="4" applyFont="1" applyFill="1" applyBorder="1" applyAlignment="1">
      <alignment horizontal="left" vertical="top"/>
    </xf>
    <xf numFmtId="49" fontId="4" fillId="0" borderId="0" xfId="8" applyNumberFormat="1" applyAlignment="1">
      <alignment vertical="top"/>
    </xf>
    <xf numFmtId="0" fontId="16" fillId="0" borderId="0" xfId="8" applyFont="1" applyAlignment="1">
      <alignment horizontal="center" vertical="top"/>
    </xf>
    <xf numFmtId="49" fontId="5" fillId="0" borderId="0" xfId="8" applyNumberFormat="1" applyFont="1" applyAlignment="1">
      <alignment vertical="top"/>
    </xf>
    <xf numFmtId="49" fontId="5" fillId="0" borderId="23" xfId="8" applyNumberFormat="1" applyFont="1" applyBorder="1" applyAlignment="1">
      <alignment vertical="top"/>
    </xf>
    <xf numFmtId="49" fontId="5" fillId="0" borderId="23" xfId="8" applyNumberFormat="1" applyFont="1" applyBorder="1" applyAlignment="1">
      <alignment vertical="top" textRotation="90"/>
    </xf>
    <xf numFmtId="0" fontId="35" fillId="0" borderId="0" xfId="8" applyFont="1"/>
    <xf numFmtId="0" fontId="17" fillId="5" borderId="10" xfId="8" applyFont="1" applyFill="1" applyBorder="1" applyAlignment="1">
      <alignment horizontal="center" vertical="top"/>
    </xf>
    <xf numFmtId="0" fontId="17" fillId="5" borderId="11" xfId="8" applyFont="1" applyFill="1" applyBorder="1" applyAlignment="1">
      <alignment horizontal="center" vertical="top"/>
    </xf>
    <xf numFmtId="0" fontId="17" fillId="5" borderId="12" xfId="8" applyFont="1" applyFill="1" applyBorder="1" applyAlignment="1">
      <alignment horizontal="center" vertical="top"/>
    </xf>
    <xf numFmtId="164" fontId="9" fillId="5" borderId="9" xfId="8" applyNumberFormat="1" applyFont="1" applyFill="1" applyBorder="1" applyAlignment="1">
      <alignment horizontal="center" vertical="top"/>
    </xf>
    <xf numFmtId="49" fontId="18" fillId="5" borderId="10" xfId="8" applyNumberFormat="1" applyFont="1" applyFill="1" applyBorder="1" applyAlignment="1">
      <alignment horizontal="right" vertical="top"/>
    </xf>
    <xf numFmtId="49" fontId="18" fillId="5" borderId="11" xfId="8" applyNumberFormat="1" applyFont="1" applyFill="1" applyBorder="1" applyAlignment="1">
      <alignment horizontal="right" vertical="top"/>
    </xf>
    <xf numFmtId="49" fontId="18" fillId="5" borderId="12" xfId="8" applyNumberFormat="1" applyFont="1" applyFill="1" applyBorder="1" applyAlignment="1">
      <alignment horizontal="right" vertical="top"/>
    </xf>
    <xf numFmtId="0" fontId="19" fillId="7" borderId="2" xfId="8" applyFont="1" applyFill="1" applyBorder="1" applyAlignment="1">
      <alignment horizontal="center" vertical="top"/>
    </xf>
    <xf numFmtId="0" fontId="19" fillId="7" borderId="3" xfId="8" applyFont="1" applyFill="1" applyBorder="1" applyAlignment="1">
      <alignment horizontal="center" vertical="top"/>
    </xf>
    <xf numFmtId="164" fontId="9" fillId="7" borderId="24" xfId="8" applyNumberFormat="1" applyFont="1" applyFill="1" applyBorder="1" applyAlignment="1">
      <alignment horizontal="center" vertical="top"/>
    </xf>
    <xf numFmtId="0" fontId="18" fillId="7" borderId="24" xfId="8" applyFont="1" applyFill="1" applyBorder="1" applyAlignment="1">
      <alignment horizontal="center" vertical="top"/>
    </xf>
    <xf numFmtId="0" fontId="18" fillId="7" borderId="2" xfId="8" applyFont="1" applyFill="1" applyBorder="1" applyAlignment="1">
      <alignment horizontal="right" vertical="top" wrapText="1"/>
    </xf>
    <xf numFmtId="0" fontId="18" fillId="7" borderId="2" xfId="8" applyFont="1" applyFill="1" applyBorder="1" applyAlignment="1">
      <alignment horizontal="right" vertical="top" wrapText="1"/>
    </xf>
    <xf numFmtId="0" fontId="18" fillId="7" borderId="3" xfId="8" applyFont="1" applyFill="1" applyBorder="1" applyAlignment="1">
      <alignment horizontal="right" vertical="top" wrapText="1"/>
    </xf>
    <xf numFmtId="49" fontId="18" fillId="8" borderId="24" xfId="8" applyNumberFormat="1" applyFont="1" applyFill="1" applyBorder="1" applyAlignment="1">
      <alignment horizontal="center" vertical="top"/>
    </xf>
    <xf numFmtId="49" fontId="20" fillId="9" borderId="24" xfId="8" applyNumberFormat="1" applyFont="1" applyFill="1" applyBorder="1" applyAlignment="1">
      <alignment horizontal="center" vertical="top"/>
    </xf>
    <xf numFmtId="0" fontId="19" fillId="10" borderId="2" xfId="8" applyFont="1" applyFill="1" applyBorder="1" applyAlignment="1">
      <alignment horizontal="center" vertical="top"/>
    </xf>
    <xf numFmtId="0" fontId="19" fillId="10" borderId="3" xfId="8" applyFont="1" applyFill="1" applyBorder="1" applyAlignment="1">
      <alignment horizontal="center" vertical="top"/>
    </xf>
    <xf numFmtId="164" fontId="9" fillId="10" borderId="24" xfId="8" applyNumberFormat="1" applyFont="1" applyFill="1" applyBorder="1" applyAlignment="1">
      <alignment horizontal="center" vertical="top"/>
    </xf>
    <xf numFmtId="0" fontId="18" fillId="10" borderId="24" xfId="8" applyFont="1" applyFill="1" applyBorder="1" applyAlignment="1">
      <alignment horizontal="center" vertical="top"/>
    </xf>
    <xf numFmtId="0" fontId="18" fillId="10" borderId="2" xfId="8" applyFont="1" applyFill="1" applyBorder="1" applyAlignment="1">
      <alignment horizontal="right" vertical="top" wrapText="1"/>
    </xf>
    <xf numFmtId="0" fontId="18" fillId="10" borderId="2" xfId="8" applyFont="1" applyFill="1" applyBorder="1" applyAlignment="1">
      <alignment horizontal="right" vertical="top" wrapText="1"/>
    </xf>
    <xf numFmtId="0" fontId="18" fillId="10" borderId="3" xfId="8" applyFont="1" applyFill="1" applyBorder="1" applyAlignment="1">
      <alignment horizontal="right" vertical="top" wrapText="1"/>
    </xf>
    <xf numFmtId="49" fontId="18" fillId="10" borderId="24" xfId="8" applyNumberFormat="1" applyFont="1" applyFill="1" applyBorder="1" applyAlignment="1">
      <alignment horizontal="center" vertical="top"/>
    </xf>
    <xf numFmtId="49" fontId="20" fillId="10" borderId="24" xfId="8" applyNumberFormat="1" applyFont="1" applyFill="1" applyBorder="1" applyAlignment="1">
      <alignment horizontal="center" vertical="top"/>
    </xf>
    <xf numFmtId="0" fontId="9" fillId="8" borderId="10" xfId="8" applyFont="1" applyFill="1" applyBorder="1" applyAlignment="1">
      <alignment horizontal="left" vertical="top" wrapText="1"/>
    </xf>
    <xf numFmtId="0" fontId="9" fillId="8" borderId="11" xfId="8" applyFont="1" applyFill="1" applyBorder="1" applyAlignment="1">
      <alignment horizontal="left" vertical="top" wrapText="1"/>
    </xf>
    <xf numFmtId="164" fontId="11" fillId="8" borderId="9" xfId="8" applyNumberFormat="1" applyFont="1" applyFill="1" applyBorder="1" applyAlignment="1">
      <alignment horizontal="center" vertical="top" wrapText="1"/>
    </xf>
    <xf numFmtId="0" fontId="18" fillId="8" borderId="12" xfId="8" applyFont="1" applyFill="1" applyBorder="1" applyAlignment="1">
      <alignment horizontal="center" vertical="top"/>
    </xf>
    <xf numFmtId="0" fontId="18" fillId="8" borderId="11" xfId="8" applyFont="1" applyFill="1" applyBorder="1" applyAlignment="1">
      <alignment horizontal="right" vertical="top" wrapText="1"/>
    </xf>
    <xf numFmtId="0" fontId="18" fillId="8" borderId="10" xfId="8" applyFont="1" applyFill="1" applyBorder="1" applyAlignment="1">
      <alignment horizontal="right" vertical="top" wrapText="1"/>
    </xf>
    <xf numFmtId="0" fontId="18" fillId="8" borderId="11" xfId="8" applyFont="1" applyFill="1" applyBorder="1" applyAlignment="1">
      <alignment horizontal="right" vertical="top" wrapText="1"/>
    </xf>
    <xf numFmtId="49" fontId="20" fillId="8" borderId="9" xfId="8" applyNumberFormat="1" applyFont="1" applyFill="1" applyBorder="1" applyAlignment="1">
      <alignment horizontal="center" vertical="top"/>
    </xf>
    <xf numFmtId="49" fontId="20" fillId="9" borderId="9" xfId="8" applyNumberFormat="1" applyFont="1" applyFill="1" applyBorder="1" applyAlignment="1">
      <alignment horizontal="center" vertical="top"/>
    </xf>
    <xf numFmtId="9" fontId="19" fillId="4" borderId="2" xfId="8" applyNumberFormat="1" applyFont="1" applyFill="1" applyBorder="1" applyAlignment="1">
      <alignment horizontal="center" vertical="top"/>
    </xf>
    <xf numFmtId="0" fontId="17" fillId="4" borderId="25" xfId="8" applyFont="1" applyFill="1" applyBorder="1" applyAlignment="1">
      <alignment horizontal="center" vertical="center"/>
    </xf>
    <xf numFmtId="0" fontId="17" fillId="4" borderId="3" xfId="8" applyFont="1" applyFill="1" applyBorder="1" applyAlignment="1">
      <alignment horizontal="left" vertical="top" wrapText="1"/>
    </xf>
    <xf numFmtId="164" fontId="18" fillId="4" borderId="24" xfId="8" applyNumberFormat="1" applyFont="1" applyFill="1" applyBorder="1" applyAlignment="1">
      <alignment horizontal="center" vertical="top"/>
    </xf>
    <xf numFmtId="0" fontId="18" fillId="4" borderId="1" xfId="8" applyFont="1" applyFill="1" applyBorder="1" applyAlignment="1">
      <alignment horizontal="center" vertical="top"/>
    </xf>
    <xf numFmtId="49" fontId="17" fillId="4" borderId="24" xfId="8" applyNumberFormat="1" applyFont="1" applyFill="1" applyBorder="1" applyAlignment="1">
      <alignment horizontal="center" vertical="top"/>
    </xf>
    <xf numFmtId="49" fontId="21" fillId="4" borderId="24" xfId="8" applyNumberFormat="1" applyFont="1" applyFill="1" applyBorder="1" applyAlignment="1">
      <alignment horizontal="center" vertical="center" textRotation="90"/>
    </xf>
    <xf numFmtId="0" fontId="9" fillId="12" borderId="4" xfId="8" applyFont="1" applyFill="1" applyBorder="1" applyAlignment="1">
      <alignment horizontal="center" vertical="center" textRotation="90" wrapText="1"/>
    </xf>
    <xf numFmtId="0" fontId="6" fillId="13" borderId="24" xfId="8" applyFont="1" applyFill="1" applyBorder="1" applyAlignment="1">
      <alignment vertical="top" wrapText="1"/>
    </xf>
    <xf numFmtId="49" fontId="9" fillId="4" borderId="24" xfId="8" applyNumberFormat="1" applyFont="1" applyFill="1" applyBorder="1" applyAlignment="1">
      <alignment horizontal="center" vertical="top" wrapText="1"/>
    </xf>
    <xf numFmtId="49" fontId="9" fillId="13" borderId="24" xfId="8" applyNumberFormat="1" applyFont="1" applyFill="1" applyBorder="1" applyAlignment="1">
      <alignment horizontal="center" vertical="top" wrapText="1"/>
    </xf>
    <xf numFmtId="0" fontId="4" fillId="12" borderId="3" xfId="8" applyFill="1" applyBorder="1" applyAlignment="1">
      <alignment horizontal="center" vertical="top" wrapText="1"/>
    </xf>
    <xf numFmtId="49" fontId="9" fillId="14" borderId="1" xfId="8" applyNumberFormat="1" applyFont="1" applyFill="1" applyBorder="1" applyAlignment="1">
      <alignment horizontal="center" vertical="top"/>
    </xf>
    <xf numFmtId="49" fontId="15" fillId="9" borderId="39" xfId="8" applyNumberFormat="1" applyFont="1" applyFill="1" applyBorder="1" applyAlignment="1">
      <alignment horizontal="center" vertical="top"/>
    </xf>
    <xf numFmtId="9" fontId="19" fillId="4" borderId="19" xfId="8" applyNumberFormat="1" applyFont="1" applyFill="1" applyBorder="1" applyAlignment="1">
      <alignment horizontal="center" vertical="top"/>
    </xf>
    <xf numFmtId="0" fontId="17" fillId="4" borderId="57" xfId="8" applyFont="1" applyFill="1" applyBorder="1" applyAlignment="1">
      <alignment horizontal="center" vertical="center"/>
    </xf>
    <xf numFmtId="0" fontId="17" fillId="4" borderId="20" xfId="8" applyFont="1" applyFill="1" applyBorder="1" applyAlignment="1">
      <alignment horizontal="left" vertical="top" wrapText="1"/>
    </xf>
    <xf numFmtId="164" fontId="18" fillId="4" borderId="22" xfId="8" applyNumberFormat="1" applyFont="1" applyFill="1" applyBorder="1" applyAlignment="1">
      <alignment horizontal="center" vertical="top"/>
    </xf>
    <xf numFmtId="0" fontId="17" fillId="4" borderId="30" xfId="8" applyFont="1" applyFill="1" applyBorder="1" applyAlignment="1">
      <alignment horizontal="center" vertical="top"/>
    </xf>
    <xf numFmtId="0" fontId="6" fillId="0" borderId="30" xfId="7" applyFont="1" applyBorder="1" applyAlignment="1">
      <alignment horizontal="left" vertical="top" wrapText="1"/>
    </xf>
    <xf numFmtId="49" fontId="17" fillId="4" borderId="30" xfId="8" applyNumberFormat="1" applyFont="1" applyFill="1" applyBorder="1" applyAlignment="1">
      <alignment horizontal="center" vertical="top"/>
    </xf>
    <xf numFmtId="49" fontId="21" fillId="4" borderId="30" xfId="8" applyNumberFormat="1" applyFont="1" applyFill="1" applyBorder="1" applyAlignment="1">
      <alignment horizontal="center" vertical="center" textRotation="90"/>
    </xf>
    <xf numFmtId="0" fontId="9" fillId="12" borderId="15" xfId="8" applyFont="1" applyFill="1" applyBorder="1" applyAlignment="1">
      <alignment horizontal="center" vertical="center" textRotation="90" wrapText="1"/>
    </xf>
    <xf numFmtId="0" fontId="6" fillId="13" borderId="30" xfId="8" applyFont="1" applyFill="1" applyBorder="1" applyAlignment="1">
      <alignment vertical="top" wrapText="1"/>
    </xf>
    <xf numFmtId="49" fontId="9" fillId="4" borderId="30" xfId="8" applyNumberFormat="1" applyFont="1" applyFill="1" applyBorder="1" applyAlignment="1">
      <alignment horizontal="center" vertical="top" wrapText="1"/>
    </xf>
    <xf numFmtId="49" fontId="9" fillId="13" borderId="30" xfId="8" applyNumberFormat="1" applyFont="1" applyFill="1" applyBorder="1" applyAlignment="1">
      <alignment horizontal="center" vertical="top" wrapText="1"/>
    </xf>
    <xf numFmtId="49" fontId="9" fillId="12" borderId="0" xfId="8" applyNumberFormat="1" applyFont="1" applyFill="1" applyAlignment="1">
      <alignment horizontal="center" vertical="top" wrapText="1"/>
    </xf>
    <xf numFmtId="49" fontId="9" fillId="14" borderId="30" xfId="8" applyNumberFormat="1" applyFont="1" applyFill="1" applyBorder="1" applyAlignment="1">
      <alignment horizontal="center" vertical="top"/>
    </xf>
    <xf numFmtId="49" fontId="15" fillId="9" borderId="15" xfId="8" applyNumberFormat="1" applyFont="1" applyFill="1" applyBorder="1" applyAlignment="1">
      <alignment horizontal="center" vertical="top"/>
    </xf>
    <xf numFmtId="9" fontId="19" fillId="4" borderId="16" xfId="8" applyNumberFormat="1" applyFont="1" applyFill="1" applyBorder="1" applyAlignment="1">
      <alignment horizontal="center" vertical="top"/>
    </xf>
    <xf numFmtId="0" fontId="17" fillId="4" borderId="27" xfId="8" applyFont="1" applyFill="1" applyBorder="1" applyAlignment="1">
      <alignment horizontal="center" vertical="center"/>
    </xf>
    <xf numFmtId="0" fontId="17" fillId="4" borderId="17" xfId="8" applyFont="1" applyFill="1" applyBorder="1" applyAlignment="1">
      <alignment horizontal="left" vertical="top" wrapText="1"/>
    </xf>
    <xf numFmtId="164" fontId="6" fillId="4" borderId="29" xfId="8" applyNumberFormat="1" applyFont="1" applyFill="1" applyBorder="1" applyAlignment="1">
      <alignment horizontal="center" vertical="top"/>
    </xf>
    <xf numFmtId="0" fontId="17" fillId="4" borderId="29" xfId="8" applyFont="1" applyFill="1" applyBorder="1" applyAlignment="1">
      <alignment horizontal="center" vertical="top"/>
    </xf>
    <xf numFmtId="0" fontId="6" fillId="13" borderId="31" xfId="8" applyFont="1" applyFill="1" applyBorder="1" applyAlignment="1">
      <alignment vertical="top" wrapText="1"/>
    </xf>
    <xf numFmtId="49" fontId="9" fillId="13" borderId="31" xfId="8" applyNumberFormat="1" applyFont="1" applyFill="1" applyBorder="1" applyAlignment="1">
      <alignment horizontal="center" vertical="top" wrapText="1"/>
    </xf>
    <xf numFmtId="49" fontId="9" fillId="12" borderId="23" xfId="8" applyNumberFormat="1" applyFont="1" applyFill="1" applyBorder="1" applyAlignment="1">
      <alignment horizontal="center" vertical="top" wrapText="1"/>
    </xf>
    <xf numFmtId="49" fontId="9" fillId="14" borderId="29" xfId="8" applyNumberFormat="1" applyFont="1" applyFill="1" applyBorder="1" applyAlignment="1">
      <alignment horizontal="center" vertical="top"/>
    </xf>
    <xf numFmtId="49" fontId="15" fillId="9" borderId="8" xfId="8" applyNumberFormat="1" applyFont="1" applyFill="1" applyBorder="1" applyAlignment="1">
      <alignment horizontal="center" vertical="top"/>
    </xf>
    <xf numFmtId="9" fontId="19" fillId="4" borderId="60" xfId="8" applyNumberFormat="1" applyFont="1" applyFill="1" applyBorder="1" applyAlignment="1">
      <alignment horizontal="center" vertical="top"/>
    </xf>
    <xf numFmtId="0" fontId="17" fillId="4" borderId="62" xfId="8" applyFont="1" applyFill="1" applyBorder="1" applyAlignment="1">
      <alignment horizontal="center" vertical="center"/>
    </xf>
    <xf numFmtId="0" fontId="17" fillId="4" borderId="63" xfId="8" applyFont="1" applyFill="1" applyBorder="1" applyAlignment="1">
      <alignment horizontal="left" vertical="top" wrapText="1"/>
    </xf>
    <xf numFmtId="164" fontId="18" fillId="12" borderId="1" xfId="8" applyNumberFormat="1" applyFont="1" applyFill="1" applyBorder="1" applyAlignment="1">
      <alignment horizontal="center" vertical="top"/>
    </xf>
    <xf numFmtId="0" fontId="18" fillId="12" borderId="1" xfId="8" applyFont="1" applyFill="1" applyBorder="1" applyAlignment="1">
      <alignment horizontal="center" vertical="top"/>
    </xf>
    <xf numFmtId="0" fontId="6" fillId="12" borderId="24" xfId="8" applyFont="1" applyFill="1" applyBorder="1" applyAlignment="1">
      <alignment vertical="top" wrapText="1"/>
    </xf>
    <xf numFmtId="0" fontId="4" fillId="13" borderId="24" xfId="8" applyFill="1" applyBorder="1" applyAlignment="1">
      <alignment horizontal="center" vertical="top" wrapText="1"/>
    </xf>
    <xf numFmtId="0" fontId="17" fillId="4" borderId="51" xfId="8" applyFont="1" applyFill="1" applyBorder="1" applyAlignment="1">
      <alignment horizontal="center" vertical="top"/>
    </xf>
    <xf numFmtId="0" fontId="17" fillId="4" borderId="52" xfId="8" applyFont="1" applyFill="1" applyBorder="1" applyAlignment="1">
      <alignment horizontal="center" vertical="top" wrapText="1"/>
    </xf>
    <xf numFmtId="0" fontId="17" fillId="4" borderId="53" xfId="8" applyFont="1" applyFill="1" applyBorder="1" applyAlignment="1">
      <alignment horizontal="left" vertical="top" wrapText="1"/>
    </xf>
    <xf numFmtId="164" fontId="17" fillId="12" borderId="30" xfId="8" applyNumberFormat="1" applyFont="1" applyFill="1" applyBorder="1" applyAlignment="1">
      <alignment horizontal="center" vertical="top"/>
    </xf>
    <xf numFmtId="0" fontId="17" fillId="12" borderId="30" xfId="8" applyFont="1" applyFill="1" applyBorder="1" applyAlignment="1">
      <alignment horizontal="center" vertical="top"/>
    </xf>
    <xf numFmtId="0" fontId="6" fillId="12" borderId="30" xfId="8" applyFont="1" applyFill="1" applyBorder="1" applyAlignment="1">
      <alignment vertical="top" wrapText="1"/>
    </xf>
    <xf numFmtId="49" fontId="9" fillId="13" borderId="30" xfId="8" applyNumberFormat="1" applyFont="1" applyFill="1" applyBorder="1" applyAlignment="1">
      <alignment horizontal="center" vertical="top" wrapText="1"/>
    </xf>
    <xf numFmtId="0" fontId="17" fillId="4" borderId="40" xfId="8" applyFont="1" applyFill="1" applyBorder="1" applyAlignment="1">
      <alignment horizontal="center" vertical="top"/>
    </xf>
    <xf numFmtId="0" fontId="17" fillId="4" borderId="41" xfId="8" applyFont="1" applyFill="1" applyBorder="1" applyAlignment="1">
      <alignment horizontal="center" vertical="top" wrapText="1"/>
    </xf>
    <xf numFmtId="0" fontId="17" fillId="4" borderId="33" xfId="8" applyFont="1" applyFill="1" applyBorder="1" applyAlignment="1">
      <alignment horizontal="left" vertical="top" wrapText="1"/>
    </xf>
    <xf numFmtId="164" fontId="17" fillId="12" borderId="29" xfId="8" applyNumberFormat="1" applyFont="1" applyFill="1" applyBorder="1" applyAlignment="1">
      <alignment horizontal="center" vertical="top"/>
    </xf>
    <xf numFmtId="0" fontId="17" fillId="12" borderId="29" xfId="8" applyFont="1" applyFill="1" applyBorder="1" applyAlignment="1">
      <alignment horizontal="center" vertical="top"/>
    </xf>
    <xf numFmtId="49" fontId="17" fillId="4" borderId="31" xfId="8" applyNumberFormat="1" applyFont="1" applyFill="1" applyBorder="1" applyAlignment="1">
      <alignment horizontal="center" vertical="top"/>
    </xf>
    <xf numFmtId="49" fontId="21" fillId="4" borderId="31" xfId="8" applyNumberFormat="1" applyFont="1" applyFill="1" applyBorder="1" applyAlignment="1">
      <alignment horizontal="center" vertical="center" textRotation="90"/>
    </xf>
    <xf numFmtId="0" fontId="9" fillId="12" borderId="35" xfId="8" applyFont="1" applyFill="1" applyBorder="1" applyAlignment="1">
      <alignment horizontal="center" vertical="center" textRotation="90" wrapText="1"/>
    </xf>
    <xf numFmtId="0" fontId="6" fillId="12" borderId="31" xfId="8" applyFont="1" applyFill="1" applyBorder="1" applyAlignment="1">
      <alignment vertical="top" wrapText="1"/>
    </xf>
    <xf numFmtId="49" fontId="9" fillId="4" borderId="31" xfId="8" applyNumberFormat="1" applyFont="1" applyFill="1" applyBorder="1" applyAlignment="1">
      <alignment horizontal="center" vertical="top" wrapText="1"/>
    </xf>
    <xf numFmtId="49" fontId="9" fillId="13" borderId="31" xfId="8" applyNumberFormat="1" applyFont="1" applyFill="1" applyBorder="1" applyAlignment="1">
      <alignment horizontal="center" vertical="top" wrapText="1"/>
    </xf>
    <xf numFmtId="9" fontId="19" fillId="4" borderId="51" xfId="8" applyNumberFormat="1" applyFont="1" applyFill="1" applyBorder="1" applyAlignment="1">
      <alignment horizontal="center" vertical="top"/>
    </xf>
    <xf numFmtId="0" fontId="19" fillId="4" borderId="52" xfId="8" applyFont="1" applyFill="1" applyBorder="1" applyAlignment="1">
      <alignment horizontal="center" vertical="center"/>
    </xf>
    <xf numFmtId="0" fontId="19" fillId="4" borderId="53" xfId="8" applyFont="1" applyFill="1" applyBorder="1" applyAlignment="1">
      <alignment horizontal="left" vertical="top" wrapText="1"/>
    </xf>
    <xf numFmtId="164" fontId="18" fillId="4" borderId="30" xfId="8" applyNumberFormat="1" applyFont="1" applyFill="1" applyBorder="1" applyAlignment="1">
      <alignment horizontal="center" vertical="top"/>
    </xf>
    <xf numFmtId="0" fontId="6" fillId="0" borderId="24" xfId="7" applyFont="1" applyBorder="1" applyAlignment="1">
      <alignment vertical="top" wrapText="1"/>
    </xf>
    <xf numFmtId="0" fontId="9" fillId="12" borderId="24" xfId="8" applyFont="1" applyFill="1" applyBorder="1" applyAlignment="1">
      <alignment horizontal="center" vertical="center" textRotation="90" wrapText="1"/>
    </xf>
    <xf numFmtId="0" fontId="4" fillId="13" borderId="30" xfId="8" applyFill="1" applyBorder="1" applyAlignment="1">
      <alignment horizontal="center" vertical="top" wrapText="1"/>
    </xf>
    <xf numFmtId="9" fontId="19" fillId="4" borderId="50" xfId="8" applyNumberFormat="1" applyFont="1" applyFill="1" applyBorder="1" applyAlignment="1">
      <alignment horizontal="center" vertical="top"/>
    </xf>
    <xf numFmtId="0" fontId="19" fillId="4" borderId="64" xfId="8" applyFont="1" applyFill="1" applyBorder="1" applyAlignment="1">
      <alignment horizontal="center" vertical="center"/>
    </xf>
    <xf numFmtId="0" fontId="19" fillId="4" borderId="28" xfId="8" applyFont="1" applyFill="1" applyBorder="1" applyAlignment="1">
      <alignment horizontal="left" vertical="top" wrapText="1"/>
    </xf>
    <xf numFmtId="0" fontId="6" fillId="0" borderId="30" xfId="7" applyFont="1" applyBorder="1" applyAlignment="1">
      <alignment vertical="top" wrapText="1"/>
    </xf>
    <xf numFmtId="0" fontId="9" fillId="12" borderId="30" xfId="8" applyFont="1" applyFill="1" applyBorder="1" applyAlignment="1">
      <alignment horizontal="center" vertical="center" textRotation="90" wrapText="1"/>
    </xf>
    <xf numFmtId="49" fontId="9" fillId="13" borderId="31" xfId="8" applyNumberFormat="1" applyFont="1" applyFill="1" applyBorder="1" applyAlignment="1">
      <alignment vertical="top" wrapText="1"/>
    </xf>
    <xf numFmtId="0" fontId="19" fillId="4" borderId="62" xfId="8" applyFont="1" applyFill="1" applyBorder="1" applyAlignment="1">
      <alignment horizontal="center" vertical="center"/>
    </xf>
    <xf numFmtId="0" fontId="19" fillId="4" borderId="63" xfId="8" applyFont="1" applyFill="1" applyBorder="1" applyAlignment="1">
      <alignment horizontal="left" vertical="top" wrapText="1"/>
    </xf>
    <xf numFmtId="0" fontId="6" fillId="0" borderId="31" xfId="7" applyFont="1" applyBorder="1" applyAlignment="1">
      <alignment vertical="top" wrapText="1"/>
    </xf>
    <xf numFmtId="0" fontId="9" fillId="12" borderId="31" xfId="8" applyFont="1" applyFill="1" applyBorder="1" applyAlignment="1">
      <alignment horizontal="center" vertical="center" textRotation="90" wrapText="1"/>
    </xf>
    <xf numFmtId="9" fontId="6" fillId="4" borderId="45" xfId="8" applyNumberFormat="1" applyFont="1" applyFill="1" applyBorder="1" applyAlignment="1">
      <alignment horizontal="center" vertical="top"/>
    </xf>
    <xf numFmtId="0" fontId="6" fillId="4" borderId="46" xfId="8" applyFont="1" applyFill="1" applyBorder="1" applyAlignment="1">
      <alignment horizontal="center" vertical="center"/>
    </xf>
    <xf numFmtId="0" fontId="4" fillId="0" borderId="26" xfId="8" applyBorder="1" applyAlignment="1">
      <alignment horizontal="left" vertical="top" wrapText="1"/>
    </xf>
    <xf numFmtId="164" fontId="9" fillId="4" borderId="30" xfId="8" applyNumberFormat="1" applyFont="1" applyFill="1" applyBorder="1" applyAlignment="1">
      <alignment horizontal="center" vertical="top"/>
    </xf>
    <xf numFmtId="0" fontId="18" fillId="4" borderId="24" xfId="8" applyFont="1" applyFill="1" applyBorder="1" applyAlignment="1">
      <alignment horizontal="center" vertical="top"/>
    </xf>
    <xf numFmtId="49" fontId="6" fillId="4" borderId="24" xfId="8" applyNumberFormat="1" applyFont="1" applyFill="1" applyBorder="1" applyAlignment="1">
      <alignment horizontal="center" vertical="top"/>
    </xf>
    <xf numFmtId="49" fontId="25" fillId="4" borderId="24" xfId="8" applyNumberFormat="1" applyFont="1" applyFill="1" applyBorder="1" applyAlignment="1">
      <alignment horizontal="center" vertical="center" textRotation="90"/>
    </xf>
    <xf numFmtId="0" fontId="6" fillId="13" borderId="24" xfId="8" applyFont="1" applyFill="1" applyBorder="1" applyAlignment="1">
      <alignment horizontal="left" vertical="top" wrapText="1"/>
    </xf>
    <xf numFmtId="164" fontId="6" fillId="4" borderId="51" xfId="8" applyNumberFormat="1" applyFont="1" applyFill="1" applyBorder="1" applyAlignment="1">
      <alignment horizontal="center" vertical="top"/>
    </xf>
    <xf numFmtId="0" fontId="6" fillId="4" borderId="52" xfId="8" applyFont="1" applyFill="1" applyBorder="1" applyAlignment="1">
      <alignment horizontal="center" vertical="center"/>
    </xf>
    <xf numFmtId="0" fontId="6" fillId="4" borderId="38" xfId="8" applyFont="1" applyFill="1" applyBorder="1" applyAlignment="1">
      <alignment horizontal="left" vertical="top" wrapText="1"/>
    </xf>
    <xf numFmtId="164" fontId="17" fillId="0" borderId="22" xfId="8" applyNumberFormat="1" applyFont="1" applyBorder="1" applyAlignment="1">
      <alignment horizontal="center" vertical="top"/>
    </xf>
    <xf numFmtId="0" fontId="17" fillId="4" borderId="22" xfId="8" applyFont="1" applyFill="1" applyBorder="1" applyAlignment="1">
      <alignment horizontal="center" vertical="top"/>
    </xf>
    <xf numFmtId="49" fontId="6" fillId="4" borderId="30" xfId="8" applyNumberFormat="1" applyFont="1" applyFill="1" applyBorder="1" applyAlignment="1">
      <alignment horizontal="center" vertical="top"/>
    </xf>
    <xf numFmtId="49" fontId="25" fillId="4" borderId="30" xfId="8" applyNumberFormat="1" applyFont="1" applyFill="1" applyBorder="1" applyAlignment="1">
      <alignment horizontal="center" vertical="center" textRotation="90"/>
    </xf>
    <xf numFmtId="0" fontId="6" fillId="13" borderId="30" xfId="8" applyFont="1" applyFill="1" applyBorder="1" applyAlignment="1">
      <alignment horizontal="left" vertical="top" wrapText="1"/>
    </xf>
    <xf numFmtId="49" fontId="9" fillId="13" borderId="30" xfId="8" applyNumberFormat="1" applyFont="1" applyFill="1" applyBorder="1" applyAlignment="1">
      <alignment vertical="top" wrapText="1"/>
    </xf>
    <xf numFmtId="164" fontId="6" fillId="4" borderId="40" xfId="8" applyNumberFormat="1" applyFont="1" applyFill="1" applyBorder="1" applyAlignment="1">
      <alignment horizontal="center" vertical="top"/>
    </xf>
    <xf numFmtId="0" fontId="6" fillId="4" borderId="41" xfId="8" applyFont="1" applyFill="1" applyBorder="1" applyAlignment="1">
      <alignment horizontal="center" vertical="top" wrapText="1"/>
    </xf>
    <xf numFmtId="0" fontId="6" fillId="4" borderId="33" xfId="8" applyFont="1" applyFill="1" applyBorder="1" applyAlignment="1">
      <alignment horizontal="left" vertical="top" wrapText="1"/>
    </xf>
    <xf numFmtId="164" fontId="6" fillId="0" borderId="29" xfId="8" applyNumberFormat="1" applyFont="1" applyBorder="1" applyAlignment="1">
      <alignment horizontal="center" vertical="top"/>
    </xf>
    <xf numFmtId="0" fontId="6" fillId="13" borderId="31" xfId="8" applyFont="1" applyFill="1" applyBorder="1" applyAlignment="1">
      <alignment horizontal="left" vertical="top" wrapText="1"/>
    </xf>
    <xf numFmtId="9" fontId="6" fillId="4" borderId="60" xfId="8" applyNumberFormat="1" applyFont="1" applyFill="1" applyBorder="1" applyAlignment="1">
      <alignment horizontal="center" vertical="top"/>
    </xf>
    <xf numFmtId="0" fontId="6" fillId="4" borderId="62" xfId="8" applyFont="1" applyFill="1" applyBorder="1" applyAlignment="1">
      <alignment horizontal="center" vertical="center"/>
    </xf>
    <xf numFmtId="0" fontId="6" fillId="4" borderId="63" xfId="8" applyFont="1" applyFill="1" applyBorder="1" applyAlignment="1">
      <alignment vertical="top" wrapText="1"/>
    </xf>
    <xf numFmtId="164" fontId="9" fillId="12" borderId="1" xfId="8" applyNumberFormat="1" applyFont="1" applyFill="1" applyBorder="1" applyAlignment="1">
      <alignment horizontal="center" vertical="top"/>
    </xf>
    <xf numFmtId="0" fontId="6" fillId="12" borderId="24" xfId="8" applyFont="1" applyFill="1" applyBorder="1" applyAlignment="1">
      <alignment horizontal="left" vertical="top" wrapText="1"/>
    </xf>
    <xf numFmtId="0" fontId="6" fillId="4" borderId="50" xfId="8" applyFont="1" applyFill="1" applyBorder="1" applyAlignment="1">
      <alignment horizontal="center" vertical="top"/>
    </xf>
    <xf numFmtId="0" fontId="6" fillId="4" borderId="64" xfId="8" applyFont="1" applyFill="1" applyBorder="1" applyAlignment="1">
      <alignment horizontal="center" vertical="top" wrapText="1"/>
    </xf>
    <xf numFmtId="0" fontId="6" fillId="4" borderId="28" xfId="8" applyFont="1" applyFill="1" applyBorder="1" applyAlignment="1">
      <alignment horizontal="left" vertical="top" wrapText="1"/>
    </xf>
    <xf numFmtId="164" fontId="6" fillId="12" borderId="30" xfId="8" applyNumberFormat="1" applyFont="1" applyFill="1" applyBorder="1" applyAlignment="1">
      <alignment horizontal="center" vertical="top"/>
    </xf>
    <xf numFmtId="0" fontId="6" fillId="12" borderId="30" xfId="8" applyFont="1" applyFill="1" applyBorder="1" applyAlignment="1">
      <alignment horizontal="left" vertical="top" wrapText="1"/>
    </xf>
    <xf numFmtId="0" fontId="6" fillId="4" borderId="40" xfId="8" applyFont="1" applyFill="1" applyBorder="1" applyAlignment="1">
      <alignment horizontal="center" vertical="top"/>
    </xf>
    <xf numFmtId="164" fontId="6" fillId="12" borderId="29" xfId="8" applyNumberFormat="1" applyFont="1" applyFill="1" applyBorder="1" applyAlignment="1">
      <alignment horizontal="center" vertical="top"/>
    </xf>
    <xf numFmtId="49" fontId="6" fillId="4" borderId="31" xfId="8" applyNumberFormat="1" applyFont="1" applyFill="1" applyBorder="1" applyAlignment="1">
      <alignment horizontal="center" vertical="top"/>
    </xf>
    <xf numFmtId="49" fontId="25" fillId="4" borderId="31" xfId="8" applyNumberFormat="1" applyFont="1" applyFill="1" applyBorder="1" applyAlignment="1">
      <alignment horizontal="center" vertical="center" textRotation="90"/>
    </xf>
    <xf numFmtId="0" fontId="6" fillId="12" borderId="31" xfId="8" applyFont="1" applyFill="1" applyBorder="1" applyAlignment="1">
      <alignment horizontal="left" vertical="top" wrapText="1"/>
    </xf>
    <xf numFmtId="164" fontId="17" fillId="4" borderId="50" xfId="8" applyNumberFormat="1" applyFont="1" applyFill="1" applyBorder="1" applyAlignment="1">
      <alignment horizontal="center" vertical="top"/>
    </xf>
    <xf numFmtId="0" fontId="17" fillId="4" borderId="52" xfId="8" applyFont="1" applyFill="1" applyBorder="1" applyAlignment="1">
      <alignment horizontal="center" vertical="center"/>
    </xf>
    <xf numFmtId="0" fontId="4" fillId="0" borderId="53" xfId="8" applyBorder="1" applyAlignment="1">
      <alignment vertical="top" wrapText="1"/>
    </xf>
    <xf numFmtId="0" fontId="4" fillId="0" borderId="63" xfId="8" applyBorder="1" applyAlignment="1">
      <alignment vertical="top" wrapText="1"/>
    </xf>
    <xf numFmtId="164" fontId="6" fillId="4" borderId="22" xfId="8" applyNumberFormat="1" applyFont="1" applyFill="1" applyBorder="1" applyAlignment="1">
      <alignment horizontal="center" vertical="top"/>
    </xf>
    <xf numFmtId="0" fontId="17" fillId="4" borderId="64" xfId="8" applyFont="1" applyFill="1" applyBorder="1" applyAlignment="1">
      <alignment horizontal="center" vertical="center"/>
    </xf>
    <xf numFmtId="0" fontId="4" fillId="0" borderId="28" xfId="8" applyBorder="1" applyAlignment="1">
      <alignment vertical="top" wrapText="1"/>
    </xf>
    <xf numFmtId="1" fontId="17" fillId="4" borderId="50" xfId="8" applyNumberFormat="1" applyFont="1" applyFill="1" applyBorder="1" applyAlignment="1">
      <alignment horizontal="center" vertical="top"/>
    </xf>
    <xf numFmtId="0" fontId="17" fillId="4" borderId="57" xfId="8" applyFont="1" applyFill="1" applyBorder="1" applyAlignment="1">
      <alignment horizontal="center" vertical="top" wrapText="1"/>
    </xf>
    <xf numFmtId="0" fontId="17" fillId="4" borderId="53" xfId="8" applyFont="1" applyFill="1" applyBorder="1" applyAlignment="1">
      <alignment horizontal="left" vertical="top" wrapText="1"/>
    </xf>
    <xf numFmtId="0" fontId="36" fillId="0" borderId="2" xfId="8" applyFont="1" applyBorder="1" applyAlignment="1">
      <alignment horizontal="center" vertical="center" wrapText="1"/>
    </xf>
    <xf numFmtId="0" fontId="17" fillId="4" borderId="49" xfId="8" applyFont="1" applyFill="1" applyBorder="1" applyAlignment="1">
      <alignment horizontal="left" vertical="top" wrapText="1"/>
    </xf>
    <xf numFmtId="9" fontId="19" fillId="4" borderId="45" xfId="8" applyNumberFormat="1" applyFont="1" applyFill="1" applyBorder="1" applyAlignment="1">
      <alignment horizontal="center" vertical="top"/>
    </xf>
    <xf numFmtId="0" fontId="19" fillId="4" borderId="46" xfId="8" applyFont="1" applyFill="1" applyBorder="1" applyAlignment="1">
      <alignment horizontal="center" vertical="center"/>
    </xf>
    <xf numFmtId="0" fontId="17" fillId="4" borderId="26" xfId="8" applyFont="1" applyFill="1" applyBorder="1" applyAlignment="1">
      <alignment horizontal="left" vertical="top" wrapText="1"/>
    </xf>
    <xf numFmtId="164" fontId="9" fillId="4" borderId="24" xfId="8" applyNumberFormat="1" applyFont="1" applyFill="1" applyBorder="1" applyAlignment="1">
      <alignment horizontal="center" vertical="top"/>
    </xf>
    <xf numFmtId="0" fontId="4" fillId="4" borderId="24" xfId="8" applyFill="1" applyBorder="1" applyAlignment="1">
      <alignment horizontal="center" vertical="top" wrapText="1"/>
    </xf>
    <xf numFmtId="0" fontId="4" fillId="4" borderId="30" xfId="8" applyFill="1" applyBorder="1" applyAlignment="1">
      <alignment horizontal="center" vertical="top" wrapText="1"/>
    </xf>
    <xf numFmtId="9" fontId="19" fillId="4" borderId="40" xfId="8" applyNumberFormat="1" applyFont="1" applyFill="1" applyBorder="1" applyAlignment="1">
      <alignment horizontal="center" vertical="top"/>
    </xf>
    <xf numFmtId="0" fontId="19" fillId="4" borderId="41" xfId="8" applyFont="1" applyFill="1" applyBorder="1" applyAlignment="1">
      <alignment horizontal="center" vertical="center"/>
    </xf>
    <xf numFmtId="9" fontId="19" fillId="4" borderId="42" xfId="8" applyNumberFormat="1" applyFont="1" applyFill="1" applyBorder="1" applyAlignment="1">
      <alignment horizontal="center" vertical="top"/>
    </xf>
    <xf numFmtId="0" fontId="19" fillId="4" borderId="43" xfId="8" applyFont="1" applyFill="1" applyBorder="1" applyAlignment="1">
      <alignment horizontal="center" vertical="center"/>
    </xf>
    <xf numFmtId="0" fontId="17" fillId="4" borderId="26" xfId="8" applyFont="1" applyFill="1" applyBorder="1" applyAlignment="1">
      <alignment horizontal="left" vertical="top" wrapText="1"/>
    </xf>
    <xf numFmtId="0" fontId="6" fillId="12" borderId="2" xfId="8" applyFont="1" applyFill="1" applyBorder="1" applyAlignment="1">
      <alignment vertical="top" wrapText="1"/>
    </xf>
    <xf numFmtId="0" fontId="6" fillId="12" borderId="14" xfId="8" applyFont="1" applyFill="1" applyBorder="1" applyAlignment="1">
      <alignment vertical="top" wrapText="1"/>
    </xf>
    <xf numFmtId="49" fontId="9" fillId="4" borderId="14" xfId="8" applyNumberFormat="1" applyFont="1" applyFill="1" applyBorder="1" applyAlignment="1">
      <alignment horizontal="center" vertical="top" wrapText="1"/>
    </xf>
    <xf numFmtId="0" fontId="36" fillId="0" borderId="10" xfId="8" applyFont="1" applyBorder="1" applyAlignment="1">
      <alignment horizontal="center" vertical="center" wrapText="1"/>
    </xf>
    <xf numFmtId="0" fontId="6" fillId="12" borderId="34" xfId="8" applyFont="1" applyFill="1" applyBorder="1" applyAlignment="1">
      <alignment vertical="top" wrapText="1"/>
    </xf>
    <xf numFmtId="49" fontId="9" fillId="4" borderId="34" xfId="8" applyNumberFormat="1" applyFont="1" applyFill="1" applyBorder="1" applyAlignment="1">
      <alignment horizontal="center" vertical="top" wrapText="1"/>
    </xf>
    <xf numFmtId="0" fontId="19" fillId="4" borderId="26" xfId="8" applyFont="1" applyFill="1" applyBorder="1" applyAlignment="1">
      <alignment horizontal="left" vertical="top" wrapText="1"/>
    </xf>
    <xf numFmtId="164" fontId="11" fillId="4" borderId="24" xfId="8" applyNumberFormat="1" applyFont="1" applyFill="1" applyBorder="1" applyAlignment="1">
      <alignment horizontal="center" vertical="top"/>
    </xf>
    <xf numFmtId="2" fontId="37" fillId="0" borderId="22" xfId="8" applyNumberFormat="1" applyFont="1" applyBorder="1" applyAlignment="1">
      <alignment horizontal="center" vertical="top"/>
    </xf>
    <xf numFmtId="0" fontId="6" fillId="4" borderId="30" xfId="8" applyFont="1" applyFill="1" applyBorder="1" applyAlignment="1">
      <alignment horizontal="center" vertical="top"/>
    </xf>
    <xf numFmtId="164" fontId="6" fillId="0" borderId="5" xfId="8" applyNumberFormat="1" applyFont="1" applyBorder="1" applyAlignment="1">
      <alignment horizontal="center" vertical="top"/>
    </xf>
    <xf numFmtId="0" fontId="6" fillId="4" borderId="22" xfId="8" applyFont="1" applyFill="1" applyBorder="1" applyAlignment="1">
      <alignment horizontal="center" vertical="top"/>
    </xf>
    <xf numFmtId="0" fontId="19" fillId="4" borderId="33" xfId="8" applyFont="1" applyFill="1" applyBorder="1" applyAlignment="1">
      <alignment horizontal="left" vertical="top" wrapText="1"/>
    </xf>
    <xf numFmtId="0" fontId="6" fillId="4" borderId="29" xfId="8" applyFont="1" applyFill="1" applyBorder="1" applyAlignment="1">
      <alignment horizontal="center" vertical="top"/>
    </xf>
    <xf numFmtId="0" fontId="19" fillId="4" borderId="44" xfId="8" applyFont="1" applyFill="1" applyBorder="1" applyAlignment="1">
      <alignment horizontal="left" vertical="top" wrapText="1"/>
    </xf>
    <xf numFmtId="0" fontId="19" fillId="4" borderId="51" xfId="8" applyFont="1" applyFill="1" applyBorder="1" applyAlignment="1">
      <alignment horizontal="center" vertical="top"/>
    </xf>
    <xf numFmtId="2" fontId="6" fillId="12" borderId="30" xfId="8" applyNumberFormat="1" applyFont="1" applyFill="1" applyBorder="1" applyAlignment="1">
      <alignment horizontal="center" vertical="top"/>
    </xf>
    <xf numFmtId="0" fontId="6" fillId="12" borderId="30" xfId="8" applyFont="1" applyFill="1" applyBorder="1" applyAlignment="1">
      <alignment horizontal="center" vertical="top"/>
    </xf>
    <xf numFmtId="0" fontId="6" fillId="0" borderId="2" xfId="8" applyFont="1" applyBorder="1" applyAlignment="1">
      <alignment horizontal="center" vertical="center" wrapText="1"/>
    </xf>
    <xf numFmtId="0" fontId="6" fillId="4" borderId="2" xfId="8" applyFont="1" applyFill="1" applyBorder="1" applyAlignment="1">
      <alignment vertical="top" wrapText="1"/>
    </xf>
    <xf numFmtId="2" fontId="6" fillId="12" borderId="22" xfId="8" applyNumberFormat="1" applyFont="1" applyFill="1" applyBorder="1" applyAlignment="1">
      <alignment horizontal="center" vertical="top"/>
    </xf>
    <xf numFmtId="0" fontId="6" fillId="12" borderId="22" xfId="8" applyFont="1" applyFill="1" applyBorder="1" applyAlignment="1">
      <alignment horizontal="center" vertical="top"/>
    </xf>
    <xf numFmtId="0" fontId="6" fillId="12" borderId="29" xfId="8" applyFont="1" applyFill="1" applyBorder="1" applyAlignment="1">
      <alignment horizontal="center" vertical="top"/>
    </xf>
    <xf numFmtId="9" fontId="17" fillId="4" borderId="51" xfId="8" applyNumberFormat="1" applyFont="1" applyFill="1" applyBorder="1" applyAlignment="1">
      <alignment horizontal="center" vertical="top"/>
    </xf>
    <xf numFmtId="0" fontId="6" fillId="13" borderId="2" xfId="8" applyFont="1" applyFill="1" applyBorder="1" applyAlignment="1">
      <alignment horizontal="left" vertical="top" wrapText="1"/>
    </xf>
    <xf numFmtId="49" fontId="18" fillId="4" borderId="24" xfId="8" applyNumberFormat="1" applyFont="1" applyFill="1" applyBorder="1" applyAlignment="1">
      <alignment horizontal="center" vertical="top" wrapText="1"/>
    </xf>
    <xf numFmtId="0" fontId="22" fillId="13" borderId="30" xfId="8" applyFont="1" applyFill="1" applyBorder="1" applyAlignment="1">
      <alignment horizontal="center" vertical="top" wrapText="1"/>
    </xf>
    <xf numFmtId="0" fontId="22" fillId="12" borderId="3" xfId="8" applyFont="1" applyFill="1" applyBorder="1" applyAlignment="1">
      <alignment horizontal="center" vertical="top" wrapText="1"/>
    </xf>
    <xf numFmtId="49" fontId="18" fillId="14" borderId="1" xfId="8" applyNumberFormat="1" applyFont="1" applyFill="1" applyBorder="1" applyAlignment="1">
      <alignment horizontal="center" vertical="top"/>
    </xf>
    <xf numFmtId="49" fontId="20" fillId="9" borderId="39" xfId="8" applyNumberFormat="1" applyFont="1" applyFill="1" applyBorder="1" applyAlignment="1">
      <alignment horizontal="center" vertical="top"/>
    </xf>
    <xf numFmtId="9" fontId="17" fillId="4" borderId="60" xfId="8" applyNumberFormat="1" applyFont="1" applyFill="1" applyBorder="1" applyAlignment="1">
      <alignment horizontal="center" vertical="top"/>
    </xf>
    <xf numFmtId="0" fontId="6" fillId="13" borderId="14" xfId="8" applyFont="1" applyFill="1" applyBorder="1" applyAlignment="1">
      <alignment horizontal="left" vertical="top" wrapText="1"/>
    </xf>
    <xf numFmtId="49" fontId="18" fillId="4" borderId="30" xfId="8" applyNumberFormat="1" applyFont="1" applyFill="1" applyBorder="1" applyAlignment="1">
      <alignment horizontal="center" vertical="top" wrapText="1"/>
    </xf>
    <xf numFmtId="49" fontId="18" fillId="12" borderId="0" xfId="8" applyNumberFormat="1" applyFont="1" applyFill="1" applyAlignment="1">
      <alignment horizontal="center" vertical="top" wrapText="1"/>
    </xf>
    <xf numFmtId="49" fontId="18" fillId="14" borderId="30" xfId="8" applyNumberFormat="1" applyFont="1" applyFill="1" applyBorder="1" applyAlignment="1">
      <alignment horizontal="center" vertical="top"/>
    </xf>
    <xf numFmtId="49" fontId="20" fillId="9" borderId="15" xfId="8" applyNumberFormat="1" applyFont="1" applyFill="1" applyBorder="1" applyAlignment="1">
      <alignment horizontal="center" vertical="top"/>
    </xf>
    <xf numFmtId="164" fontId="17" fillId="0" borderId="29" xfId="8" applyNumberFormat="1" applyFont="1" applyBorder="1" applyAlignment="1">
      <alignment horizontal="center" vertical="top"/>
    </xf>
    <xf numFmtId="0" fontId="6" fillId="13" borderId="34" xfId="8" applyFont="1" applyFill="1" applyBorder="1" applyAlignment="1">
      <alignment horizontal="left" vertical="top" wrapText="1"/>
    </xf>
    <xf numFmtId="49" fontId="18" fillId="12" borderId="23" xfId="8" applyNumberFormat="1" applyFont="1" applyFill="1" applyBorder="1" applyAlignment="1">
      <alignment horizontal="center" vertical="top" wrapText="1"/>
    </xf>
    <xf numFmtId="49" fontId="18" fillId="14" borderId="29" xfId="8" applyNumberFormat="1" applyFont="1" applyFill="1" applyBorder="1" applyAlignment="1">
      <alignment horizontal="center" vertical="top"/>
    </xf>
    <xf numFmtId="49" fontId="20" fillId="9" borderId="8" xfId="8" applyNumberFormat="1" applyFont="1" applyFill="1" applyBorder="1" applyAlignment="1">
      <alignment horizontal="center" vertical="top"/>
    </xf>
    <xf numFmtId="9" fontId="17" fillId="4" borderId="42" xfId="8" applyNumberFormat="1" applyFont="1" applyFill="1" applyBorder="1" applyAlignment="1">
      <alignment horizontal="center" vertical="top"/>
    </xf>
    <xf numFmtId="0" fontId="6" fillId="12" borderId="2" xfId="8" applyFont="1" applyFill="1" applyBorder="1" applyAlignment="1">
      <alignment horizontal="left" vertical="top" wrapText="1"/>
    </xf>
    <xf numFmtId="0" fontId="22" fillId="13" borderId="24" xfId="8" applyFont="1" applyFill="1" applyBorder="1" applyAlignment="1">
      <alignment horizontal="center" vertical="top" wrapText="1"/>
    </xf>
    <xf numFmtId="0" fontId="6" fillId="12" borderId="14" xfId="8" applyFont="1" applyFill="1" applyBorder="1" applyAlignment="1">
      <alignment horizontal="left" vertical="top" wrapText="1"/>
    </xf>
    <xf numFmtId="49" fontId="18" fillId="13" borderId="30" xfId="8" applyNumberFormat="1" applyFont="1" applyFill="1" applyBorder="1" applyAlignment="1">
      <alignment horizontal="center" vertical="top" wrapText="1"/>
    </xf>
    <xf numFmtId="0" fontId="6" fillId="12" borderId="34" xfId="8" applyFont="1" applyFill="1" applyBorder="1" applyAlignment="1">
      <alignment horizontal="left" vertical="top" wrapText="1"/>
    </xf>
    <xf numFmtId="49" fontId="18" fillId="4" borderId="34" xfId="8" applyNumberFormat="1" applyFont="1" applyFill="1" applyBorder="1" applyAlignment="1">
      <alignment horizontal="center" vertical="top" wrapText="1"/>
    </xf>
    <xf numFmtId="0" fontId="4" fillId="13" borderId="31" xfId="8" applyFill="1" applyBorder="1"/>
    <xf numFmtId="0" fontId="4" fillId="13" borderId="24" xfId="8" applyFill="1" applyBorder="1" applyAlignment="1">
      <alignment vertical="top" wrapText="1"/>
    </xf>
    <xf numFmtId="164" fontId="17" fillId="4" borderId="22" xfId="8" applyNumberFormat="1" applyFont="1" applyFill="1" applyBorder="1" applyAlignment="1">
      <alignment horizontal="center" vertical="top"/>
    </xf>
    <xf numFmtId="164" fontId="17" fillId="4" borderId="29" xfId="8" applyNumberFormat="1" applyFont="1" applyFill="1" applyBorder="1" applyAlignment="1">
      <alignment horizontal="center" vertical="top"/>
    </xf>
    <xf numFmtId="0" fontId="4" fillId="12" borderId="24" xfId="8" applyFill="1" applyBorder="1" applyAlignment="1">
      <alignment vertical="top" wrapText="1"/>
    </xf>
    <xf numFmtId="0" fontId="38" fillId="0" borderId="14" xfId="8" applyFont="1" applyBorder="1" applyAlignment="1">
      <alignment horizontal="center" vertical="center" wrapText="1"/>
    </xf>
    <xf numFmtId="0" fontId="38" fillId="0" borderId="0" xfId="8" applyFont="1" applyAlignment="1">
      <alignment horizontal="center" vertical="center" wrapText="1"/>
    </xf>
    <xf numFmtId="0" fontId="38" fillId="0" borderId="16" xfId="8" applyFont="1" applyBorder="1" applyAlignment="1">
      <alignment horizontal="center" vertical="center" wrapText="1"/>
    </xf>
    <xf numFmtId="0" fontId="38" fillId="0" borderId="50" xfId="8" applyFont="1" applyBorder="1" applyAlignment="1">
      <alignment horizontal="center" vertical="center" wrapText="1"/>
    </xf>
    <xf numFmtId="49" fontId="18" fillId="4" borderId="31" xfId="8" applyNumberFormat="1" applyFont="1" applyFill="1" applyBorder="1" applyAlignment="1">
      <alignment horizontal="center" vertical="top" wrapText="1"/>
    </xf>
    <xf numFmtId="49" fontId="18" fillId="13" borderId="31" xfId="8" applyNumberFormat="1" applyFont="1" applyFill="1" applyBorder="1" applyAlignment="1">
      <alignment horizontal="center" vertical="top" wrapText="1"/>
    </xf>
    <xf numFmtId="9" fontId="37" fillId="4" borderId="42" xfId="8" applyNumberFormat="1" applyFont="1" applyFill="1" applyBorder="1" applyAlignment="1">
      <alignment horizontal="center" vertical="top"/>
    </xf>
    <xf numFmtId="0" fontId="37" fillId="4" borderId="56" xfId="8" applyFont="1" applyFill="1" applyBorder="1" applyAlignment="1">
      <alignment horizontal="center" vertical="center"/>
    </xf>
    <xf numFmtId="0" fontId="37" fillId="4" borderId="26" xfId="8" applyFont="1" applyFill="1" applyBorder="1" applyAlignment="1">
      <alignment vertical="top" wrapText="1"/>
    </xf>
    <xf numFmtId="0" fontId="9" fillId="4" borderId="1" xfId="8" applyFont="1" applyFill="1" applyBorder="1" applyAlignment="1">
      <alignment horizontal="center" vertical="top"/>
    </xf>
    <xf numFmtId="0" fontId="4" fillId="13" borderId="24" xfId="8" applyFill="1" applyBorder="1" applyAlignment="1">
      <alignment horizontal="center" vertical="top" wrapText="1"/>
    </xf>
    <xf numFmtId="9" fontId="37" fillId="4" borderId="60" xfId="8" applyNumberFormat="1" applyFont="1" applyFill="1" applyBorder="1" applyAlignment="1">
      <alignment horizontal="center" vertical="top"/>
    </xf>
    <xf numFmtId="0" fontId="37" fillId="4" borderId="62" xfId="8" applyFont="1" applyFill="1" applyBorder="1" applyAlignment="1">
      <alignment horizontal="center" vertical="center"/>
    </xf>
    <xf numFmtId="0" fontId="37" fillId="4" borderId="63" xfId="8" applyFont="1" applyFill="1" applyBorder="1" applyAlignment="1">
      <alignment vertical="top" wrapText="1"/>
    </xf>
    <xf numFmtId="2" fontId="17" fillId="4" borderId="22" xfId="8" applyNumberFormat="1" applyFont="1" applyFill="1" applyBorder="1" applyAlignment="1">
      <alignment horizontal="center" vertical="top"/>
    </xf>
    <xf numFmtId="9" fontId="37" fillId="4" borderId="40" xfId="8" applyNumberFormat="1" applyFont="1" applyFill="1" applyBorder="1" applyAlignment="1">
      <alignment horizontal="center" vertical="top"/>
    </xf>
    <xf numFmtId="0" fontId="37" fillId="4" borderId="41" xfId="8" applyFont="1" applyFill="1" applyBorder="1" applyAlignment="1">
      <alignment horizontal="center" vertical="center"/>
    </xf>
    <xf numFmtId="0" fontId="37" fillId="4" borderId="33" xfId="8" applyFont="1" applyFill="1" applyBorder="1" applyAlignment="1">
      <alignment vertical="top" wrapText="1"/>
    </xf>
    <xf numFmtId="0" fontId="37" fillId="4" borderId="43" xfId="8" applyFont="1" applyFill="1" applyBorder="1" applyAlignment="1">
      <alignment horizontal="center" vertical="center"/>
    </xf>
    <xf numFmtId="0" fontId="9" fillId="12" borderId="1" xfId="8" applyFont="1" applyFill="1" applyBorder="1" applyAlignment="1">
      <alignment horizontal="center" vertical="top"/>
    </xf>
    <xf numFmtId="0" fontId="37" fillId="4" borderId="51" xfId="8" applyFont="1" applyFill="1" applyBorder="1" applyAlignment="1">
      <alignment horizontal="center" vertical="top"/>
    </xf>
    <xf numFmtId="0" fontId="37" fillId="4" borderId="52" xfId="8" applyFont="1" applyFill="1" applyBorder="1" applyAlignment="1">
      <alignment horizontal="center" vertical="top" wrapText="1"/>
    </xf>
    <xf numFmtId="2" fontId="17" fillId="12" borderId="30" xfId="8" applyNumberFormat="1" applyFont="1" applyFill="1" applyBorder="1" applyAlignment="1">
      <alignment horizontal="center" vertical="top"/>
    </xf>
    <xf numFmtId="0" fontId="6" fillId="4" borderId="33" xfId="8" applyFont="1" applyFill="1" applyBorder="1" applyAlignment="1">
      <alignment vertical="top" wrapText="1"/>
    </xf>
    <xf numFmtId="0" fontId="6" fillId="8" borderId="65" xfId="8" applyFont="1" applyFill="1" applyBorder="1" applyAlignment="1">
      <alignment horizontal="center" vertical="top"/>
    </xf>
    <xf numFmtId="0" fontId="6" fillId="8" borderId="11" xfId="8" applyFont="1" applyFill="1" applyBorder="1" applyAlignment="1">
      <alignment horizontal="center" vertical="top"/>
    </xf>
    <xf numFmtId="0" fontId="6" fillId="8" borderId="66" xfId="8" applyFont="1" applyFill="1" applyBorder="1" applyAlignment="1">
      <alignment vertical="top" wrapText="1"/>
    </xf>
    <xf numFmtId="0" fontId="18" fillId="8" borderId="11" xfId="8" applyFont="1" applyFill="1" applyBorder="1" applyAlignment="1">
      <alignment vertical="top"/>
    </xf>
    <xf numFmtId="0" fontId="26" fillId="8" borderId="11" xfId="8" applyFont="1" applyFill="1" applyBorder="1" applyAlignment="1">
      <alignment vertical="top"/>
    </xf>
    <xf numFmtId="0" fontId="26" fillId="8" borderId="11" xfId="8" applyFont="1" applyFill="1" applyBorder="1" applyAlignment="1">
      <alignment vertical="top" textRotation="90"/>
    </xf>
    <xf numFmtId="0" fontId="26" fillId="8" borderId="12" xfId="8" applyFont="1" applyFill="1" applyBorder="1" applyAlignment="1">
      <alignment vertical="top"/>
    </xf>
    <xf numFmtId="49" fontId="20" fillId="9" borderId="12" xfId="8" applyNumberFormat="1" applyFont="1" applyFill="1" applyBorder="1" applyAlignment="1">
      <alignment horizontal="center" vertical="top"/>
    </xf>
    <xf numFmtId="0" fontId="18" fillId="8" borderId="2" xfId="8" applyFont="1" applyFill="1" applyBorder="1" applyAlignment="1">
      <alignment horizontal="left" vertical="top" wrapText="1"/>
    </xf>
    <xf numFmtId="0" fontId="18" fillId="8" borderId="3" xfId="8" applyFont="1" applyFill="1" applyBorder="1" applyAlignment="1">
      <alignment horizontal="left" vertical="top" wrapText="1"/>
    </xf>
    <xf numFmtId="164" fontId="39" fillId="8" borderId="24" xfId="8" applyNumberFormat="1" applyFont="1" applyFill="1" applyBorder="1" applyAlignment="1">
      <alignment horizontal="center" vertical="top" wrapText="1"/>
    </xf>
    <xf numFmtId="0" fontId="18" fillId="8" borderId="4" xfId="8" applyFont="1" applyFill="1" applyBorder="1" applyAlignment="1">
      <alignment horizontal="center" vertical="top"/>
    </xf>
    <xf numFmtId="0" fontId="18" fillId="8" borderId="2" xfId="8" applyFont="1" applyFill="1" applyBorder="1" applyAlignment="1">
      <alignment horizontal="right" vertical="top" wrapText="1"/>
    </xf>
    <xf numFmtId="0" fontId="18" fillId="8" borderId="3" xfId="8" applyFont="1" applyFill="1" applyBorder="1" applyAlignment="1">
      <alignment horizontal="right" vertical="top" wrapText="1"/>
    </xf>
    <xf numFmtId="0" fontId="18" fillId="8" borderId="4" xfId="8" applyFont="1" applyFill="1" applyBorder="1" applyAlignment="1">
      <alignment horizontal="right" vertical="top" wrapText="1"/>
    </xf>
    <xf numFmtId="0" fontId="19" fillId="4" borderId="25" xfId="8" applyFont="1" applyFill="1" applyBorder="1" applyAlignment="1">
      <alignment horizontal="center" vertical="center"/>
    </xf>
    <xf numFmtId="0" fontId="37" fillId="0" borderId="3" xfId="8" applyFont="1" applyBorder="1" applyAlignment="1">
      <alignment horizontal="left" vertical="top"/>
    </xf>
    <xf numFmtId="0" fontId="18" fillId="4" borderId="9" xfId="8" applyFont="1" applyFill="1" applyBorder="1" applyAlignment="1">
      <alignment horizontal="center" vertical="top"/>
    </xf>
    <xf numFmtId="49" fontId="21" fillId="4" borderId="3" xfId="8" applyNumberFormat="1" applyFont="1" applyFill="1" applyBorder="1" applyAlignment="1">
      <alignment horizontal="center" vertical="center" textRotation="90"/>
    </xf>
    <xf numFmtId="0" fontId="22" fillId="4" borderId="24" xfId="8" applyFont="1" applyFill="1" applyBorder="1" applyAlignment="1">
      <alignment horizontal="center" vertical="top" wrapText="1"/>
    </xf>
    <xf numFmtId="49" fontId="18" fillId="13" borderId="24" xfId="8" applyNumberFormat="1" applyFont="1" applyFill="1" applyBorder="1" applyAlignment="1">
      <alignment horizontal="center" vertical="top"/>
    </xf>
    <xf numFmtId="0" fontId="22" fillId="12" borderId="3" xfId="8" applyFont="1" applyFill="1" applyBorder="1" applyAlignment="1">
      <alignment horizontal="center" vertical="top" wrapText="1"/>
    </xf>
    <xf numFmtId="49" fontId="18" fillId="14" borderId="24" xfId="8" applyNumberFormat="1" applyFont="1" applyFill="1" applyBorder="1" applyAlignment="1">
      <alignment horizontal="center" vertical="top"/>
    </xf>
    <xf numFmtId="49" fontId="20" fillId="9" borderId="24" xfId="8" applyNumberFormat="1" applyFont="1" applyFill="1" applyBorder="1" applyAlignment="1">
      <alignment horizontal="center" vertical="top"/>
    </xf>
    <xf numFmtId="9" fontId="19" fillId="4" borderId="14" xfId="8" applyNumberFormat="1" applyFont="1" applyFill="1" applyBorder="1" applyAlignment="1">
      <alignment horizontal="center" vertical="top"/>
    </xf>
    <xf numFmtId="0" fontId="19" fillId="4" borderId="58" xfId="8" applyFont="1" applyFill="1" applyBorder="1" applyAlignment="1">
      <alignment horizontal="center" vertical="center"/>
    </xf>
    <xf numFmtId="0" fontId="37" fillId="0" borderId="0" xfId="8" applyFont="1" applyAlignment="1">
      <alignment horizontal="left" vertical="top"/>
    </xf>
    <xf numFmtId="164" fontId="17" fillId="4" borderId="24" xfId="8" applyNumberFormat="1" applyFont="1" applyFill="1" applyBorder="1" applyAlignment="1">
      <alignment horizontal="center" vertical="top"/>
    </xf>
    <xf numFmtId="49" fontId="21" fillId="4" borderId="0" xfId="8" applyNumberFormat="1" applyFont="1" applyFill="1" applyAlignment="1">
      <alignment horizontal="center" vertical="center" textRotation="90"/>
    </xf>
    <xf numFmtId="0" fontId="22" fillId="4" borderId="30" xfId="8" applyFont="1" applyFill="1" applyBorder="1" applyAlignment="1">
      <alignment horizontal="center" vertical="top" wrapText="1"/>
    </xf>
    <xf numFmtId="49" fontId="18" fillId="13" borderId="30" xfId="8" applyNumberFormat="1" applyFont="1" applyFill="1" applyBorder="1" applyAlignment="1">
      <alignment horizontal="center" vertical="top"/>
    </xf>
    <xf numFmtId="49" fontId="18" fillId="12" borderId="0" xfId="8" applyNumberFormat="1" applyFont="1" applyFill="1" applyAlignment="1">
      <alignment vertical="top" wrapText="1"/>
    </xf>
    <xf numFmtId="49" fontId="20" fillId="9" borderId="30" xfId="8" applyNumberFormat="1" applyFont="1" applyFill="1" applyBorder="1" applyAlignment="1">
      <alignment horizontal="center" vertical="top"/>
    </xf>
    <xf numFmtId="0" fontId="19" fillId="4" borderId="27" xfId="8" applyFont="1" applyFill="1" applyBorder="1" applyAlignment="1">
      <alignment horizontal="center" vertical="center"/>
    </xf>
    <xf numFmtId="0" fontId="37" fillId="0" borderId="18" xfId="8" applyFont="1" applyBorder="1" applyAlignment="1">
      <alignment horizontal="left" vertical="top"/>
    </xf>
    <xf numFmtId="164" fontId="17" fillId="4" borderId="5" xfId="8" applyNumberFormat="1" applyFont="1" applyFill="1" applyBorder="1" applyAlignment="1">
      <alignment horizontal="center" vertical="top"/>
    </xf>
    <xf numFmtId="0" fontId="17" fillId="4" borderId="5" xfId="8" applyFont="1" applyFill="1" applyBorder="1" applyAlignment="1">
      <alignment horizontal="center" vertical="top"/>
    </xf>
    <xf numFmtId="0" fontId="22" fillId="4" borderId="31" xfId="8" applyFont="1" applyFill="1" applyBorder="1" applyAlignment="1">
      <alignment horizontal="center" vertical="top" wrapText="1"/>
    </xf>
    <xf numFmtId="49" fontId="18" fillId="13" borderId="31" xfId="8" applyNumberFormat="1" applyFont="1" applyFill="1" applyBorder="1" applyAlignment="1">
      <alignment horizontal="center" vertical="top"/>
    </xf>
    <xf numFmtId="49" fontId="18" fillId="12" borderId="23" xfId="8" applyNumberFormat="1" applyFont="1" applyFill="1" applyBorder="1" applyAlignment="1">
      <alignment vertical="top" wrapText="1"/>
    </xf>
    <xf numFmtId="49" fontId="18" fillId="14" borderId="31" xfId="8" applyNumberFormat="1" applyFont="1" applyFill="1" applyBorder="1" applyAlignment="1">
      <alignment horizontal="center" vertical="top"/>
    </xf>
    <xf numFmtId="49" fontId="20" fillId="9" borderId="31" xfId="8" applyNumberFormat="1" applyFont="1" applyFill="1" applyBorder="1" applyAlignment="1">
      <alignment horizontal="center" vertical="top"/>
    </xf>
    <xf numFmtId="0" fontId="19" fillId="4" borderId="56" xfId="8" applyFont="1" applyFill="1" applyBorder="1" applyAlignment="1">
      <alignment horizontal="center" vertical="center"/>
    </xf>
    <xf numFmtId="0" fontId="37" fillId="0" borderId="39" xfId="8" applyFont="1" applyBorder="1" applyAlignment="1">
      <alignment horizontal="left" vertical="top"/>
    </xf>
    <xf numFmtId="0" fontId="22" fillId="4" borderId="3" xfId="8" applyFont="1" applyFill="1" applyBorder="1" applyAlignment="1">
      <alignment horizontal="center" vertical="top" wrapText="1"/>
    </xf>
    <xf numFmtId="0" fontId="17" fillId="4" borderId="50" xfId="8" applyFont="1" applyFill="1" applyBorder="1" applyAlignment="1">
      <alignment horizontal="center" vertical="top"/>
    </xf>
    <xf numFmtId="0" fontId="17" fillId="4" borderId="27" xfId="8" applyFont="1" applyFill="1" applyBorder="1" applyAlignment="1">
      <alignment horizontal="center" vertical="top" wrapText="1"/>
    </xf>
    <xf numFmtId="0" fontId="6" fillId="0" borderId="18" xfId="8" applyFont="1" applyBorder="1" applyAlignment="1">
      <alignment vertical="top" wrapText="1"/>
    </xf>
    <xf numFmtId="49" fontId="18" fillId="4" borderId="0" xfId="8" applyNumberFormat="1" applyFont="1" applyFill="1" applyAlignment="1">
      <alignment horizontal="center" vertical="top" wrapText="1"/>
    </xf>
    <xf numFmtId="0" fontId="17" fillId="4" borderId="32" xfId="8" applyFont="1" applyFill="1" applyBorder="1" applyAlignment="1">
      <alignment horizontal="center" vertical="top" wrapText="1"/>
    </xf>
    <xf numFmtId="0" fontId="6" fillId="0" borderId="33" xfId="8" applyFont="1" applyBorder="1" applyAlignment="1">
      <alignment vertical="top" wrapText="1"/>
    </xf>
    <xf numFmtId="49" fontId="21" fillId="4" borderId="23" xfId="8" applyNumberFormat="1" applyFont="1" applyFill="1" applyBorder="1" applyAlignment="1">
      <alignment horizontal="center" vertical="center" textRotation="90"/>
    </xf>
    <xf numFmtId="49" fontId="18" fillId="4" borderId="23" xfId="8" applyNumberFormat="1" applyFont="1" applyFill="1" applyBorder="1" applyAlignment="1">
      <alignment horizontal="center" vertical="top" wrapText="1"/>
    </xf>
    <xf numFmtId="0" fontId="17" fillId="4" borderId="45" xfId="8" applyFont="1" applyFill="1" applyBorder="1" applyAlignment="1">
      <alignment horizontal="center" vertical="center"/>
    </xf>
    <xf numFmtId="0" fontId="6" fillId="0" borderId="3" xfId="8" applyFont="1" applyBorder="1" applyAlignment="1">
      <alignment horizontal="left" vertical="top" wrapText="1"/>
    </xf>
    <xf numFmtId="164" fontId="39" fillId="4" borderId="9" xfId="8" applyNumberFormat="1" applyFont="1" applyFill="1" applyBorder="1" applyAlignment="1">
      <alignment horizontal="center" vertical="top"/>
    </xf>
    <xf numFmtId="0" fontId="22" fillId="4" borderId="0" xfId="8" applyFont="1" applyFill="1" applyAlignment="1">
      <alignment horizontal="center" vertical="top" wrapText="1"/>
    </xf>
    <xf numFmtId="0" fontId="22" fillId="12" borderId="0" xfId="8" applyFont="1" applyFill="1" applyAlignment="1">
      <alignment horizontal="center" vertical="top" wrapText="1"/>
    </xf>
    <xf numFmtId="0" fontId="17" fillId="4" borderId="60" xfId="8" applyFont="1" applyFill="1" applyBorder="1" applyAlignment="1">
      <alignment horizontal="center" vertical="center"/>
    </xf>
    <xf numFmtId="0" fontId="6" fillId="0" borderId="17" xfId="8" applyFont="1" applyBorder="1" applyAlignment="1">
      <alignment horizontal="left" vertical="top" wrapText="1"/>
    </xf>
    <xf numFmtId="164" fontId="19" fillId="4" borderId="13" xfId="8" applyNumberFormat="1" applyFont="1" applyFill="1" applyBorder="1" applyAlignment="1">
      <alignment horizontal="center" vertical="top"/>
    </xf>
    <xf numFmtId="0" fontId="17" fillId="4" borderId="50" xfId="8" applyFont="1" applyFill="1" applyBorder="1" applyAlignment="1">
      <alignment horizontal="center" vertical="center"/>
    </xf>
    <xf numFmtId="0" fontId="6" fillId="4" borderId="60" xfId="8" applyFont="1" applyFill="1" applyBorder="1" applyAlignment="1">
      <alignment horizontal="center" vertical="center"/>
    </xf>
    <xf numFmtId="0" fontId="6" fillId="4" borderId="57" xfId="8" applyFont="1" applyFill="1" applyBorder="1" applyAlignment="1">
      <alignment horizontal="center" vertical="center"/>
    </xf>
    <xf numFmtId="0" fontId="37" fillId="0" borderId="21" xfId="8" applyFont="1" applyBorder="1" applyAlignment="1">
      <alignment horizontal="left" vertical="top" wrapText="1"/>
    </xf>
    <xf numFmtId="164" fontId="18" fillId="12" borderId="13" xfId="8" applyNumberFormat="1" applyFont="1" applyFill="1" applyBorder="1" applyAlignment="1">
      <alignment horizontal="center" vertical="top"/>
    </xf>
    <xf numFmtId="0" fontId="18" fillId="12" borderId="13" xfId="8" applyFont="1" applyFill="1" applyBorder="1" applyAlignment="1">
      <alignment horizontal="center" vertical="top"/>
    </xf>
    <xf numFmtId="0" fontId="17" fillId="4" borderId="60" xfId="8" applyFont="1" applyFill="1" applyBorder="1" applyAlignment="1">
      <alignment horizontal="center" vertical="top"/>
    </xf>
    <xf numFmtId="164" fontId="17" fillId="15" borderId="15" xfId="8" applyNumberFormat="1" applyFont="1" applyFill="1" applyBorder="1" applyAlignment="1">
      <alignment horizontal="left" vertical="center" wrapText="1"/>
    </xf>
    <xf numFmtId="164" fontId="17" fillId="15" borderId="8" xfId="8" applyNumberFormat="1" applyFont="1" applyFill="1" applyBorder="1" applyAlignment="1">
      <alignment horizontal="left" vertical="center" wrapText="1"/>
    </xf>
    <xf numFmtId="0" fontId="19" fillId="4" borderId="15" xfId="8" applyFont="1" applyFill="1" applyBorder="1" applyAlignment="1">
      <alignment horizontal="left" vertical="top"/>
    </xf>
    <xf numFmtId="164" fontId="18" fillId="4" borderId="9" xfId="8" applyNumberFormat="1" applyFont="1" applyFill="1" applyBorder="1" applyAlignment="1">
      <alignment horizontal="center" vertical="top"/>
    </xf>
    <xf numFmtId="0" fontId="19" fillId="4" borderId="57" xfId="8" applyFont="1" applyFill="1" applyBorder="1" applyAlignment="1">
      <alignment horizontal="center" vertical="center"/>
    </xf>
    <xf numFmtId="0" fontId="19" fillId="4" borderId="21" xfId="8" applyFont="1" applyFill="1" applyBorder="1" applyAlignment="1">
      <alignment horizontal="left" vertical="top"/>
    </xf>
    <xf numFmtId="164" fontId="6" fillId="4" borderId="31" xfId="8" applyNumberFormat="1" applyFont="1" applyFill="1" applyBorder="1" applyAlignment="1">
      <alignment horizontal="center" vertical="top"/>
    </xf>
    <xf numFmtId="0" fontId="17" fillId="4" borderId="31" xfId="8" applyFont="1" applyFill="1" applyBorder="1" applyAlignment="1">
      <alignment horizontal="center" vertical="top"/>
    </xf>
    <xf numFmtId="0" fontId="22" fillId="12" borderId="3" xfId="8" applyFont="1" applyFill="1" applyBorder="1" applyAlignment="1">
      <alignment vertical="top" wrapText="1"/>
    </xf>
    <xf numFmtId="164" fontId="17" fillId="12" borderId="22" xfId="8" applyNumberFormat="1" applyFont="1" applyFill="1" applyBorder="1" applyAlignment="1">
      <alignment horizontal="center" vertical="top"/>
    </xf>
    <xf numFmtId="0" fontId="17" fillId="12" borderId="22" xfId="8" applyFont="1" applyFill="1" applyBorder="1" applyAlignment="1">
      <alignment horizontal="center" vertical="top"/>
    </xf>
    <xf numFmtId="0" fontId="9" fillId="8" borderId="10" xfId="8" applyFont="1" applyFill="1" applyBorder="1" applyAlignment="1">
      <alignment vertical="top"/>
    </xf>
    <xf numFmtId="0" fontId="9" fillId="8" borderId="11" xfId="8" applyFont="1" applyFill="1" applyBorder="1" applyAlignment="1">
      <alignment vertical="top"/>
    </xf>
    <xf numFmtId="0" fontId="9" fillId="8" borderId="11" xfId="8" applyFont="1" applyFill="1" applyBorder="1" applyAlignment="1">
      <alignment vertical="top" textRotation="90"/>
    </xf>
    <xf numFmtId="0" fontId="29" fillId="8" borderId="11" xfId="8" applyFont="1" applyFill="1" applyBorder="1" applyAlignment="1">
      <alignment vertical="top"/>
    </xf>
    <xf numFmtId="0" fontId="29" fillId="8" borderId="12" xfId="8" applyFont="1" applyFill="1" applyBorder="1" applyAlignment="1">
      <alignment vertical="top"/>
    </xf>
    <xf numFmtId="49" fontId="20" fillId="8" borderId="12" xfId="8" applyNumberFormat="1" applyFont="1" applyFill="1" applyBorder="1" applyAlignment="1">
      <alignment horizontal="center" vertical="top"/>
    </xf>
    <xf numFmtId="49" fontId="20" fillId="10" borderId="12" xfId="8" applyNumberFormat="1" applyFont="1" applyFill="1" applyBorder="1" applyAlignment="1">
      <alignment horizontal="center" vertical="top"/>
    </xf>
    <xf numFmtId="0" fontId="8" fillId="0" borderId="65" xfId="8" applyFont="1" applyBorder="1" applyAlignment="1">
      <alignment horizontal="center" vertical="top"/>
    </xf>
    <xf numFmtId="0" fontId="8" fillId="0" borderId="67" xfId="8" applyFont="1" applyBorder="1" applyAlignment="1">
      <alignment horizontal="center" vertical="center" wrapText="1"/>
    </xf>
    <xf numFmtId="0" fontId="6" fillId="0" borderId="66" xfId="8" applyFont="1" applyBorder="1" applyAlignment="1">
      <alignment vertical="top" wrapText="1"/>
    </xf>
    <xf numFmtId="0" fontId="18" fillId="0" borderId="23" xfId="8" applyFont="1" applyBorder="1" applyAlignment="1">
      <alignment horizontal="left" vertical="top"/>
    </xf>
    <xf numFmtId="0" fontId="26" fillId="0" borderId="23" xfId="8" applyFont="1" applyBorder="1" applyAlignment="1">
      <alignment horizontal="left" vertical="top"/>
    </xf>
    <xf numFmtId="0" fontId="26" fillId="0" borderId="23" xfId="8" applyFont="1" applyBorder="1" applyAlignment="1">
      <alignment horizontal="left" vertical="top" textRotation="90"/>
    </xf>
    <xf numFmtId="0" fontId="27" fillId="0" borderId="23" xfId="8" applyFont="1" applyBorder="1" applyAlignment="1">
      <alignment horizontal="left" vertical="top"/>
    </xf>
    <xf numFmtId="0" fontId="26" fillId="0" borderId="35" xfId="8" applyFont="1" applyBorder="1" applyAlignment="1">
      <alignment vertical="top"/>
    </xf>
    <xf numFmtId="49" fontId="18" fillId="10" borderId="35" xfId="8" applyNumberFormat="1" applyFont="1" applyFill="1" applyBorder="1" applyAlignment="1">
      <alignment horizontal="center" vertical="top" wrapText="1"/>
    </xf>
    <xf numFmtId="0" fontId="18" fillId="9" borderId="34" xfId="8" applyFont="1" applyFill="1" applyBorder="1" applyAlignment="1">
      <alignment horizontal="left" vertical="top"/>
    </xf>
    <xf numFmtId="0" fontId="4" fillId="10" borderId="23" xfId="8" applyFill="1" applyBorder="1"/>
    <xf numFmtId="0" fontId="18" fillId="9" borderId="23" xfId="8" applyFont="1" applyFill="1" applyBorder="1" applyAlignment="1">
      <alignment horizontal="left" vertical="top"/>
    </xf>
    <xf numFmtId="0" fontId="26" fillId="9" borderId="23" xfId="8" applyFont="1" applyFill="1" applyBorder="1" applyAlignment="1">
      <alignment horizontal="left" vertical="top"/>
    </xf>
    <xf numFmtId="0" fontId="26" fillId="9" borderId="23" xfId="8" applyFont="1" applyFill="1" applyBorder="1" applyAlignment="1">
      <alignment horizontal="left" vertical="top" textRotation="90"/>
    </xf>
    <xf numFmtId="0" fontId="27" fillId="9" borderId="23" xfId="8" applyFont="1" applyFill="1" applyBorder="1" applyAlignment="1">
      <alignment horizontal="left" vertical="top"/>
    </xf>
    <xf numFmtId="0" fontId="26" fillId="10" borderId="23" xfId="8" applyFont="1" applyFill="1" applyBorder="1" applyAlignment="1">
      <alignment horizontal="left" vertical="top"/>
    </xf>
    <xf numFmtId="0" fontId="26" fillId="10" borderId="23" xfId="8" applyFont="1" applyFill="1" applyBorder="1" applyAlignment="1">
      <alignment vertical="top"/>
    </xf>
    <xf numFmtId="49" fontId="18" fillId="10" borderId="9" xfId="8" applyNumberFormat="1" applyFont="1" applyFill="1" applyBorder="1" applyAlignment="1">
      <alignment horizontal="center" vertical="top" wrapText="1"/>
    </xf>
    <xf numFmtId="0" fontId="9" fillId="0" borderId="2" xfId="8" applyFont="1" applyBorder="1" applyAlignment="1">
      <alignment horizontal="center" vertical="center" textRotation="90"/>
    </xf>
    <xf numFmtId="0" fontId="29" fillId="0" borderId="24" xfId="8" applyFont="1" applyBorder="1" applyAlignment="1">
      <alignment horizontal="center" vertical="center" wrapText="1"/>
    </xf>
    <xf numFmtId="0" fontId="29" fillId="0" borderId="4" xfId="8" applyFont="1" applyBorder="1" applyAlignment="1">
      <alignment horizontal="center" vertical="center" wrapText="1"/>
    </xf>
    <xf numFmtId="0" fontId="29" fillId="0" borderId="24" xfId="4" applyFont="1" applyBorder="1" applyAlignment="1">
      <alignment horizontal="center" vertical="center" wrapText="1"/>
    </xf>
    <xf numFmtId="0" fontId="29" fillId="0" borderId="24" xfId="8" applyFont="1" applyBorder="1" applyAlignment="1">
      <alignment horizontal="center" vertical="center" textRotation="90" wrapText="1"/>
    </xf>
    <xf numFmtId="0" fontId="29" fillId="0" borderId="30" xfId="4" applyFont="1" applyBorder="1" applyAlignment="1">
      <alignment horizontal="center" vertical="center" wrapText="1"/>
    </xf>
    <xf numFmtId="0" fontId="29" fillId="0" borderId="61" xfId="8" applyFont="1" applyBorder="1" applyAlignment="1">
      <alignment horizontal="center" vertical="center" textRotation="90" wrapText="1"/>
    </xf>
    <xf numFmtId="0" fontId="29" fillId="12" borderId="24" xfId="8" applyFont="1" applyFill="1" applyBorder="1" applyAlignment="1">
      <alignment horizontal="center" vertical="center" textRotation="90" wrapText="1"/>
    </xf>
    <xf numFmtId="0" fontId="29" fillId="0" borderId="2" xfId="8" applyFont="1" applyBorder="1" applyAlignment="1">
      <alignment horizontal="center" vertical="center" wrapText="1"/>
    </xf>
    <xf numFmtId="0" fontId="29" fillId="0" borderId="1" xfId="8" applyFont="1" applyBorder="1" applyAlignment="1">
      <alignment horizontal="center" vertical="center" textRotation="90" wrapText="1"/>
    </xf>
    <xf numFmtId="0" fontId="29" fillId="13" borderId="24" xfId="8" applyFont="1" applyFill="1" applyBorder="1" applyAlignment="1">
      <alignment horizontal="center" vertical="center" textRotation="90" wrapText="1"/>
    </xf>
    <xf numFmtId="0" fontId="29" fillId="12" borderId="61" xfId="8" applyFont="1" applyFill="1" applyBorder="1" applyAlignment="1">
      <alignment horizontal="center" vertical="center" textRotation="90" wrapText="1"/>
    </xf>
    <xf numFmtId="0" fontId="29" fillId="8" borderId="1" xfId="8" applyFont="1" applyFill="1" applyBorder="1" applyAlignment="1">
      <alignment horizontal="center" vertical="center" textRotation="90" wrapText="1"/>
    </xf>
    <xf numFmtId="0" fontId="29" fillId="10" borderId="1" xfId="8" applyFont="1" applyFill="1" applyBorder="1" applyAlignment="1">
      <alignment horizontal="center" vertical="center" textRotation="90" wrapText="1"/>
    </xf>
    <xf numFmtId="0" fontId="9" fillId="0" borderId="14" xfId="8" applyFont="1" applyBorder="1" applyAlignment="1">
      <alignment horizontal="center" vertical="center" textRotation="90"/>
    </xf>
    <xf numFmtId="0" fontId="29" fillId="0" borderId="31" xfId="8" applyFont="1" applyBorder="1" applyAlignment="1">
      <alignment horizontal="center" vertical="center" wrapText="1"/>
    </xf>
    <xf numFmtId="0" fontId="29" fillId="0" borderId="15" xfId="8" applyFont="1" applyBorder="1" applyAlignment="1">
      <alignment horizontal="center" vertical="center" wrapText="1"/>
    </xf>
    <xf numFmtId="0" fontId="29" fillId="0" borderId="30" xfId="8" applyFont="1" applyBorder="1" applyAlignment="1">
      <alignment horizontal="center" vertical="center" textRotation="90" wrapText="1"/>
    </xf>
    <xf numFmtId="0" fontId="29" fillId="0" borderId="20" xfId="8" applyFont="1" applyBorder="1" applyAlignment="1">
      <alignment horizontal="center" vertical="center" textRotation="90" wrapText="1"/>
    </xf>
    <xf numFmtId="0" fontId="29" fillId="12" borderId="30" xfId="8" applyFont="1" applyFill="1" applyBorder="1" applyAlignment="1">
      <alignment horizontal="center" vertical="center" textRotation="90" wrapText="1"/>
    </xf>
    <xf numFmtId="0" fontId="29" fillId="0" borderId="14" xfId="8" applyFont="1" applyBorder="1" applyAlignment="1">
      <alignment horizontal="center" vertical="center" wrapText="1"/>
    </xf>
    <xf numFmtId="0" fontId="29" fillId="0" borderId="22" xfId="8" applyFont="1" applyBorder="1" applyAlignment="1">
      <alignment horizontal="center" vertical="center" textRotation="90" wrapText="1"/>
    </xf>
    <xf numFmtId="0" fontId="29" fillId="13" borderId="30" xfId="8" applyFont="1" applyFill="1" applyBorder="1" applyAlignment="1">
      <alignment horizontal="center" vertical="center" textRotation="90" wrapText="1"/>
    </xf>
    <xf numFmtId="0" fontId="29" fillId="12" borderId="20" xfId="8" applyFont="1" applyFill="1" applyBorder="1" applyAlignment="1">
      <alignment horizontal="center" vertical="center" textRotation="90" wrapText="1"/>
    </xf>
    <xf numFmtId="0" fontId="29" fillId="8" borderId="22" xfId="8" applyFont="1" applyFill="1" applyBorder="1" applyAlignment="1">
      <alignment horizontal="center" vertical="center" textRotation="90" wrapText="1"/>
    </xf>
    <xf numFmtId="0" fontId="29" fillId="10" borderId="22" xfId="8" applyFont="1" applyFill="1" applyBorder="1" applyAlignment="1">
      <alignment horizontal="center" vertical="center" textRotation="90" wrapText="1"/>
    </xf>
    <xf numFmtId="0" fontId="29" fillId="0" borderId="10" xfId="4" applyFont="1" applyBorder="1" applyAlignment="1">
      <alignment horizontal="center" vertical="center"/>
    </xf>
    <xf numFmtId="0" fontId="29" fillId="0" borderId="11" xfId="4" applyFont="1" applyBorder="1" applyAlignment="1">
      <alignment horizontal="center" vertical="center"/>
    </xf>
    <xf numFmtId="0" fontId="29" fillId="0" borderId="12" xfId="4" applyFont="1" applyBorder="1" applyAlignment="1">
      <alignment horizontal="center" vertical="center"/>
    </xf>
    <xf numFmtId="0" fontId="29" fillId="0" borderId="31" xfId="4" applyFont="1" applyBorder="1" applyAlignment="1">
      <alignment horizontal="center" vertical="center" wrapText="1"/>
    </xf>
    <xf numFmtId="0" fontId="29" fillId="0" borderId="31" xfId="8" applyFont="1" applyBorder="1" applyAlignment="1">
      <alignment horizontal="center" vertical="center" textRotation="90" wrapText="1"/>
    </xf>
    <xf numFmtId="0" fontId="29" fillId="0" borderId="7" xfId="8" applyFont="1" applyBorder="1" applyAlignment="1">
      <alignment horizontal="center" vertical="center" textRotation="90" wrapText="1"/>
    </xf>
    <xf numFmtId="0" fontId="29" fillId="12" borderId="31" xfId="8" applyFont="1" applyFill="1" applyBorder="1" applyAlignment="1">
      <alignment horizontal="center" vertical="center" textRotation="90" wrapText="1"/>
    </xf>
    <xf numFmtId="0" fontId="29" fillId="0" borderId="34" xfId="8" applyFont="1" applyBorder="1" applyAlignment="1">
      <alignment horizontal="center" vertical="center" wrapText="1"/>
    </xf>
    <xf numFmtId="0" fontId="29" fillId="0" borderId="29" xfId="8" applyFont="1" applyBorder="1" applyAlignment="1">
      <alignment horizontal="center" vertical="center" textRotation="90" wrapText="1"/>
    </xf>
    <xf numFmtId="0" fontId="29" fillId="13" borderId="31" xfId="8" applyFont="1" applyFill="1" applyBorder="1" applyAlignment="1">
      <alignment horizontal="center" vertical="center" textRotation="90" wrapText="1"/>
    </xf>
    <xf numFmtId="0" fontId="29" fillId="12" borderId="7" xfId="8" applyFont="1" applyFill="1" applyBorder="1" applyAlignment="1">
      <alignment horizontal="center" vertical="center" textRotation="90" wrapText="1"/>
    </xf>
    <xf numFmtId="0" fontId="29" fillId="8" borderId="29" xfId="8" applyFont="1" applyFill="1" applyBorder="1" applyAlignment="1">
      <alignment horizontal="center" vertical="center" textRotation="90" wrapText="1"/>
    </xf>
    <xf numFmtId="0" fontId="29" fillId="10" borderId="29" xfId="8" applyFont="1" applyFill="1" applyBorder="1" applyAlignment="1">
      <alignment horizontal="center" vertical="center" textRotation="90" wrapText="1"/>
    </xf>
    <xf numFmtId="0" fontId="6" fillId="0" borderId="3" xfId="8" applyFont="1" applyBorder="1" applyAlignment="1">
      <alignment horizontal="center"/>
    </xf>
    <xf numFmtId="0" fontId="28" fillId="0" borderId="3" xfId="8" applyFont="1" applyBorder="1" applyAlignment="1">
      <alignment horizontal="center" vertical="center"/>
    </xf>
    <xf numFmtId="0" fontId="28" fillId="0" borderId="0" xfId="8" applyFont="1" applyAlignment="1">
      <alignment horizontal="center" vertical="center"/>
    </xf>
    <xf numFmtId="0" fontId="28" fillId="0" borderId="0" xfId="8" applyFont="1" applyAlignment="1">
      <alignment horizontal="center" vertical="center" textRotation="90"/>
    </xf>
    <xf numFmtId="0" fontId="29" fillId="0" borderId="0" xfId="8" applyFont="1" applyAlignment="1">
      <alignment horizontal="center" vertical="center"/>
    </xf>
    <xf numFmtId="0" fontId="26" fillId="0" borderId="0" xfId="8" applyFont="1" applyAlignment="1">
      <alignment horizontal="center" vertical="top" wrapText="1"/>
    </xf>
    <xf numFmtId="0" fontId="26" fillId="0" borderId="0" xfId="8" applyFont="1" applyAlignment="1">
      <alignment horizontal="center" vertical="center" wrapText="1"/>
    </xf>
    <xf numFmtId="0" fontId="25" fillId="0" borderId="0" xfId="4" applyFont="1" applyAlignment="1">
      <alignment vertical="top"/>
    </xf>
    <xf numFmtId="0" fontId="25" fillId="0" borderId="0" xfId="4" applyFont="1" applyAlignment="1">
      <alignment vertical="center"/>
    </xf>
    <xf numFmtId="0" fontId="8" fillId="0" borderId="0" xfId="4" applyFont="1" applyAlignment="1">
      <alignment vertical="top"/>
    </xf>
    <xf numFmtId="0" fontId="25" fillId="0" borderId="30" xfId="4" applyFont="1" applyBorder="1" applyAlignment="1">
      <alignment vertical="top"/>
    </xf>
    <xf numFmtId="164" fontId="25" fillId="0" borderId="0" xfId="4" applyNumberFormat="1" applyFont="1" applyAlignment="1">
      <alignment vertical="top"/>
    </xf>
    <xf numFmtId="0" fontId="40" fillId="0" borderId="0" xfId="4" applyFont="1" applyAlignment="1">
      <alignment vertical="top"/>
    </xf>
    <xf numFmtId="164" fontId="40" fillId="0" borderId="0" xfId="4" applyNumberFormat="1" applyFont="1" applyAlignment="1">
      <alignment vertical="top"/>
    </xf>
    <xf numFmtId="49" fontId="25" fillId="0" borderId="0" xfId="4" applyNumberFormat="1" applyFont="1" applyAlignment="1">
      <alignment horizontal="center" vertical="top"/>
    </xf>
    <xf numFmtId="0" fontId="25" fillId="0" borderId="0" xfId="4" applyFont="1" applyAlignment="1">
      <alignment horizontal="center" vertical="top"/>
    </xf>
    <xf numFmtId="164" fontId="8" fillId="0" borderId="0" xfId="4" applyNumberFormat="1" applyFont="1" applyAlignment="1">
      <alignment horizontal="center" vertical="top" wrapText="1"/>
    </xf>
    <xf numFmtId="0" fontId="8" fillId="0" borderId="0" xfId="4" applyFont="1" applyAlignment="1">
      <alignment horizontal="left" vertical="top" wrapText="1"/>
    </xf>
    <xf numFmtId="0" fontId="8" fillId="0" borderId="0" xfId="4" applyFont="1" applyAlignment="1">
      <alignment horizontal="left" vertical="center" wrapText="1"/>
    </xf>
    <xf numFmtId="0" fontId="15" fillId="0" borderId="0" xfId="4" applyFont="1" applyAlignment="1">
      <alignment horizontal="left" vertical="top" wrapText="1"/>
    </xf>
    <xf numFmtId="2" fontId="6" fillId="0" borderId="0" xfId="4" applyNumberFormat="1" applyFont="1" applyAlignment="1">
      <alignment vertical="top"/>
    </xf>
    <xf numFmtId="0" fontId="37" fillId="0" borderId="0" xfId="4" applyFont="1" applyAlignment="1">
      <alignment vertical="top"/>
    </xf>
    <xf numFmtId="0" fontId="8" fillId="0" borderId="0" xfId="4" applyFont="1" applyAlignment="1">
      <alignment horizontal="left" vertical="top" wrapText="1"/>
    </xf>
    <xf numFmtId="0" fontId="6" fillId="0" borderId="0" xfId="4" applyFont="1" applyAlignment="1">
      <alignment horizontal="center" vertical="top"/>
    </xf>
    <xf numFmtId="0" fontId="6" fillId="0" borderId="0" xfId="4" applyFont="1" applyAlignment="1">
      <alignment horizontal="center" vertical="top"/>
    </xf>
    <xf numFmtId="4" fontId="41" fillId="0" borderId="0" xfId="4" applyNumberFormat="1" applyFont="1" applyAlignment="1">
      <alignment horizontal="center" vertical="top" wrapText="1"/>
    </xf>
    <xf numFmtId="4" fontId="41" fillId="0" borderId="0" xfId="4" applyNumberFormat="1" applyFont="1" applyAlignment="1">
      <alignment horizontal="center" vertical="top" wrapText="1"/>
    </xf>
    <xf numFmtId="4" fontId="8" fillId="0" borderId="0" xfId="4" applyNumberFormat="1" applyFont="1" applyAlignment="1">
      <alignment horizontal="center" vertical="top" wrapText="1"/>
    </xf>
    <xf numFmtId="165" fontId="8" fillId="0" borderId="0" xfId="4" applyNumberFormat="1" applyFont="1" applyAlignment="1">
      <alignment horizontal="center" vertical="top" wrapText="1"/>
    </xf>
    <xf numFmtId="165" fontId="15" fillId="0" borderId="0" xfId="4" applyNumberFormat="1" applyFont="1" applyAlignment="1">
      <alignment horizontal="center" vertical="top" wrapText="1"/>
    </xf>
    <xf numFmtId="165" fontId="15" fillId="0" borderId="0" xfId="4" applyNumberFormat="1" applyFont="1" applyAlignment="1">
      <alignment horizontal="center" vertical="top" wrapText="1"/>
    </xf>
    <xf numFmtId="165" fontId="6" fillId="0" borderId="0" xfId="4" applyNumberFormat="1" applyFont="1" applyAlignment="1">
      <alignment vertical="top"/>
    </xf>
    <xf numFmtId="165" fontId="41" fillId="0" borderId="0" xfId="4" applyNumberFormat="1" applyFont="1" applyAlignment="1">
      <alignment vertical="top" wrapText="1"/>
    </xf>
    <xf numFmtId="4" fontId="41" fillId="0" borderId="0" xfId="4" applyNumberFormat="1" applyFont="1" applyAlignment="1">
      <alignment vertical="top" wrapText="1"/>
    </xf>
    <xf numFmtId="4" fontId="15" fillId="0" borderId="0" xfId="4" applyNumberFormat="1" applyFont="1" applyAlignment="1">
      <alignment horizontal="center" vertical="top" wrapText="1"/>
    </xf>
    <xf numFmtId="0" fontId="6" fillId="0" borderId="0" xfId="4" applyFont="1" applyAlignment="1">
      <alignment horizontal="right" vertical="top"/>
    </xf>
    <xf numFmtId="49" fontId="9" fillId="0" borderId="0" xfId="4" applyNumberFormat="1" applyFont="1" applyAlignment="1">
      <alignment horizontal="center" vertical="top" wrapText="1"/>
    </xf>
    <xf numFmtId="49" fontId="9" fillId="0" borderId="0" xfId="4" applyNumberFormat="1" applyFont="1" applyAlignment="1">
      <alignment horizontal="right" vertical="top"/>
    </xf>
    <xf numFmtId="164" fontId="29" fillId="0" borderId="24" xfId="4" applyNumberFormat="1" applyFont="1" applyBorder="1" applyAlignment="1">
      <alignment horizontal="center" vertical="top" wrapText="1"/>
    </xf>
    <xf numFmtId="0" fontId="31" fillId="0" borderId="2" xfId="0" applyFont="1" applyBorder="1" applyAlignment="1">
      <alignment horizontal="left" vertical="center" wrapText="1"/>
    </xf>
    <xf numFmtId="0" fontId="31" fillId="0" borderId="3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left" vertical="center" wrapText="1"/>
    </xf>
    <xf numFmtId="164" fontId="5" fillId="0" borderId="29" xfId="4" applyNumberFormat="1" applyFont="1" applyBorder="1" applyAlignment="1">
      <alignment vertical="top" wrapText="1"/>
    </xf>
    <xf numFmtId="0" fontId="31" fillId="0" borderId="6" xfId="0" applyFont="1" applyBorder="1" applyAlignment="1">
      <alignment horizontal="left" vertical="center" wrapText="1"/>
    </xf>
    <xf numFmtId="0" fontId="31" fillId="0" borderId="7" xfId="0" applyFont="1" applyBorder="1" applyAlignment="1">
      <alignment horizontal="left" vertical="center" wrapText="1"/>
    </xf>
    <xf numFmtId="0" fontId="31" fillId="0" borderId="8" xfId="0" applyFont="1" applyBorder="1" applyAlignment="1">
      <alignment horizontal="left" vertical="center" wrapText="1"/>
    </xf>
    <xf numFmtId="164" fontId="29" fillId="3" borderId="24" xfId="4" applyNumberFormat="1" applyFont="1" applyFill="1" applyBorder="1" applyAlignment="1">
      <alignment horizontal="center" vertical="top" wrapText="1"/>
    </xf>
    <xf numFmtId="0" fontId="32" fillId="3" borderId="10" xfId="0" applyFont="1" applyFill="1" applyBorder="1" applyAlignment="1">
      <alignment horizontal="left" vertical="center" wrapText="1"/>
    </xf>
    <xf numFmtId="0" fontId="32" fillId="3" borderId="11" xfId="0" applyFont="1" applyFill="1" applyBorder="1" applyAlignment="1">
      <alignment horizontal="left" vertical="center" wrapText="1"/>
    </xf>
    <xf numFmtId="0" fontId="32" fillId="3" borderId="12" xfId="0" applyFont="1" applyFill="1" applyBorder="1" applyAlignment="1">
      <alignment horizontal="left" vertical="center" wrapText="1"/>
    </xf>
    <xf numFmtId="0" fontId="5" fillId="4" borderId="14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5" xfId="0" applyFont="1" applyFill="1" applyBorder="1" applyAlignment="1">
      <alignment horizontal="left" vertical="center" wrapText="1"/>
    </xf>
    <xf numFmtId="164" fontId="29" fillId="0" borderId="29" xfId="4" applyNumberFormat="1" applyFont="1" applyBorder="1" applyAlignment="1">
      <alignment horizontal="center" vertical="top" wrapText="1"/>
    </xf>
    <xf numFmtId="164" fontId="29" fillId="5" borderId="9" xfId="4" applyNumberFormat="1" applyFont="1" applyFill="1" applyBorder="1" applyAlignment="1">
      <alignment horizontal="center" vertical="top" wrapText="1"/>
    </xf>
    <xf numFmtId="0" fontId="32" fillId="5" borderId="10" xfId="0" applyFont="1" applyFill="1" applyBorder="1" applyAlignment="1">
      <alignment horizontal="left" vertical="center" wrapText="1"/>
    </xf>
    <xf numFmtId="0" fontId="32" fillId="5" borderId="11" xfId="0" applyFont="1" applyFill="1" applyBorder="1" applyAlignment="1">
      <alignment horizontal="left" vertical="center" wrapText="1"/>
    </xf>
    <xf numFmtId="0" fontId="32" fillId="5" borderId="12" xfId="0" applyFont="1" applyFill="1" applyBorder="1" applyAlignment="1">
      <alignment horizontal="left" vertical="center" wrapText="1"/>
    </xf>
    <xf numFmtId="164" fontId="29" fillId="0" borderId="22" xfId="4" applyNumberFormat="1" applyFont="1" applyBorder="1" applyAlignment="1">
      <alignment horizontal="center" vertical="top" wrapText="1"/>
    </xf>
    <xf numFmtId="0" fontId="31" fillId="0" borderId="34" xfId="0" applyFont="1" applyBorder="1" applyAlignment="1">
      <alignment horizontal="left" vertical="center" wrapText="1"/>
    </xf>
    <xf numFmtId="0" fontId="31" fillId="0" borderId="23" xfId="0" applyFont="1" applyBorder="1" applyAlignment="1">
      <alignment horizontal="left" vertical="center" wrapText="1"/>
    </xf>
    <xf numFmtId="0" fontId="31" fillId="0" borderId="35" xfId="0" applyFont="1" applyBorder="1" applyAlignment="1">
      <alignment horizontal="left" vertical="center" wrapText="1"/>
    </xf>
    <xf numFmtId="164" fontId="29" fillId="0" borderId="1" xfId="4" applyNumberFormat="1" applyFont="1" applyBorder="1" applyAlignment="1">
      <alignment horizontal="center" vertical="top" wrapText="1"/>
    </xf>
    <xf numFmtId="0" fontId="31" fillId="0" borderId="55" xfId="0" applyFont="1" applyBorder="1" applyAlignment="1">
      <alignment horizontal="left" vertical="center" wrapText="1"/>
    </xf>
    <xf numFmtId="0" fontId="31" fillId="0" borderId="61" xfId="0" applyFont="1" applyBorder="1" applyAlignment="1">
      <alignment horizontal="left" vertical="center" wrapText="1"/>
    </xf>
    <xf numFmtId="0" fontId="31" fillId="0" borderId="39" xfId="0" applyFont="1" applyBorder="1" applyAlignment="1">
      <alignment horizontal="left" vertical="center" wrapText="1"/>
    </xf>
    <xf numFmtId="0" fontId="31" fillId="0" borderId="14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5" xfId="0" applyFont="1" applyBorder="1" applyAlignment="1">
      <alignment horizontal="left" vertical="center" wrapText="1"/>
    </xf>
    <xf numFmtId="49" fontId="29" fillId="0" borderId="0" xfId="4" applyNumberFormat="1" applyFont="1" applyAlignment="1">
      <alignment horizontal="center" vertical="top" wrapText="1"/>
    </xf>
    <xf numFmtId="164" fontId="9" fillId="0" borderId="0" xfId="4" applyNumberFormat="1" applyFont="1" applyAlignment="1">
      <alignment horizontal="center" vertical="top"/>
    </xf>
    <xf numFmtId="164" fontId="9" fillId="3" borderId="10" xfId="4" applyNumberFormat="1" applyFont="1" applyFill="1" applyBorder="1" applyAlignment="1">
      <alignment horizontal="center" vertical="top"/>
    </xf>
    <xf numFmtId="164" fontId="9" fillId="3" borderId="11" xfId="4" applyNumberFormat="1" applyFont="1" applyFill="1" applyBorder="1" applyAlignment="1">
      <alignment horizontal="center" vertical="top"/>
    </xf>
    <xf numFmtId="164" fontId="9" fillId="3" borderId="12" xfId="4" applyNumberFormat="1" applyFont="1" applyFill="1" applyBorder="1" applyAlignment="1">
      <alignment horizontal="center" vertical="top"/>
    </xf>
    <xf numFmtId="164" fontId="9" fillId="3" borderId="66" xfId="4" applyNumberFormat="1" applyFont="1" applyFill="1" applyBorder="1" applyAlignment="1">
      <alignment horizontal="center" vertical="center"/>
    </xf>
    <xf numFmtId="49" fontId="9" fillId="3" borderId="10" xfId="4" applyNumberFormat="1" applyFont="1" applyFill="1" applyBorder="1" applyAlignment="1">
      <alignment horizontal="right" vertical="top"/>
    </xf>
    <xf numFmtId="49" fontId="9" fillId="3" borderId="11" xfId="4" applyNumberFormat="1" applyFont="1" applyFill="1" applyBorder="1" applyAlignment="1">
      <alignment horizontal="right" vertical="top"/>
    </xf>
    <xf numFmtId="49" fontId="9" fillId="3" borderId="68" xfId="4" applyNumberFormat="1" applyFont="1" applyFill="1" applyBorder="1" applyAlignment="1">
      <alignment horizontal="right" vertical="top"/>
    </xf>
    <xf numFmtId="49" fontId="9" fillId="3" borderId="9" xfId="4" applyNumberFormat="1" applyFont="1" applyFill="1" applyBorder="1" applyAlignment="1">
      <alignment horizontal="center" vertical="top"/>
    </xf>
    <xf numFmtId="164" fontId="9" fillId="17" borderId="10" xfId="4" applyNumberFormat="1" applyFont="1" applyFill="1" applyBorder="1" applyAlignment="1">
      <alignment horizontal="center" vertical="top"/>
    </xf>
    <xf numFmtId="164" fontId="9" fillId="17" borderId="11" xfId="4" applyNumberFormat="1" applyFont="1" applyFill="1" applyBorder="1" applyAlignment="1">
      <alignment horizontal="center" vertical="top"/>
    </xf>
    <xf numFmtId="164" fontId="9" fillId="17" borderId="12" xfId="4" applyNumberFormat="1" applyFont="1" applyFill="1" applyBorder="1" applyAlignment="1">
      <alignment horizontal="center" vertical="top"/>
    </xf>
    <xf numFmtId="164" fontId="9" fillId="17" borderId="66" xfId="4" applyNumberFormat="1" applyFont="1" applyFill="1" applyBorder="1" applyAlignment="1">
      <alignment horizontal="center" vertical="center"/>
    </xf>
    <xf numFmtId="49" fontId="9" fillId="17" borderId="10" xfId="4" applyNumberFormat="1" applyFont="1" applyFill="1" applyBorder="1" applyAlignment="1">
      <alignment horizontal="right" vertical="top"/>
    </xf>
    <xf numFmtId="49" fontId="9" fillId="17" borderId="11" xfId="4" applyNumberFormat="1" applyFont="1" applyFill="1" applyBorder="1" applyAlignment="1">
      <alignment horizontal="right" vertical="top"/>
    </xf>
    <xf numFmtId="49" fontId="9" fillId="17" borderId="68" xfId="4" applyNumberFormat="1" applyFont="1" applyFill="1" applyBorder="1" applyAlignment="1">
      <alignment horizontal="right" vertical="top"/>
    </xf>
    <xf numFmtId="49" fontId="9" fillId="17" borderId="9" xfId="4" applyNumberFormat="1" applyFont="1" applyFill="1" applyBorder="1" applyAlignment="1">
      <alignment horizontal="center" vertical="top"/>
    </xf>
    <xf numFmtId="164" fontId="9" fillId="14" borderId="10" xfId="4" applyNumberFormat="1" applyFont="1" applyFill="1" applyBorder="1" applyAlignment="1">
      <alignment horizontal="center" vertical="top"/>
    </xf>
    <xf numFmtId="164" fontId="9" fillId="14" borderId="11" xfId="4" applyNumberFormat="1" applyFont="1" applyFill="1" applyBorder="1" applyAlignment="1">
      <alignment horizontal="center" vertical="top"/>
    </xf>
    <xf numFmtId="164" fontId="9" fillId="14" borderId="12" xfId="4" applyNumberFormat="1" applyFont="1" applyFill="1" applyBorder="1" applyAlignment="1">
      <alignment horizontal="center" vertical="top"/>
    </xf>
    <xf numFmtId="164" fontId="9" fillId="14" borderId="66" xfId="4" applyNumberFormat="1" applyFont="1" applyFill="1" applyBorder="1" applyAlignment="1">
      <alignment horizontal="center" vertical="center"/>
    </xf>
    <xf numFmtId="49" fontId="9" fillId="14" borderId="10" xfId="4" applyNumberFormat="1" applyFont="1" applyFill="1" applyBorder="1" applyAlignment="1">
      <alignment horizontal="right" vertical="top"/>
    </xf>
    <xf numFmtId="49" fontId="9" fillId="14" borderId="11" xfId="4" applyNumberFormat="1" applyFont="1" applyFill="1" applyBorder="1" applyAlignment="1">
      <alignment horizontal="right" vertical="top"/>
    </xf>
    <xf numFmtId="49" fontId="9" fillId="14" borderId="9" xfId="4" applyNumberFormat="1" applyFont="1" applyFill="1" applyBorder="1" applyAlignment="1">
      <alignment horizontal="center" vertical="top"/>
    </xf>
    <xf numFmtId="0" fontId="6" fillId="0" borderId="2" xfId="4" applyFont="1" applyBorder="1" applyAlignment="1">
      <alignment vertical="top"/>
    </xf>
    <xf numFmtId="0" fontId="6" fillId="0" borderId="46" xfId="4" applyFont="1" applyBorder="1" applyAlignment="1">
      <alignment vertical="top"/>
    </xf>
    <xf numFmtId="0" fontId="6" fillId="0" borderId="26" xfId="4" applyFont="1" applyBorder="1" applyAlignment="1">
      <alignment vertical="top"/>
    </xf>
    <xf numFmtId="164" fontId="9" fillId="11" borderId="4" xfId="4" applyNumberFormat="1" applyFont="1" applyFill="1" applyBorder="1" applyAlignment="1">
      <alignment horizontal="center" vertical="center"/>
    </xf>
    <xf numFmtId="0" fontId="9" fillId="11" borderId="9" xfId="0" applyFont="1" applyFill="1" applyBorder="1" applyAlignment="1">
      <alignment horizontal="center" vertical="top"/>
    </xf>
    <xf numFmtId="49" fontId="6" fillId="0" borderId="24" xfId="4" applyNumberFormat="1" applyFont="1" applyBorder="1" applyAlignment="1">
      <alignment horizontal="left" vertical="top"/>
    </xf>
    <xf numFmtId="49" fontId="9" fillId="0" borderId="24" xfId="4" applyNumberFormat="1" applyFont="1" applyBorder="1" applyAlignment="1">
      <alignment vertical="top"/>
    </xf>
    <xf numFmtId="49" fontId="6" fillId="0" borderId="2" xfId="4" applyNumberFormat="1" applyFont="1" applyBorder="1" applyAlignment="1">
      <alignment horizontal="center" vertical="center" textRotation="90"/>
    </xf>
    <xf numFmtId="49" fontId="9" fillId="12" borderId="24" xfId="4" applyNumberFormat="1" applyFont="1" applyFill="1" applyBorder="1" applyAlignment="1">
      <alignment horizontal="center" vertical="center" textRotation="90"/>
    </xf>
    <xf numFmtId="49" fontId="9" fillId="0" borderId="24" xfId="4" applyNumberFormat="1" applyFont="1" applyBorder="1" applyAlignment="1">
      <alignment horizontal="center" vertical="top"/>
    </xf>
    <xf numFmtId="49" fontId="9" fillId="13" borderId="24" xfId="4" applyNumberFormat="1" applyFont="1" applyFill="1" applyBorder="1" applyAlignment="1">
      <alignment vertical="top"/>
    </xf>
    <xf numFmtId="49" fontId="9" fillId="12" borderId="24" xfId="4" applyNumberFormat="1" applyFont="1" applyFill="1" applyBorder="1" applyAlignment="1">
      <alignment vertical="top"/>
    </xf>
    <xf numFmtId="49" fontId="9" fillId="8" borderId="24" xfId="4" applyNumberFormat="1" applyFont="1" applyFill="1" applyBorder="1" applyAlignment="1">
      <alignment vertical="top"/>
    </xf>
    <xf numFmtId="49" fontId="9" fillId="17" borderId="24" xfId="4" applyNumberFormat="1" applyFont="1" applyFill="1" applyBorder="1" applyAlignment="1">
      <alignment vertical="top"/>
    </xf>
    <xf numFmtId="164" fontId="9" fillId="0" borderId="4" xfId="4" applyNumberFormat="1" applyFont="1" applyBorder="1" applyAlignment="1">
      <alignment horizontal="center" vertical="center"/>
    </xf>
    <xf numFmtId="0" fontId="9" fillId="0" borderId="9" xfId="4" applyFont="1" applyBorder="1" applyAlignment="1">
      <alignment horizontal="center" vertical="top" wrapText="1"/>
    </xf>
    <xf numFmtId="49" fontId="6" fillId="0" borderId="30" xfId="4" applyNumberFormat="1" applyFont="1" applyBorder="1" applyAlignment="1">
      <alignment horizontal="left" vertical="top"/>
    </xf>
    <xf numFmtId="49" fontId="9" fillId="0" borderId="30" xfId="4" applyNumberFormat="1" applyFont="1" applyBorder="1" applyAlignment="1">
      <alignment vertical="top"/>
    </xf>
    <xf numFmtId="49" fontId="6" fillId="0" borderId="14" xfId="4" applyNumberFormat="1" applyFont="1" applyBorder="1" applyAlignment="1">
      <alignment horizontal="center" vertical="center" textRotation="90"/>
    </xf>
    <xf numFmtId="49" fontId="9" fillId="12" borderId="30" xfId="4" applyNumberFormat="1" applyFont="1" applyFill="1" applyBorder="1" applyAlignment="1">
      <alignment horizontal="center" vertical="center" textRotation="90"/>
    </xf>
    <xf numFmtId="0" fontId="6" fillId="13" borderId="30" xfId="0" applyFont="1" applyFill="1" applyBorder="1" applyAlignment="1">
      <alignment horizontal="left" vertical="top" wrapText="1"/>
    </xf>
    <xf numFmtId="49" fontId="9" fillId="0" borderId="30" xfId="4" applyNumberFormat="1" applyFont="1" applyBorder="1" applyAlignment="1">
      <alignment horizontal="center" vertical="top"/>
    </xf>
    <xf numFmtId="49" fontId="9" fillId="13" borderId="30" xfId="4" applyNumberFormat="1" applyFont="1" applyFill="1" applyBorder="1" applyAlignment="1">
      <alignment vertical="top"/>
    </xf>
    <xf numFmtId="49" fontId="9" fillId="12" borderId="30" xfId="4" applyNumberFormat="1" applyFont="1" applyFill="1" applyBorder="1" applyAlignment="1">
      <alignment vertical="top"/>
    </xf>
    <xf numFmtId="49" fontId="9" fillId="8" borderId="30" xfId="4" applyNumberFormat="1" applyFont="1" applyFill="1" applyBorder="1" applyAlignment="1">
      <alignment vertical="top"/>
    </xf>
    <xf numFmtId="49" fontId="9" fillId="17" borderId="30" xfId="4" applyNumberFormat="1" applyFont="1" applyFill="1" applyBorder="1" applyAlignment="1">
      <alignment vertical="top"/>
    </xf>
    <xf numFmtId="0" fontId="6" fillId="0" borderId="6" xfId="4" applyFont="1" applyBorder="1" applyAlignment="1">
      <alignment horizontal="center" vertical="top"/>
    </xf>
    <xf numFmtId="0" fontId="6" fillId="0" borderId="41" xfId="4" applyFont="1" applyBorder="1" applyAlignment="1">
      <alignment horizontal="center" vertical="top"/>
    </xf>
    <xf numFmtId="0" fontId="6" fillId="0" borderId="33" xfId="4" applyFont="1" applyBorder="1" applyAlignment="1">
      <alignment vertical="top"/>
    </xf>
    <xf numFmtId="164" fontId="9" fillId="0" borderId="12" xfId="4" applyNumberFormat="1" applyFont="1" applyBorder="1" applyAlignment="1">
      <alignment horizontal="center" vertical="center"/>
    </xf>
    <xf numFmtId="49" fontId="6" fillId="0" borderId="31" xfId="4" applyNumberFormat="1" applyFont="1" applyBorder="1" applyAlignment="1">
      <alignment horizontal="left" vertical="top"/>
    </xf>
    <xf numFmtId="49" fontId="9" fillId="0" borderId="31" xfId="4" applyNumberFormat="1" applyFont="1" applyBorder="1" applyAlignment="1">
      <alignment vertical="top"/>
    </xf>
    <xf numFmtId="49" fontId="9" fillId="0" borderId="31" xfId="4" applyNumberFormat="1" applyFont="1" applyBorder="1" applyAlignment="1">
      <alignment horizontal="center" vertical="top"/>
    </xf>
    <xf numFmtId="49" fontId="9" fillId="13" borderId="31" xfId="4" applyNumberFormat="1" applyFont="1" applyFill="1" applyBorder="1" applyAlignment="1">
      <alignment vertical="top"/>
    </xf>
    <xf numFmtId="49" fontId="9" fillId="12" borderId="31" xfId="4" applyNumberFormat="1" applyFont="1" applyFill="1" applyBorder="1" applyAlignment="1">
      <alignment vertical="top"/>
    </xf>
    <xf numFmtId="49" fontId="9" fillId="8" borderId="31" xfId="4" applyNumberFormat="1" applyFont="1" applyFill="1" applyBorder="1" applyAlignment="1">
      <alignment vertical="top"/>
    </xf>
    <xf numFmtId="49" fontId="9" fillId="17" borderId="31" xfId="4" applyNumberFormat="1" applyFont="1" applyFill="1" applyBorder="1" applyAlignment="1">
      <alignment vertical="top"/>
    </xf>
    <xf numFmtId="49" fontId="9" fillId="0" borderId="4" xfId="4" applyNumberFormat="1" applyFont="1" applyBorder="1" applyAlignment="1">
      <alignment horizontal="center" vertical="top"/>
    </xf>
    <xf numFmtId="0" fontId="6" fillId="0" borderId="16" xfId="4" applyFont="1" applyBorder="1" applyAlignment="1">
      <alignment vertical="top"/>
    </xf>
    <xf numFmtId="0" fontId="6" fillId="0" borderId="64" xfId="4" applyFont="1" applyBorder="1" applyAlignment="1">
      <alignment horizontal="center" vertical="top"/>
    </xf>
    <xf numFmtId="0" fontId="6" fillId="0" borderId="28" xfId="4" applyFont="1" applyBorder="1" applyAlignment="1">
      <alignment horizontal="left" vertical="top" wrapText="1"/>
    </xf>
    <xf numFmtId="49" fontId="9" fillId="0" borderId="15" xfId="4" applyNumberFormat="1" applyFont="1" applyBorder="1" applyAlignment="1">
      <alignment horizontal="center" vertical="top"/>
    </xf>
    <xf numFmtId="0" fontId="6" fillId="0" borderId="34" xfId="4" applyFont="1" applyBorder="1" applyAlignment="1">
      <alignment horizontal="center" vertical="top"/>
    </xf>
    <xf numFmtId="0" fontId="6" fillId="0" borderId="48" xfId="4" applyFont="1" applyBorder="1" applyAlignment="1">
      <alignment horizontal="center" vertical="top"/>
    </xf>
    <xf numFmtId="0" fontId="6" fillId="0" borderId="49" xfId="4" applyFont="1" applyBorder="1" applyAlignment="1">
      <alignment horizontal="left" vertical="top" wrapText="1"/>
    </xf>
    <xf numFmtId="49" fontId="9" fillId="0" borderId="35" xfId="4" applyNumberFormat="1" applyFont="1" applyBorder="1" applyAlignment="1">
      <alignment horizontal="center" vertical="top"/>
    </xf>
    <xf numFmtId="0" fontId="6" fillId="0" borderId="46" xfId="4" applyFont="1" applyBorder="1" applyAlignment="1">
      <alignment horizontal="center" vertical="top"/>
    </xf>
    <xf numFmtId="0" fontId="6" fillId="13" borderId="24" xfId="4" applyFont="1" applyFill="1" applyBorder="1" applyAlignment="1">
      <alignment horizontal="left" vertical="top" wrapText="1"/>
    </xf>
    <xf numFmtId="0" fontId="6" fillId="13" borderId="30" xfId="4" applyFont="1" applyFill="1" applyBorder="1" applyAlignment="1">
      <alignment horizontal="left" vertical="top" wrapText="1"/>
    </xf>
    <xf numFmtId="49" fontId="6" fillId="0" borderId="34" xfId="4" applyNumberFormat="1" applyFont="1" applyBorder="1" applyAlignment="1">
      <alignment horizontal="center" vertical="center" textRotation="90"/>
    </xf>
    <xf numFmtId="49" fontId="9" fillId="12" borderId="31" xfId="4" applyNumberFormat="1" applyFont="1" applyFill="1" applyBorder="1" applyAlignment="1">
      <alignment horizontal="center" vertical="center" textRotation="90"/>
    </xf>
    <xf numFmtId="0" fontId="6" fillId="13" borderId="31" xfId="4" applyFont="1" applyFill="1" applyBorder="1" applyAlignment="1">
      <alignment horizontal="left" vertical="top" wrapText="1"/>
    </xf>
    <xf numFmtId="49" fontId="6" fillId="0" borderId="4" xfId="4" applyNumberFormat="1" applyFont="1" applyBorder="1" applyAlignment="1">
      <alignment horizontal="center" vertical="center" textRotation="90"/>
    </xf>
    <xf numFmtId="0" fontId="6" fillId="13" borderId="69" xfId="0" applyFont="1" applyFill="1" applyBorder="1" applyAlignment="1">
      <alignment horizontal="left" vertical="top" wrapText="1"/>
    </xf>
    <xf numFmtId="49" fontId="9" fillId="0" borderId="26" xfId="4" applyNumberFormat="1" applyFont="1" applyBorder="1" applyAlignment="1">
      <alignment horizontal="center" vertical="top"/>
    </xf>
    <xf numFmtId="49" fontId="9" fillId="13" borderId="24" xfId="4" applyNumberFormat="1" applyFont="1" applyFill="1" applyBorder="1" applyAlignment="1">
      <alignment horizontal="center" vertical="top"/>
    </xf>
    <xf numFmtId="49" fontId="9" fillId="12" borderId="24" xfId="4" applyNumberFormat="1" applyFont="1" applyFill="1" applyBorder="1" applyAlignment="1">
      <alignment horizontal="center" vertical="top"/>
    </xf>
    <xf numFmtId="49" fontId="9" fillId="8" borderId="24" xfId="4" applyNumberFormat="1" applyFont="1" applyFill="1" applyBorder="1" applyAlignment="1">
      <alignment horizontal="center" vertical="top"/>
    </xf>
    <xf numFmtId="49" fontId="9" fillId="17" borderId="24" xfId="4" applyNumberFormat="1" applyFont="1" applyFill="1" applyBorder="1" applyAlignment="1">
      <alignment horizontal="center" vertical="top"/>
    </xf>
    <xf numFmtId="49" fontId="6" fillId="0" borderId="15" xfId="4" applyNumberFormat="1" applyFont="1" applyBorder="1" applyAlignment="1">
      <alignment horizontal="center" vertical="center" textRotation="90"/>
    </xf>
    <xf numFmtId="49" fontId="9" fillId="0" borderId="53" xfId="4" applyNumberFormat="1" applyFont="1" applyBorder="1" applyAlignment="1">
      <alignment horizontal="center" vertical="top"/>
    </xf>
    <xf numFmtId="49" fontId="9" fillId="13" borderId="30" xfId="4" applyNumberFormat="1" applyFont="1" applyFill="1" applyBorder="1" applyAlignment="1">
      <alignment horizontal="center" vertical="top"/>
    </xf>
    <xf numFmtId="49" fontId="9" fillId="12" borderId="30" xfId="4" applyNumberFormat="1" applyFont="1" applyFill="1" applyBorder="1" applyAlignment="1">
      <alignment horizontal="center" vertical="top"/>
    </xf>
    <xf numFmtId="49" fontId="9" fillId="8" borderId="30" xfId="4" applyNumberFormat="1" applyFont="1" applyFill="1" applyBorder="1" applyAlignment="1">
      <alignment horizontal="center" vertical="top"/>
    </xf>
    <xf numFmtId="49" fontId="9" fillId="17" borderId="30" xfId="4" applyNumberFormat="1" applyFont="1" applyFill="1" applyBorder="1" applyAlignment="1">
      <alignment horizontal="center" vertical="top"/>
    </xf>
    <xf numFmtId="0" fontId="6" fillId="13" borderId="70" xfId="0" applyFont="1" applyFill="1" applyBorder="1" applyAlignment="1">
      <alignment horizontal="left" vertical="top" wrapText="1"/>
    </xf>
    <xf numFmtId="49" fontId="9" fillId="0" borderId="49" xfId="4" applyNumberFormat="1" applyFont="1" applyBorder="1" applyAlignment="1">
      <alignment horizontal="center" vertical="top"/>
    </xf>
    <xf numFmtId="49" fontId="9" fillId="13" borderId="31" xfId="4" applyNumberFormat="1" applyFont="1" applyFill="1" applyBorder="1" applyAlignment="1">
      <alignment horizontal="center" vertical="top"/>
    </xf>
    <xf numFmtId="49" fontId="9" fillId="12" borderId="31" xfId="4" applyNumberFormat="1" applyFont="1" applyFill="1" applyBorder="1" applyAlignment="1">
      <alignment horizontal="center" vertical="top"/>
    </xf>
    <xf numFmtId="49" fontId="9" fillId="8" borderId="31" xfId="4" applyNumberFormat="1" applyFont="1" applyFill="1" applyBorder="1" applyAlignment="1">
      <alignment horizontal="center" vertical="top"/>
    </xf>
    <xf numFmtId="49" fontId="9" fillId="17" borderId="31" xfId="4" applyNumberFormat="1" applyFont="1" applyFill="1" applyBorder="1" applyAlignment="1">
      <alignment horizontal="center" vertical="top"/>
    </xf>
    <xf numFmtId="0" fontId="6" fillId="0" borderId="2" xfId="4" applyFont="1" applyBorder="1" applyAlignment="1">
      <alignment horizontal="center" vertical="top"/>
    </xf>
    <xf numFmtId="0" fontId="6" fillId="13" borderId="1" xfId="0" applyFont="1" applyFill="1" applyBorder="1" applyAlignment="1">
      <alignment horizontal="left" vertical="top" wrapText="1"/>
    </xf>
    <xf numFmtId="0" fontId="6" fillId="0" borderId="16" xfId="4" applyFont="1" applyBorder="1" applyAlignment="1">
      <alignment horizontal="center" vertical="top"/>
    </xf>
    <xf numFmtId="0" fontId="6" fillId="13" borderId="22" xfId="0" applyFont="1" applyFill="1" applyBorder="1" applyAlignment="1">
      <alignment horizontal="left" vertical="top" wrapText="1"/>
    </xf>
    <xf numFmtId="0" fontId="6" fillId="13" borderId="29" xfId="0" applyFont="1" applyFill="1" applyBorder="1" applyAlignment="1">
      <alignment horizontal="left" vertical="top" wrapText="1"/>
    </xf>
    <xf numFmtId="49" fontId="6" fillId="0" borderId="24" xfId="0" applyNumberFormat="1" applyFont="1" applyBorder="1" applyAlignment="1">
      <alignment horizontal="left" vertical="top" wrapText="1"/>
    </xf>
    <xf numFmtId="49" fontId="6" fillId="0" borderId="30" xfId="0" applyNumberFormat="1" applyFont="1" applyBorder="1" applyAlignment="1">
      <alignment horizontal="left" vertical="top" wrapText="1"/>
    </xf>
    <xf numFmtId="49" fontId="6" fillId="0" borderId="31" xfId="0" applyNumberFormat="1" applyFont="1" applyBorder="1" applyAlignment="1">
      <alignment horizontal="left" vertical="top" wrapText="1"/>
    </xf>
    <xf numFmtId="49" fontId="6" fillId="0" borderId="24" xfId="4" applyNumberFormat="1" applyFont="1" applyBorder="1" applyAlignment="1">
      <alignment horizontal="left" vertical="top" wrapText="1"/>
    </xf>
    <xf numFmtId="0" fontId="6" fillId="0" borderId="28" xfId="4" applyFont="1" applyBorder="1" applyAlignment="1">
      <alignment horizontal="left" vertical="top"/>
    </xf>
    <xf numFmtId="49" fontId="6" fillId="0" borderId="30" xfId="4" applyNumberFormat="1" applyFont="1" applyBorder="1" applyAlignment="1">
      <alignment horizontal="left" vertical="top" wrapText="1"/>
    </xf>
    <xf numFmtId="0" fontId="6" fillId="0" borderId="49" xfId="4" applyFont="1" applyBorder="1" applyAlignment="1">
      <alignment horizontal="left" vertical="top"/>
    </xf>
    <xf numFmtId="49" fontId="6" fillId="0" borderId="31" xfId="4" applyNumberFormat="1" applyFont="1" applyBorder="1" applyAlignment="1">
      <alignment horizontal="left" vertical="top" wrapText="1"/>
    </xf>
    <xf numFmtId="0" fontId="6" fillId="13" borderId="1" xfId="4" applyFont="1" applyFill="1" applyBorder="1" applyAlignment="1">
      <alignment horizontal="left" vertical="top" wrapText="1"/>
    </xf>
    <xf numFmtId="0" fontId="9" fillId="0" borderId="16" xfId="4" applyFont="1" applyBorder="1" applyAlignment="1">
      <alignment vertical="top"/>
    </xf>
    <xf numFmtId="0" fontId="9" fillId="0" borderId="64" xfId="4" applyFont="1" applyBorder="1" applyAlignment="1">
      <alignment vertical="top"/>
    </xf>
    <xf numFmtId="0" fontId="6" fillId="13" borderId="22" xfId="4" applyFont="1" applyFill="1" applyBorder="1" applyAlignment="1">
      <alignment horizontal="left" vertical="top" wrapText="1"/>
    </xf>
    <xf numFmtId="49" fontId="6" fillId="0" borderId="35" xfId="4" applyNumberFormat="1" applyFont="1" applyBorder="1" applyAlignment="1">
      <alignment horizontal="center" vertical="center" textRotation="90"/>
    </xf>
    <xf numFmtId="0" fontId="6" fillId="13" borderId="29" xfId="4" applyFont="1" applyFill="1" applyBorder="1" applyAlignment="1">
      <alignment horizontal="left" vertical="top" wrapText="1"/>
    </xf>
    <xf numFmtId="0" fontId="6" fillId="0" borderId="42" xfId="4" applyFont="1" applyBorder="1" applyAlignment="1">
      <alignment vertical="top"/>
    </xf>
    <xf numFmtId="0" fontId="6" fillId="0" borderId="43" xfId="4" applyFont="1" applyBorder="1" applyAlignment="1">
      <alignment vertical="top"/>
    </xf>
    <xf numFmtId="0" fontId="6" fillId="0" borderId="44" xfId="4" applyFont="1" applyBorder="1" applyAlignment="1">
      <alignment vertical="top"/>
    </xf>
    <xf numFmtId="49" fontId="6" fillId="0" borderId="2" xfId="4" applyNumberFormat="1" applyFont="1" applyBorder="1" applyAlignment="1">
      <alignment horizontal="center" vertical="top"/>
    </xf>
    <xf numFmtId="49" fontId="9" fillId="0" borderId="1" xfId="4" applyNumberFormat="1" applyFont="1" applyBorder="1" applyAlignment="1">
      <alignment horizontal="center" vertical="center"/>
    </xf>
    <xf numFmtId="0" fontId="6" fillId="0" borderId="60" xfId="4" applyFont="1" applyBorder="1" applyAlignment="1">
      <alignment vertical="top"/>
    </xf>
    <xf numFmtId="0" fontId="6" fillId="0" borderId="62" xfId="4" applyFont="1" applyBorder="1" applyAlignment="1">
      <alignment vertical="top"/>
    </xf>
    <xf numFmtId="0" fontId="6" fillId="0" borderId="63" xfId="4" applyFont="1" applyBorder="1" applyAlignment="1">
      <alignment vertical="top"/>
    </xf>
    <xf numFmtId="49" fontId="6" fillId="0" borderId="14" xfId="4" applyNumberFormat="1" applyFont="1" applyBorder="1" applyAlignment="1">
      <alignment horizontal="center" vertical="top"/>
    </xf>
    <xf numFmtId="49" fontId="9" fillId="0" borderId="22" xfId="4" applyNumberFormat="1" applyFont="1" applyBorder="1" applyAlignment="1">
      <alignment horizontal="center" vertical="center"/>
    </xf>
    <xf numFmtId="0" fontId="6" fillId="13" borderId="15" xfId="0" applyFont="1" applyFill="1" applyBorder="1" applyAlignment="1">
      <alignment horizontal="left" vertical="top" wrapText="1"/>
    </xf>
    <xf numFmtId="0" fontId="6" fillId="0" borderId="40" xfId="4" applyFont="1" applyBorder="1" applyAlignment="1">
      <alignment horizontal="center" vertical="top"/>
    </xf>
    <xf numFmtId="0" fontId="6" fillId="0" borderId="41" xfId="4" applyFont="1" applyBorder="1" applyAlignment="1">
      <alignment vertical="top"/>
    </xf>
    <xf numFmtId="164" fontId="9" fillId="0" borderId="4" xfId="4" applyNumberFormat="1" applyFont="1" applyBorder="1" applyAlignment="1">
      <alignment horizontal="center" vertical="top"/>
    </xf>
    <xf numFmtId="0" fontId="9" fillId="0" borderId="9" xfId="0" applyFont="1" applyBorder="1" applyAlignment="1">
      <alignment horizontal="center" vertical="top"/>
    </xf>
    <xf numFmtId="49" fontId="6" fillId="0" borderId="34" xfId="4" applyNumberFormat="1" applyFont="1" applyBorder="1" applyAlignment="1">
      <alignment horizontal="center" vertical="top"/>
    </xf>
    <xf numFmtId="0" fontId="37" fillId="0" borderId="2" xfId="4" applyFont="1" applyBorder="1" applyAlignment="1">
      <alignment vertical="top"/>
    </xf>
    <xf numFmtId="49" fontId="6" fillId="0" borderId="2" xfId="4" applyNumberFormat="1" applyFont="1" applyBorder="1" applyAlignment="1">
      <alignment horizontal="left" vertical="top"/>
    </xf>
    <xf numFmtId="49" fontId="9" fillId="0" borderId="22" xfId="4" applyNumberFormat="1" applyFont="1" applyBorder="1" applyAlignment="1">
      <alignment horizontal="center" vertical="top"/>
    </xf>
    <xf numFmtId="49" fontId="9" fillId="14" borderId="24" xfId="4" applyNumberFormat="1" applyFont="1" applyFill="1" applyBorder="1" applyAlignment="1">
      <alignment horizontal="center" vertical="top"/>
    </xf>
    <xf numFmtId="0" fontId="6" fillId="0" borderId="19" xfId="4" applyFont="1" applyBorder="1" applyAlignment="1">
      <alignment vertical="top"/>
    </xf>
    <xf numFmtId="49" fontId="6" fillId="0" borderId="14" xfId="4" applyNumberFormat="1" applyFont="1" applyBorder="1" applyAlignment="1">
      <alignment horizontal="left" vertical="top"/>
    </xf>
    <xf numFmtId="49" fontId="9" fillId="14" borderId="30" xfId="4" applyNumberFormat="1" applyFont="1" applyFill="1" applyBorder="1" applyAlignment="1">
      <alignment horizontal="center" vertical="top"/>
    </xf>
    <xf numFmtId="49" fontId="9" fillId="14" borderId="31" xfId="4" applyNumberFormat="1" applyFont="1" applyFill="1" applyBorder="1" applyAlignment="1">
      <alignment horizontal="center" vertical="top"/>
    </xf>
    <xf numFmtId="0" fontId="6" fillId="0" borderId="25" xfId="4" applyFont="1" applyBorder="1" applyAlignment="1">
      <alignment horizontal="center" vertical="top"/>
    </xf>
    <xf numFmtId="0" fontId="6" fillId="0" borderId="57" xfId="4" applyFont="1" applyBorder="1" applyAlignment="1">
      <alignment horizontal="center" vertical="top"/>
    </xf>
    <xf numFmtId="0" fontId="6" fillId="0" borderId="32" xfId="4" applyFont="1" applyBorder="1" applyAlignment="1">
      <alignment horizontal="center" vertical="top"/>
    </xf>
    <xf numFmtId="164" fontId="9" fillId="0" borderId="9" xfId="4" applyNumberFormat="1" applyFont="1" applyBorder="1" applyAlignment="1">
      <alignment horizontal="center" vertical="center"/>
    </xf>
    <xf numFmtId="49" fontId="6" fillId="0" borderId="59" xfId="4" applyNumberFormat="1" applyFont="1" applyBorder="1" applyAlignment="1">
      <alignment horizontal="left" vertical="top"/>
    </xf>
    <xf numFmtId="49" fontId="6" fillId="0" borderId="16" xfId="4" applyNumberFormat="1" applyFont="1" applyBorder="1" applyAlignment="1">
      <alignment horizontal="left" vertical="top"/>
    </xf>
    <xf numFmtId="49" fontId="6" fillId="0" borderId="34" xfId="4" applyNumberFormat="1" applyFont="1" applyBorder="1" applyAlignment="1">
      <alignment horizontal="left" vertical="top"/>
    </xf>
    <xf numFmtId="49" fontId="9" fillId="0" borderId="29" xfId="4" applyNumberFormat="1" applyFont="1" applyBorder="1" applyAlignment="1">
      <alignment horizontal="center" vertical="top"/>
    </xf>
    <xf numFmtId="0" fontId="37" fillId="0" borderId="14" xfId="4" applyFont="1" applyBorder="1" applyAlignment="1">
      <alignment vertical="top"/>
    </xf>
    <xf numFmtId="0" fontId="6" fillId="0" borderId="58" xfId="4" applyFont="1" applyBorder="1" applyAlignment="1">
      <alignment horizontal="center" vertical="top"/>
    </xf>
    <xf numFmtId="0" fontId="6" fillId="0" borderId="53" xfId="4" applyFont="1" applyBorder="1" applyAlignment="1">
      <alignment vertical="top"/>
    </xf>
    <xf numFmtId="164" fontId="9" fillId="11" borderId="15" xfId="4" applyNumberFormat="1" applyFont="1" applyFill="1" applyBorder="1" applyAlignment="1">
      <alignment horizontal="center" vertical="center"/>
    </xf>
    <xf numFmtId="0" fontId="9" fillId="11" borderId="31" xfId="0" applyFont="1" applyFill="1" applyBorder="1" applyAlignment="1">
      <alignment horizontal="center" vertical="top"/>
    </xf>
    <xf numFmtId="0" fontId="0" fillId="0" borderId="24" xfId="0" applyBorder="1" applyAlignment="1">
      <alignment horizontal="left" vertical="top"/>
    </xf>
    <xf numFmtId="49" fontId="9" fillId="0" borderId="30" xfId="4" applyNumberFormat="1" applyFont="1" applyBorder="1" applyAlignment="1">
      <alignment vertical="center"/>
    </xf>
    <xf numFmtId="0" fontId="37" fillId="0" borderId="19" xfId="4" applyFont="1" applyBorder="1" applyAlignment="1">
      <alignment vertical="top"/>
    </xf>
    <xf numFmtId="0" fontId="0" fillId="0" borderId="30" xfId="0" applyBorder="1" applyAlignment="1">
      <alignment horizontal="left" vertical="top"/>
    </xf>
    <xf numFmtId="49" fontId="9" fillId="0" borderId="31" xfId="4" applyNumberFormat="1" applyFont="1" applyBorder="1" applyAlignment="1">
      <alignment horizontal="left" vertical="top"/>
    </xf>
    <xf numFmtId="49" fontId="9" fillId="0" borderId="31" xfId="4" applyNumberFormat="1" applyFont="1" applyBorder="1" applyAlignment="1">
      <alignment vertical="center"/>
    </xf>
    <xf numFmtId="0" fontId="6" fillId="4" borderId="0" xfId="0" applyFont="1" applyFill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 wrapText="1"/>
    </xf>
    <xf numFmtId="164" fontId="6" fillId="4" borderId="57" xfId="0" applyNumberFormat="1" applyFont="1" applyFill="1" applyBorder="1" applyAlignment="1">
      <alignment horizontal="center" vertical="center" wrapText="1"/>
    </xf>
    <xf numFmtId="0" fontId="6" fillId="4" borderId="63" xfId="0" applyFont="1" applyFill="1" applyBorder="1" applyAlignment="1">
      <alignment horizontal="left" vertical="top" wrapText="1"/>
    </xf>
    <xf numFmtId="49" fontId="9" fillId="12" borderId="14" xfId="4" applyNumberFormat="1" applyFont="1" applyFill="1" applyBorder="1" applyAlignment="1">
      <alignment horizontal="center" vertical="top"/>
    </xf>
    <xf numFmtId="49" fontId="9" fillId="14" borderId="15" xfId="4" applyNumberFormat="1" applyFont="1" applyFill="1" applyBorder="1" applyAlignment="1">
      <alignment horizontal="center" vertical="top"/>
    </xf>
    <xf numFmtId="0" fontId="6" fillId="4" borderId="16" xfId="0" applyFont="1" applyFill="1" applyBorder="1" applyAlignment="1">
      <alignment horizontal="center" vertical="center" wrapText="1"/>
    </xf>
    <xf numFmtId="164" fontId="6" fillId="4" borderId="27" xfId="0" applyNumberFormat="1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left" vertical="top" wrapText="1"/>
    </xf>
    <xf numFmtId="164" fontId="9" fillId="0" borderId="30" xfId="4" applyNumberFormat="1" applyFont="1" applyBorder="1" applyAlignment="1">
      <alignment horizontal="center" vertical="center"/>
    </xf>
    <xf numFmtId="0" fontId="9" fillId="0" borderId="24" xfId="4" applyFont="1" applyBorder="1" applyAlignment="1">
      <alignment horizontal="center" vertical="center" wrapText="1"/>
    </xf>
    <xf numFmtId="49" fontId="9" fillId="0" borderId="30" xfId="4" applyNumberFormat="1" applyFont="1" applyBorder="1" applyAlignment="1">
      <alignment horizontal="left" vertical="top"/>
    </xf>
    <xf numFmtId="164" fontId="9" fillId="0" borderId="29" xfId="4" applyNumberFormat="1" applyFont="1" applyBorder="1" applyAlignment="1">
      <alignment horizontal="center" vertical="center"/>
    </xf>
    <xf numFmtId="49" fontId="9" fillId="12" borderId="34" xfId="4" applyNumberFormat="1" applyFont="1" applyFill="1" applyBorder="1" applyAlignment="1">
      <alignment horizontal="center" vertical="top"/>
    </xf>
    <xf numFmtId="49" fontId="9" fillId="14" borderId="35" xfId="4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64" fontId="6" fillId="15" borderId="25" xfId="0" applyNumberFormat="1" applyFont="1" applyFill="1" applyBorder="1" applyAlignment="1">
      <alignment horizontal="center" vertical="center" wrapText="1"/>
    </xf>
    <xf numFmtId="0" fontId="6" fillId="0" borderId="26" xfId="0" applyFont="1" applyBorder="1" applyAlignment="1">
      <alignment vertical="top" wrapText="1"/>
    </xf>
    <xf numFmtId="49" fontId="9" fillId="0" borderId="24" xfId="4" applyNumberFormat="1" applyFont="1" applyBorder="1" applyAlignment="1">
      <alignment vertical="center"/>
    </xf>
    <xf numFmtId="49" fontId="9" fillId="12" borderId="45" xfId="4" applyNumberFormat="1" applyFont="1" applyFill="1" applyBorder="1" applyAlignment="1">
      <alignment horizontal="center" vertical="top"/>
    </xf>
    <xf numFmtId="49" fontId="9" fillId="14" borderId="26" xfId="4" applyNumberFormat="1" applyFont="1" applyFill="1" applyBorder="1" applyAlignment="1">
      <alignment horizontal="center" vertical="top"/>
    </xf>
    <xf numFmtId="0" fontId="6" fillId="0" borderId="16" xfId="0" applyFont="1" applyBorder="1" applyAlignment="1">
      <alignment horizontal="center" vertical="center" wrapText="1"/>
    </xf>
    <xf numFmtId="164" fontId="6" fillId="15" borderId="27" xfId="0" applyNumberFormat="1" applyFont="1" applyFill="1" applyBorder="1" applyAlignment="1">
      <alignment horizontal="center" vertical="center" wrapText="1"/>
    </xf>
    <xf numFmtId="0" fontId="6" fillId="0" borderId="53" xfId="0" applyFont="1" applyBorder="1" applyAlignment="1">
      <alignment horizontal="left" vertical="top" wrapText="1"/>
    </xf>
    <xf numFmtId="0" fontId="9" fillId="0" borderId="24" xfId="4" applyFont="1" applyBorder="1" applyAlignment="1">
      <alignment horizontal="center" vertical="top" wrapText="1"/>
    </xf>
    <xf numFmtId="49" fontId="9" fillId="12" borderId="51" xfId="4" applyNumberFormat="1" applyFont="1" applyFill="1" applyBorder="1" applyAlignment="1">
      <alignment horizontal="center" vertical="top"/>
    </xf>
    <xf numFmtId="49" fontId="9" fillId="14" borderId="53" xfId="4" applyNumberFormat="1" applyFont="1" applyFill="1" applyBorder="1" applyAlignment="1">
      <alignment horizontal="center" vertical="top"/>
    </xf>
    <xf numFmtId="0" fontId="6" fillId="0" borderId="34" xfId="0" applyFont="1" applyBorder="1" applyAlignment="1">
      <alignment horizontal="center" vertical="center" wrapText="1"/>
    </xf>
    <xf numFmtId="164" fontId="6" fillId="15" borderId="54" xfId="0" applyNumberFormat="1" applyFont="1" applyFill="1" applyBorder="1" applyAlignment="1">
      <alignment horizontal="center" vertical="center" wrapText="1"/>
    </xf>
    <xf numFmtId="0" fontId="6" fillId="0" borderId="49" xfId="0" applyFont="1" applyBorder="1" applyAlignment="1">
      <alignment horizontal="left" vertical="top" wrapText="1"/>
    </xf>
    <xf numFmtId="49" fontId="9" fillId="12" borderId="47" xfId="4" applyNumberFormat="1" applyFont="1" applyFill="1" applyBorder="1" applyAlignment="1">
      <alignment horizontal="center" vertical="top"/>
    </xf>
    <xf numFmtId="49" fontId="9" fillId="14" borderId="49" xfId="4" applyNumberFormat="1" applyFont="1" applyFill="1" applyBorder="1" applyAlignment="1">
      <alignment horizontal="center" vertical="top"/>
    </xf>
    <xf numFmtId="0" fontId="6" fillId="0" borderId="14" xfId="0" applyFont="1" applyBorder="1" applyAlignment="1">
      <alignment horizontal="center" vertical="center" wrapText="1"/>
    </xf>
    <xf numFmtId="164" fontId="6" fillId="15" borderId="58" xfId="0" applyNumberFormat="1" applyFont="1" applyFill="1" applyBorder="1" applyAlignment="1">
      <alignment horizontal="center" vertical="center" wrapText="1"/>
    </xf>
    <xf numFmtId="0" fontId="6" fillId="0" borderId="53" xfId="0" applyFont="1" applyBorder="1" applyAlignment="1">
      <alignment horizontal="left" vertical="center" wrapText="1"/>
    </xf>
    <xf numFmtId="164" fontId="9" fillId="11" borderId="30" xfId="4" applyNumberFormat="1" applyFont="1" applyFill="1" applyBorder="1" applyAlignment="1">
      <alignment horizontal="center" vertical="center"/>
    </xf>
    <xf numFmtId="0" fontId="6" fillId="13" borderId="24" xfId="0" applyFont="1" applyFill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center" wrapText="1"/>
    </xf>
    <xf numFmtId="164" fontId="6" fillId="15" borderId="27" xfId="0" applyNumberFormat="1" applyFont="1" applyFill="1" applyBorder="1" applyAlignment="1">
      <alignment horizontal="center" vertical="center" wrapText="1"/>
    </xf>
    <xf numFmtId="0" fontId="6" fillId="0" borderId="28" xfId="0" applyFont="1" applyBorder="1" applyAlignment="1">
      <alignment horizontal="left" vertical="center" wrapText="1"/>
    </xf>
    <xf numFmtId="0" fontId="6" fillId="13" borderId="30" xfId="0" applyFont="1" applyFill="1" applyBorder="1" applyAlignment="1">
      <alignment horizontal="center" vertical="top" wrapText="1"/>
    </xf>
    <xf numFmtId="0" fontId="6" fillId="0" borderId="28" xfId="0" applyFont="1" applyBorder="1" applyAlignment="1">
      <alignment horizontal="left" vertical="center" wrapText="1"/>
    </xf>
    <xf numFmtId="0" fontId="37" fillId="0" borderId="0" xfId="0" applyFont="1"/>
    <xf numFmtId="0" fontId="6" fillId="0" borderId="14" xfId="0" applyFont="1" applyBorder="1" applyAlignment="1">
      <alignment horizontal="center" vertical="center" wrapText="1"/>
    </xf>
    <xf numFmtId="0" fontId="6" fillId="0" borderId="49" xfId="0" applyFont="1" applyBorder="1" applyAlignment="1">
      <alignment horizontal="left" vertical="center" wrapText="1"/>
    </xf>
    <xf numFmtId="0" fontId="6" fillId="0" borderId="42" xfId="0" applyFont="1" applyBorder="1" applyAlignment="1">
      <alignment horizontal="center" vertical="center" wrapText="1"/>
    </xf>
    <xf numFmtId="164" fontId="6" fillId="15" borderId="56" xfId="0" applyNumberFormat="1" applyFont="1" applyFill="1" applyBorder="1" applyAlignment="1">
      <alignment horizontal="center" vertical="center" wrapText="1"/>
    </xf>
    <xf numFmtId="0" fontId="6" fillId="0" borderId="44" xfId="0" applyFont="1" applyBorder="1" applyAlignment="1">
      <alignment horizontal="left" vertical="top" wrapText="1"/>
    </xf>
    <xf numFmtId="0" fontId="6" fillId="0" borderId="40" xfId="0" applyFont="1" applyBorder="1" applyAlignment="1">
      <alignment horizontal="center" vertical="center" wrapText="1"/>
    </xf>
    <xf numFmtId="164" fontId="6" fillId="15" borderId="32" xfId="0" applyNumberFormat="1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top" wrapText="1"/>
    </xf>
    <xf numFmtId="0" fontId="6" fillId="13" borderId="35" xfId="0" applyFont="1" applyFill="1" applyBorder="1" applyAlignment="1">
      <alignment vertical="top" wrapText="1"/>
    </xf>
    <xf numFmtId="0" fontId="6" fillId="0" borderId="51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left" vertical="top" wrapText="1"/>
    </xf>
    <xf numFmtId="49" fontId="9" fillId="0" borderId="24" xfId="4" applyNumberFormat="1" applyFont="1" applyBorder="1" applyAlignment="1">
      <alignment horizontal="left" vertical="top"/>
    </xf>
    <xf numFmtId="49" fontId="6" fillId="0" borderId="24" xfId="4" applyNumberFormat="1" applyFont="1" applyBorder="1" applyAlignment="1">
      <alignment horizontal="center" vertical="center" textRotation="90"/>
    </xf>
    <xf numFmtId="0" fontId="9" fillId="0" borderId="2" xfId="4" applyFont="1" applyBorder="1" applyAlignment="1">
      <alignment horizontal="center" vertical="top" wrapText="1"/>
    </xf>
    <xf numFmtId="49" fontId="6" fillId="0" borderId="30" xfId="4" applyNumberFormat="1" applyFont="1" applyBorder="1" applyAlignment="1">
      <alignment horizontal="center" vertical="center" textRotation="90"/>
    </xf>
    <xf numFmtId="0" fontId="9" fillId="0" borderId="10" xfId="4" applyFont="1" applyBorder="1" applyAlignment="1">
      <alignment horizontal="center" vertical="top" wrapText="1"/>
    </xf>
    <xf numFmtId="0" fontId="6" fillId="0" borderId="25" xfId="4" applyFont="1" applyBorder="1" applyAlignment="1">
      <alignment vertical="top"/>
    </xf>
    <xf numFmtId="0" fontId="6" fillId="0" borderId="4" xfId="4" applyFont="1" applyBorder="1" applyAlignment="1">
      <alignment vertical="top"/>
    </xf>
    <xf numFmtId="164" fontId="9" fillId="12" borderId="4" xfId="4" applyNumberFormat="1" applyFont="1" applyFill="1" applyBorder="1" applyAlignment="1">
      <alignment horizontal="center" vertical="center"/>
    </xf>
    <xf numFmtId="0" fontId="9" fillId="12" borderId="1" xfId="0" applyFont="1" applyFill="1" applyBorder="1" applyAlignment="1">
      <alignment horizontal="center" vertical="top"/>
    </xf>
    <xf numFmtId="49" fontId="9" fillId="0" borderId="24" xfId="4" applyNumberFormat="1" applyFont="1" applyBorder="1" applyAlignment="1">
      <alignment horizontal="center" vertical="top" wrapText="1"/>
    </xf>
    <xf numFmtId="0" fontId="9" fillId="12" borderId="2" xfId="0" applyFont="1" applyFill="1" applyBorder="1" applyAlignment="1">
      <alignment horizontal="left" vertical="top" wrapText="1"/>
    </xf>
    <xf numFmtId="0" fontId="9" fillId="12" borderId="3" xfId="0" applyFont="1" applyFill="1" applyBorder="1" applyAlignment="1">
      <alignment horizontal="left" vertical="top" wrapText="1"/>
    </xf>
    <xf numFmtId="0" fontId="9" fillId="12" borderId="4" xfId="0" applyFont="1" applyFill="1" applyBorder="1" applyAlignment="1">
      <alignment horizontal="left" vertical="top" wrapText="1"/>
    </xf>
    <xf numFmtId="49" fontId="9" fillId="14" borderId="46" xfId="4" applyNumberFormat="1" applyFont="1" applyFill="1" applyBorder="1" applyAlignment="1">
      <alignment horizontal="center" vertical="top"/>
    </xf>
    <xf numFmtId="0" fontId="6" fillId="0" borderId="14" xfId="4" applyFont="1" applyBorder="1" applyAlignment="1">
      <alignment vertical="top"/>
    </xf>
    <xf numFmtId="0" fontId="6" fillId="0" borderId="58" xfId="4" applyFont="1" applyBorder="1" applyAlignment="1">
      <alignment vertical="top"/>
    </xf>
    <xf numFmtId="0" fontId="6" fillId="0" borderId="15" xfId="4" applyFont="1" applyBorder="1" applyAlignment="1">
      <alignment vertical="top"/>
    </xf>
    <xf numFmtId="0" fontId="9" fillId="12" borderId="24" xfId="4" applyFont="1" applyFill="1" applyBorder="1" applyAlignment="1">
      <alignment horizontal="center" vertical="center" wrapText="1"/>
    </xf>
    <xf numFmtId="49" fontId="9" fillId="0" borderId="30" xfId="4" applyNumberFormat="1" applyFont="1" applyBorder="1" applyAlignment="1">
      <alignment horizontal="center" vertical="top" wrapText="1"/>
    </xf>
    <xf numFmtId="49" fontId="9" fillId="14" borderId="52" xfId="4" applyNumberFormat="1" applyFont="1" applyFill="1" applyBorder="1" applyAlignment="1">
      <alignment horizontal="center" vertical="top"/>
    </xf>
    <xf numFmtId="0" fontId="6" fillId="0" borderId="15" xfId="4" applyFont="1" applyBorder="1" applyAlignment="1">
      <alignment horizontal="left" vertical="top"/>
    </xf>
    <xf numFmtId="0" fontId="6" fillId="0" borderId="34" xfId="4" applyFont="1" applyBorder="1" applyAlignment="1">
      <alignment vertical="top"/>
    </xf>
    <xf numFmtId="0" fontId="6" fillId="0" borderId="54" xfId="4" applyFont="1" applyBorder="1" applyAlignment="1">
      <alignment vertical="top"/>
    </xf>
    <xf numFmtId="0" fontId="6" fillId="0" borderId="35" xfId="4" applyFont="1" applyBorder="1" applyAlignment="1">
      <alignment vertical="top"/>
    </xf>
    <xf numFmtId="164" fontId="9" fillId="11" borderId="9" xfId="4" applyNumberFormat="1" applyFont="1" applyFill="1" applyBorder="1" applyAlignment="1">
      <alignment horizontal="center" vertical="center"/>
    </xf>
    <xf numFmtId="0" fontId="9" fillId="12" borderId="9" xfId="4" applyFont="1" applyFill="1" applyBorder="1" applyAlignment="1">
      <alignment horizontal="center" vertical="center" wrapText="1"/>
    </xf>
    <xf numFmtId="49" fontId="9" fillId="0" borderId="31" xfId="4" applyNumberFormat="1" applyFont="1" applyBorder="1" applyAlignment="1">
      <alignment horizontal="center" vertical="top" wrapText="1"/>
    </xf>
    <xf numFmtId="49" fontId="6" fillId="0" borderId="31" xfId="4" applyNumberFormat="1" applyFont="1" applyBorder="1" applyAlignment="1">
      <alignment horizontal="center" vertical="center" textRotation="90"/>
    </xf>
    <xf numFmtId="49" fontId="9" fillId="14" borderId="48" xfId="4" applyNumberFormat="1" applyFont="1" applyFill="1" applyBorder="1" applyAlignment="1">
      <alignment horizontal="center" vertical="top"/>
    </xf>
    <xf numFmtId="0" fontId="6" fillId="0" borderId="65" xfId="4" applyFont="1" applyBorder="1" applyAlignment="1">
      <alignment vertical="top"/>
    </xf>
    <xf numFmtId="0" fontId="6" fillId="0" borderId="67" xfId="4" applyFont="1" applyBorder="1" applyAlignment="1">
      <alignment vertical="top"/>
    </xf>
    <xf numFmtId="0" fontId="6" fillId="0" borderId="66" xfId="4" applyFont="1" applyBorder="1" applyAlignment="1">
      <alignment vertical="top"/>
    </xf>
    <xf numFmtId="164" fontId="9" fillId="11" borderId="12" xfId="4" applyNumberFormat="1" applyFont="1" applyFill="1" applyBorder="1" applyAlignment="1">
      <alignment horizontal="center" vertical="top"/>
    </xf>
    <xf numFmtId="49" fontId="6" fillId="0" borderId="30" xfId="0" applyNumberFormat="1" applyFont="1" applyBorder="1" applyAlignment="1">
      <alignment horizontal="center" vertical="top" wrapText="1"/>
    </xf>
    <xf numFmtId="0" fontId="6" fillId="0" borderId="31" xfId="0" applyFont="1" applyBorder="1" applyAlignment="1">
      <alignment horizontal="left" vertical="top" wrapText="1"/>
    </xf>
    <xf numFmtId="49" fontId="9" fillId="13" borderId="31" xfId="4" applyNumberFormat="1" applyFont="1" applyFill="1" applyBorder="1" applyAlignment="1">
      <alignment horizontal="center" vertical="top"/>
    </xf>
    <xf numFmtId="49" fontId="9" fillId="14" borderId="14" xfId="4" applyNumberFormat="1" applyFont="1" applyFill="1" applyBorder="1" applyAlignment="1">
      <alignment vertical="top"/>
    </xf>
    <xf numFmtId="0" fontId="6" fillId="0" borderId="36" xfId="4" applyFont="1" applyBorder="1" applyAlignment="1">
      <alignment vertical="top"/>
    </xf>
    <xf numFmtId="0" fontId="6" fillId="0" borderId="71" xfId="4" applyFont="1" applyBorder="1" applyAlignment="1">
      <alignment vertical="top"/>
    </xf>
    <xf numFmtId="0" fontId="6" fillId="0" borderId="38" xfId="4" applyFont="1" applyBorder="1" applyAlignment="1">
      <alignment vertical="top"/>
    </xf>
    <xf numFmtId="0" fontId="9" fillId="0" borderId="30" xfId="4" applyFont="1" applyBorder="1" applyAlignment="1">
      <alignment horizontal="center" wrapText="1"/>
    </xf>
    <xf numFmtId="0" fontId="6" fillId="0" borderId="24" xfId="8" applyFont="1" applyBorder="1" applyAlignment="1">
      <alignment horizontal="left" vertical="top" wrapText="1"/>
    </xf>
    <xf numFmtId="0" fontId="9" fillId="0" borderId="9" xfId="4" applyFont="1" applyBorder="1" applyAlignment="1">
      <alignment horizontal="center" wrapText="1"/>
    </xf>
    <xf numFmtId="0" fontId="6" fillId="0" borderId="31" xfId="8" applyFont="1" applyBorder="1" applyAlignment="1">
      <alignment horizontal="left" vertical="top" wrapText="1"/>
    </xf>
    <xf numFmtId="0" fontId="9" fillId="0" borderId="24" xfId="4" applyFont="1" applyBorder="1" applyAlignment="1">
      <alignment horizontal="center" wrapText="1"/>
    </xf>
    <xf numFmtId="0" fontId="6" fillId="0" borderId="4" xfId="8" applyFont="1" applyBorder="1" applyAlignment="1">
      <alignment horizontal="left" vertical="top" wrapText="1"/>
    </xf>
    <xf numFmtId="0" fontId="6" fillId="0" borderId="47" xfId="4" applyFont="1" applyBorder="1" applyAlignment="1">
      <alignment vertical="top"/>
    </xf>
    <xf numFmtId="0" fontId="6" fillId="0" borderId="49" xfId="4" applyFont="1" applyBorder="1" applyAlignment="1">
      <alignment vertical="top"/>
    </xf>
    <xf numFmtId="164" fontId="9" fillId="11" borderId="12" xfId="4" applyNumberFormat="1" applyFont="1" applyFill="1" applyBorder="1" applyAlignment="1">
      <alignment horizontal="center" vertical="center"/>
    </xf>
    <xf numFmtId="0" fontId="6" fillId="0" borderId="35" xfId="8" applyFont="1" applyBorder="1" applyAlignment="1">
      <alignment horizontal="left" vertical="top" wrapText="1"/>
    </xf>
    <xf numFmtId="0" fontId="6" fillId="0" borderId="45" xfId="4" applyFont="1" applyBorder="1" applyAlignment="1">
      <alignment vertical="top"/>
    </xf>
    <xf numFmtId="0" fontId="6" fillId="0" borderId="3" xfId="0" applyFont="1" applyBorder="1" applyAlignment="1">
      <alignment horizontal="left" vertical="top" wrapText="1"/>
    </xf>
    <xf numFmtId="0" fontId="6" fillId="0" borderId="40" xfId="4" applyFont="1" applyBorder="1" applyAlignment="1">
      <alignment horizontal="center" vertical="center"/>
    </xf>
    <xf numFmtId="164" fontId="6" fillId="15" borderId="41" xfId="0" applyNumberFormat="1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top" wrapText="1"/>
    </xf>
    <xf numFmtId="0" fontId="42" fillId="0" borderId="0" xfId="0" applyFont="1" applyAlignment="1">
      <alignment vertical="center"/>
    </xf>
    <xf numFmtId="0" fontId="6" fillId="0" borderId="50" xfId="4" applyFont="1" applyBorder="1" applyAlignment="1">
      <alignment vertical="top"/>
    </xf>
    <xf numFmtId="0" fontId="6" fillId="0" borderId="27" xfId="4" applyFont="1" applyBorder="1" applyAlignment="1">
      <alignment vertical="top"/>
    </xf>
    <xf numFmtId="0" fontId="6" fillId="0" borderId="28" xfId="4" applyFont="1" applyBorder="1" applyAlignment="1">
      <alignment vertical="top"/>
    </xf>
    <xf numFmtId="164" fontId="9" fillId="11" borderId="31" xfId="4" applyNumberFormat="1" applyFont="1" applyFill="1" applyBorder="1" applyAlignment="1">
      <alignment horizontal="center" vertical="center"/>
    </xf>
    <xf numFmtId="0" fontId="9" fillId="0" borderId="31" xfId="4" applyFont="1" applyBorder="1" applyAlignment="1">
      <alignment horizontal="center" vertical="center" wrapText="1"/>
    </xf>
    <xf numFmtId="0" fontId="6" fillId="0" borderId="31" xfId="8" applyFont="1" applyBorder="1" applyAlignment="1">
      <alignment horizontal="left" vertical="top" wrapText="1"/>
    </xf>
    <xf numFmtId="49" fontId="9" fillId="0" borderId="31" xfId="4" applyNumberFormat="1" applyFont="1" applyBorder="1" applyAlignment="1">
      <alignment horizontal="center" vertical="top"/>
    </xf>
    <xf numFmtId="0" fontId="36" fillId="0" borderId="0" xfId="0" applyFont="1" applyAlignment="1">
      <alignment vertical="center" wrapText="1"/>
    </xf>
    <xf numFmtId="0" fontId="43" fillId="0" borderId="0" xfId="0" applyFont="1" applyAlignment="1">
      <alignment horizontal="center" vertical="center"/>
    </xf>
    <xf numFmtId="0" fontId="6" fillId="0" borderId="72" xfId="4" applyFont="1" applyBorder="1" applyAlignment="1">
      <alignment vertical="top"/>
    </xf>
    <xf numFmtId="0" fontId="6" fillId="0" borderId="37" xfId="4" applyFont="1" applyBorder="1" applyAlignment="1">
      <alignment vertical="top"/>
    </xf>
    <xf numFmtId="0" fontId="9" fillId="0" borderId="30" xfId="4" applyFont="1" applyBorder="1" applyAlignment="1">
      <alignment horizontal="center" vertical="center" wrapText="1"/>
    </xf>
    <xf numFmtId="0" fontId="6" fillId="0" borderId="64" xfId="4" applyFont="1" applyBorder="1" applyAlignment="1">
      <alignment vertical="top"/>
    </xf>
    <xf numFmtId="164" fontId="9" fillId="0" borderId="24" xfId="4" applyNumberFormat="1" applyFont="1" applyBorder="1" applyAlignment="1">
      <alignment horizontal="center" vertical="center"/>
    </xf>
    <xf numFmtId="0" fontId="6" fillId="0" borderId="24" xfId="0" applyFont="1" applyBorder="1" applyAlignment="1">
      <alignment horizontal="left" vertical="top" wrapText="1"/>
    </xf>
    <xf numFmtId="49" fontId="9" fillId="0" borderId="24" xfId="4" applyNumberFormat="1" applyFont="1" applyBorder="1" applyAlignment="1">
      <alignment horizontal="center" vertical="top"/>
    </xf>
    <xf numFmtId="2" fontId="9" fillId="11" borderId="9" xfId="4" applyNumberFormat="1" applyFont="1" applyFill="1" applyBorder="1" applyAlignment="1">
      <alignment horizontal="center" vertical="center"/>
    </xf>
    <xf numFmtId="0" fontId="9" fillId="0" borderId="12" xfId="4" applyFont="1" applyBorder="1" applyAlignment="1">
      <alignment horizontal="center" vertical="center" wrapText="1"/>
    </xf>
    <xf numFmtId="0" fontId="6" fillId="0" borderId="31" xfId="0" applyFont="1" applyBorder="1" applyAlignment="1">
      <alignment horizontal="left" vertical="top" wrapText="1"/>
    </xf>
    <xf numFmtId="164" fontId="9" fillId="11" borderId="30" xfId="4" applyNumberFormat="1" applyFont="1" applyFill="1" applyBorder="1" applyAlignment="1">
      <alignment horizontal="center" vertical="top"/>
    </xf>
    <xf numFmtId="0" fontId="9" fillId="0" borderId="30" xfId="4" applyFont="1" applyBorder="1" applyAlignment="1">
      <alignment horizontal="center" vertical="top" wrapText="1"/>
    </xf>
    <xf numFmtId="0" fontId="6" fillId="0" borderId="57" xfId="4" applyFont="1" applyBorder="1" applyAlignment="1">
      <alignment vertical="top"/>
    </xf>
    <xf numFmtId="49" fontId="9" fillId="13" borderId="4" xfId="4" applyNumberFormat="1" applyFont="1" applyFill="1" applyBorder="1" applyAlignment="1">
      <alignment vertical="top"/>
    </xf>
    <xf numFmtId="164" fontId="9" fillId="11" borderId="24" xfId="4" applyNumberFormat="1" applyFont="1" applyFill="1" applyBorder="1" applyAlignment="1">
      <alignment horizontal="center" vertical="center"/>
    </xf>
    <xf numFmtId="0" fontId="6" fillId="13" borderId="0" xfId="4" applyFont="1" applyFill="1" applyAlignment="1">
      <alignment vertical="top"/>
    </xf>
    <xf numFmtId="0" fontId="9" fillId="0" borderId="1" xfId="0" applyFont="1" applyBorder="1" applyAlignment="1">
      <alignment horizontal="center" vertical="top"/>
    </xf>
    <xf numFmtId="0" fontId="5" fillId="13" borderId="24" xfId="0" applyFont="1" applyFill="1" applyBorder="1" applyAlignment="1">
      <alignment horizontal="left" vertical="top" wrapText="1"/>
    </xf>
    <xf numFmtId="0" fontId="9" fillId="0" borderId="30" xfId="0" applyFont="1" applyBorder="1" applyAlignment="1">
      <alignment horizontal="center" vertical="top" wrapText="1"/>
    </xf>
    <xf numFmtId="0" fontId="9" fillId="13" borderId="24" xfId="0" applyFont="1" applyFill="1" applyBorder="1" applyAlignment="1">
      <alignment horizontal="center" vertical="top" wrapText="1"/>
    </xf>
    <xf numFmtId="0" fontId="37" fillId="0" borderId="0" xfId="0" applyFont="1" applyAlignment="1">
      <alignment horizontal="center" wrapText="1"/>
    </xf>
    <xf numFmtId="49" fontId="6" fillId="0" borderId="31" xfId="0" applyNumberFormat="1" applyFont="1" applyBorder="1" applyAlignment="1">
      <alignment horizontal="center" vertical="top" wrapText="1"/>
    </xf>
    <xf numFmtId="0" fontId="5" fillId="13" borderId="31" xfId="0" applyFont="1" applyFill="1" applyBorder="1" applyAlignment="1">
      <alignment horizontal="left" vertical="top" wrapText="1"/>
    </xf>
    <xf numFmtId="0" fontId="9" fillId="0" borderId="31" xfId="0" applyFont="1" applyBorder="1" applyAlignment="1">
      <alignment horizontal="center" vertical="top" wrapText="1"/>
    </xf>
    <xf numFmtId="49" fontId="9" fillId="14" borderId="34" xfId="4" applyNumberFormat="1" applyFont="1" applyFill="1" applyBorder="1" applyAlignment="1">
      <alignment vertical="top"/>
    </xf>
    <xf numFmtId="164" fontId="9" fillId="12" borderId="24" xfId="4" applyNumberFormat="1" applyFont="1" applyFill="1" applyBorder="1" applyAlignment="1">
      <alignment horizontal="center" vertical="center"/>
    </xf>
    <xf numFmtId="0" fontId="9" fillId="12" borderId="2" xfId="0" applyFont="1" applyFill="1" applyBorder="1" applyAlignment="1">
      <alignment horizontal="center" vertical="top" wrapText="1"/>
    </xf>
    <xf numFmtId="0" fontId="9" fillId="12" borderId="3" xfId="0" applyFont="1" applyFill="1" applyBorder="1" applyAlignment="1">
      <alignment horizontal="center" vertical="top" wrapText="1"/>
    </xf>
    <xf numFmtId="0" fontId="9" fillId="12" borderId="4" xfId="0" applyFont="1" applyFill="1" applyBorder="1" applyAlignment="1">
      <alignment horizontal="center" vertical="top" wrapText="1"/>
    </xf>
    <xf numFmtId="0" fontId="37" fillId="0" borderId="0" xfId="0" applyFont="1" applyAlignment="1">
      <alignment horizontal="center" wrapText="1"/>
    </xf>
    <xf numFmtId="0" fontId="6" fillId="0" borderId="50" xfId="0" applyFont="1" applyBorder="1" applyAlignment="1">
      <alignment horizontal="center" wrapText="1"/>
    </xf>
    <xf numFmtId="164" fontId="6" fillId="15" borderId="64" xfId="0" applyNumberFormat="1" applyFont="1" applyFill="1" applyBorder="1" applyAlignment="1">
      <alignment horizontal="center" wrapText="1"/>
    </xf>
    <xf numFmtId="0" fontId="6" fillId="0" borderId="28" xfId="0" applyFont="1" applyBorder="1" applyAlignment="1">
      <alignment vertical="center" wrapText="1"/>
    </xf>
    <xf numFmtId="0" fontId="9" fillId="12" borderId="24" xfId="4" applyFont="1" applyFill="1" applyBorder="1" applyAlignment="1">
      <alignment horizontal="center" wrapText="1"/>
    </xf>
    <xf numFmtId="164" fontId="9" fillId="12" borderId="9" xfId="4" applyNumberFormat="1" applyFont="1" applyFill="1" applyBorder="1" applyAlignment="1">
      <alignment horizontal="center" vertical="center"/>
    </xf>
    <xf numFmtId="0" fontId="9" fillId="12" borderId="9" xfId="4" applyFont="1" applyFill="1" applyBorder="1" applyAlignment="1">
      <alignment horizontal="center" wrapText="1"/>
    </xf>
    <xf numFmtId="49" fontId="9" fillId="0" borderId="3" xfId="4" applyNumberFormat="1" applyFont="1" applyBorder="1" applyAlignment="1">
      <alignment horizontal="center" vertical="top"/>
    </xf>
    <xf numFmtId="49" fontId="9" fillId="13" borderId="24" xfId="4" applyNumberFormat="1" applyFont="1" applyFill="1" applyBorder="1" applyAlignment="1">
      <alignment horizontal="center" vertical="top"/>
    </xf>
    <xf numFmtId="49" fontId="9" fillId="12" borderId="24" xfId="4" applyNumberFormat="1" applyFont="1" applyFill="1" applyBorder="1" applyAlignment="1">
      <alignment horizontal="center" vertical="top"/>
    </xf>
    <xf numFmtId="49" fontId="9" fillId="14" borderId="2" xfId="4" applyNumberFormat="1" applyFont="1" applyFill="1" applyBorder="1" applyAlignment="1">
      <alignment horizontal="center" vertical="top"/>
    </xf>
    <xf numFmtId="49" fontId="9" fillId="17" borderId="24" xfId="4" applyNumberFormat="1" applyFont="1" applyFill="1" applyBorder="1" applyAlignment="1">
      <alignment horizontal="center" vertical="top"/>
    </xf>
    <xf numFmtId="0" fontId="37" fillId="0" borderId="34" xfId="4" applyFont="1" applyBorder="1" applyAlignment="1">
      <alignment vertical="top"/>
    </xf>
    <xf numFmtId="164" fontId="6" fillId="0" borderId="9" xfId="4" applyNumberFormat="1" applyFont="1" applyBorder="1" applyAlignment="1">
      <alignment horizontal="center" vertical="center"/>
    </xf>
    <xf numFmtId="0" fontId="6" fillId="0" borderId="35" xfId="4" applyFont="1" applyBorder="1" applyAlignment="1">
      <alignment horizontal="center" vertical="top"/>
    </xf>
    <xf numFmtId="49" fontId="9" fillId="0" borderId="0" xfId="4" applyNumberFormat="1" applyFont="1" applyAlignment="1">
      <alignment horizontal="center" vertical="top"/>
    </xf>
    <xf numFmtId="49" fontId="9" fillId="12" borderId="30" xfId="4" applyNumberFormat="1" applyFont="1" applyFill="1" applyBorder="1" applyAlignment="1">
      <alignment horizontal="center" vertical="top"/>
    </xf>
    <xf numFmtId="49" fontId="9" fillId="14" borderId="14" xfId="4" applyNumberFormat="1" applyFont="1" applyFill="1" applyBorder="1" applyAlignment="1">
      <alignment horizontal="center" vertical="top"/>
    </xf>
    <xf numFmtId="49" fontId="9" fillId="17" borderId="30" xfId="4" applyNumberFormat="1" applyFont="1" applyFill="1" applyBorder="1" applyAlignment="1">
      <alignment horizontal="center" vertical="top"/>
    </xf>
    <xf numFmtId="0" fontId="37" fillId="0" borderId="42" xfId="4" applyFont="1" applyBorder="1" applyAlignment="1">
      <alignment vertical="top"/>
    </xf>
    <xf numFmtId="0" fontId="6" fillId="0" borderId="56" xfId="4" applyFont="1" applyBorder="1" applyAlignment="1">
      <alignment vertical="top"/>
    </xf>
    <xf numFmtId="0" fontId="9" fillId="12" borderId="1" xfId="0" applyFont="1" applyFill="1" applyBorder="1" applyAlignment="1">
      <alignment horizontal="center" vertical="center"/>
    </xf>
    <xf numFmtId="49" fontId="9" fillId="14" borderId="2" xfId="4" applyNumberFormat="1" applyFont="1" applyFill="1" applyBorder="1" applyAlignment="1">
      <alignment horizontal="center" vertical="top"/>
    </xf>
    <xf numFmtId="0" fontId="37" fillId="0" borderId="60" xfId="4" applyFont="1" applyBorder="1" applyAlignment="1">
      <alignment vertical="top"/>
    </xf>
    <xf numFmtId="49" fontId="9" fillId="14" borderId="14" xfId="4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center" wrapText="1"/>
    </xf>
    <xf numFmtId="0" fontId="6" fillId="0" borderId="60" xfId="0" applyFont="1" applyBorder="1" applyAlignment="1">
      <alignment horizontal="center" wrapText="1"/>
    </xf>
    <xf numFmtId="164" fontId="6" fillId="15" borderId="62" xfId="0" applyNumberFormat="1" applyFont="1" applyFill="1" applyBorder="1" applyAlignment="1">
      <alignment horizontal="center" wrapText="1"/>
    </xf>
    <xf numFmtId="0" fontId="6" fillId="0" borderId="63" xfId="0" applyFont="1" applyBorder="1" applyAlignment="1">
      <alignment vertical="top" wrapText="1"/>
    </xf>
    <xf numFmtId="0" fontId="6" fillId="0" borderId="0" xfId="0" applyFont="1" applyAlignment="1">
      <alignment horizontal="center"/>
    </xf>
    <xf numFmtId="0" fontId="6" fillId="0" borderId="40" xfId="0" applyFont="1" applyBorder="1" applyAlignment="1">
      <alignment horizontal="center"/>
    </xf>
    <xf numFmtId="164" fontId="6" fillId="15" borderId="41" xfId="0" applyNumberFormat="1" applyFont="1" applyFill="1" applyBorder="1" applyAlignment="1">
      <alignment horizontal="center" wrapText="1"/>
    </xf>
    <xf numFmtId="0" fontId="6" fillId="0" borderId="33" xfId="0" applyFont="1" applyBorder="1" applyAlignment="1">
      <alignment vertical="top" wrapText="1"/>
    </xf>
    <xf numFmtId="49" fontId="9" fillId="14" borderId="34" xfId="4" applyNumberFormat="1" applyFont="1" applyFill="1" applyBorder="1" applyAlignment="1">
      <alignment horizontal="center" vertical="top"/>
    </xf>
    <xf numFmtId="0" fontId="15" fillId="12" borderId="24" xfId="4" applyFont="1" applyFill="1" applyBorder="1" applyAlignment="1">
      <alignment horizontal="center" vertical="center" textRotation="90" wrapText="1"/>
    </xf>
    <xf numFmtId="0" fontId="6" fillId="0" borderId="12" xfId="4" applyFont="1" applyBorder="1" applyAlignment="1">
      <alignment horizontal="center" vertical="top"/>
    </xf>
    <xf numFmtId="0" fontId="15" fillId="12" borderId="30" xfId="4" applyFont="1" applyFill="1" applyBorder="1" applyAlignment="1">
      <alignment horizontal="center" vertical="center" textRotation="90" wrapText="1"/>
    </xf>
    <xf numFmtId="49" fontId="9" fillId="12" borderId="31" xfId="4" applyNumberFormat="1" applyFont="1" applyFill="1" applyBorder="1" applyAlignment="1">
      <alignment horizontal="center" vertical="top"/>
    </xf>
    <xf numFmtId="49" fontId="9" fillId="14" borderId="34" xfId="4" applyNumberFormat="1" applyFont="1" applyFill="1" applyBorder="1" applyAlignment="1">
      <alignment horizontal="center" vertical="top"/>
    </xf>
    <xf numFmtId="49" fontId="9" fillId="17" borderId="31" xfId="4" applyNumberFormat="1" applyFont="1" applyFill="1" applyBorder="1" applyAlignment="1">
      <alignment horizontal="center" vertical="top"/>
    </xf>
    <xf numFmtId="0" fontId="6" fillId="0" borderId="50" xfId="0" applyFont="1" applyBorder="1" applyAlignment="1">
      <alignment horizontal="center" vertical="center" wrapText="1"/>
    </xf>
    <xf numFmtId="0" fontId="6" fillId="15" borderId="64" xfId="0" applyFont="1" applyFill="1" applyBorder="1" applyAlignment="1">
      <alignment horizontal="center" vertical="center" wrapText="1"/>
    </xf>
    <xf numFmtId="0" fontId="37" fillId="0" borderId="40" xfId="4" applyFont="1" applyBorder="1" applyAlignment="1">
      <alignment vertical="top"/>
    </xf>
    <xf numFmtId="0" fontId="6" fillId="0" borderId="32" xfId="4" applyFont="1" applyBorder="1" applyAlignment="1">
      <alignment vertical="top"/>
    </xf>
    <xf numFmtId="0" fontId="15" fillId="12" borderId="31" xfId="4" applyFont="1" applyFill="1" applyBorder="1" applyAlignment="1">
      <alignment horizontal="center" vertical="center" textRotation="90" wrapText="1"/>
    </xf>
    <xf numFmtId="49" fontId="6" fillId="0" borderId="0" xfId="0" applyNumberFormat="1" applyFont="1" applyAlignment="1">
      <alignment horizontal="center" vertical="center"/>
    </xf>
    <xf numFmtId="49" fontId="6" fillId="0" borderId="65" xfId="0" applyNumberFormat="1" applyFont="1" applyBorder="1" applyAlignment="1">
      <alignment horizontal="center" vertical="center"/>
    </xf>
    <xf numFmtId="49" fontId="6" fillId="0" borderId="67" xfId="0" applyNumberFormat="1" applyFont="1" applyBorder="1" applyAlignment="1">
      <alignment horizontal="center" vertical="center"/>
    </xf>
    <xf numFmtId="0" fontId="6" fillId="0" borderId="12" xfId="9" applyFont="1" applyBorder="1" applyAlignment="1">
      <alignment vertical="top" wrapText="1"/>
    </xf>
    <xf numFmtId="49" fontId="9" fillId="0" borderId="10" xfId="4" applyNumberFormat="1" applyFont="1" applyBorder="1" applyAlignment="1">
      <alignment horizontal="center" vertical="top"/>
    </xf>
    <xf numFmtId="49" fontId="9" fillId="0" borderId="11" xfId="4" applyNumberFormat="1" applyFont="1" applyBorder="1" applyAlignment="1">
      <alignment horizontal="center" vertical="top"/>
    </xf>
    <xf numFmtId="49" fontId="9" fillId="0" borderId="12" xfId="4" applyNumberFormat="1" applyFont="1" applyBorder="1" applyAlignment="1">
      <alignment horizontal="center" vertical="top"/>
    </xf>
    <xf numFmtId="49" fontId="9" fillId="14" borderId="12" xfId="4" applyNumberFormat="1" applyFont="1" applyFill="1" applyBorder="1" applyAlignment="1">
      <alignment horizontal="center" vertical="top"/>
    </xf>
    <xf numFmtId="0" fontId="28" fillId="0" borderId="0" xfId="0" applyFont="1" applyAlignment="1">
      <alignment vertical="top"/>
    </xf>
    <xf numFmtId="0" fontId="28" fillId="8" borderId="10" xfId="0" applyFont="1" applyFill="1" applyBorder="1" applyAlignment="1">
      <alignment vertical="top"/>
    </xf>
    <xf numFmtId="0" fontId="28" fillId="8" borderId="11" xfId="0" applyFont="1" applyFill="1" applyBorder="1" applyAlignment="1">
      <alignment vertical="top"/>
    </xf>
    <xf numFmtId="0" fontId="28" fillId="8" borderId="11" xfId="0" applyFont="1" applyFill="1" applyBorder="1" applyAlignment="1">
      <alignment horizontal="center" vertical="top"/>
    </xf>
    <xf numFmtId="0" fontId="28" fillId="8" borderId="11" xfId="0" applyFont="1" applyFill="1" applyBorder="1" applyAlignment="1">
      <alignment vertical="center"/>
    </xf>
    <xf numFmtId="0" fontId="29" fillId="8" borderId="12" xfId="0" applyFont="1" applyFill="1" applyBorder="1" applyAlignment="1">
      <alignment vertical="top"/>
    </xf>
    <xf numFmtId="49" fontId="28" fillId="14" borderId="10" xfId="0" applyNumberFormat="1" applyFont="1" applyFill="1" applyBorder="1" applyAlignment="1">
      <alignment horizontal="center" vertical="top"/>
    </xf>
    <xf numFmtId="49" fontId="28" fillId="17" borderId="9" xfId="0" applyNumberFormat="1" applyFont="1" applyFill="1" applyBorder="1" applyAlignment="1">
      <alignment horizontal="center" vertical="top"/>
    </xf>
    <xf numFmtId="164" fontId="9" fillId="14" borderId="2" xfId="4" applyNumberFormat="1" applyFont="1" applyFill="1" applyBorder="1" applyAlignment="1">
      <alignment horizontal="center" vertical="top"/>
    </xf>
    <xf numFmtId="164" fontId="9" fillId="14" borderId="3" xfId="4" applyNumberFormat="1" applyFont="1" applyFill="1" applyBorder="1" applyAlignment="1">
      <alignment horizontal="center" vertical="top"/>
    </xf>
    <xf numFmtId="164" fontId="9" fillId="14" borderId="4" xfId="4" applyNumberFormat="1" applyFont="1" applyFill="1" applyBorder="1" applyAlignment="1">
      <alignment horizontal="center" vertical="top"/>
    </xf>
    <xf numFmtId="164" fontId="9" fillId="14" borderId="26" xfId="4" applyNumberFormat="1" applyFont="1" applyFill="1" applyBorder="1" applyAlignment="1">
      <alignment horizontal="center" vertical="top"/>
    </xf>
    <xf numFmtId="164" fontId="9" fillId="11" borderId="4" xfId="4" applyNumberFormat="1" applyFont="1" applyFill="1" applyBorder="1" applyAlignment="1">
      <alignment horizontal="center" vertical="top"/>
    </xf>
    <xf numFmtId="0" fontId="9" fillId="18" borderId="9" xfId="0" applyFont="1" applyFill="1" applyBorder="1" applyAlignment="1">
      <alignment horizontal="center" vertical="top"/>
    </xf>
    <xf numFmtId="0" fontId="0" fillId="0" borderId="24" xfId="0" applyBorder="1" applyAlignment="1">
      <alignment horizontal="left" vertical="top" wrapText="1"/>
    </xf>
    <xf numFmtId="0" fontId="6" fillId="13" borderId="24" xfId="0" applyFont="1" applyFill="1" applyBorder="1" applyAlignment="1">
      <alignment vertical="top" wrapText="1"/>
    </xf>
    <xf numFmtId="49" fontId="9" fillId="12" borderId="2" xfId="4" applyNumberFormat="1" applyFont="1" applyFill="1" applyBorder="1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0" fillId="0" borderId="30" xfId="0" applyBorder="1" applyAlignment="1">
      <alignment horizontal="left" vertical="top" wrapText="1"/>
    </xf>
    <xf numFmtId="0" fontId="6" fillId="13" borderId="30" xfId="0" applyFont="1" applyFill="1" applyBorder="1" applyAlignment="1">
      <alignment vertical="top" wrapText="1"/>
    </xf>
    <xf numFmtId="49" fontId="9" fillId="0" borderId="30" xfId="4" applyNumberFormat="1" applyFont="1" applyBorder="1" applyAlignment="1">
      <alignment horizontal="center" vertical="top"/>
    </xf>
    <xf numFmtId="0" fontId="6" fillId="0" borderId="22" xfId="0" applyFont="1" applyBorder="1" applyAlignment="1">
      <alignment horizontal="center" vertical="top"/>
    </xf>
    <xf numFmtId="0" fontId="6" fillId="0" borderId="40" xfId="0" applyFont="1" applyBorder="1" applyAlignment="1">
      <alignment horizontal="center" vertical="center" wrapText="1"/>
    </xf>
    <xf numFmtId="164" fontId="6" fillId="15" borderId="32" xfId="0" applyNumberFormat="1" applyFont="1" applyFill="1" applyBorder="1" applyAlignment="1">
      <alignment horizontal="center" vertical="center" wrapText="1"/>
    </xf>
    <xf numFmtId="0" fontId="6" fillId="0" borderId="33" xfId="0" applyFont="1" applyBorder="1" applyAlignment="1">
      <alignment vertical="center" wrapText="1"/>
    </xf>
    <xf numFmtId="164" fontId="9" fillId="0" borderId="12" xfId="4" applyNumberFormat="1" applyFont="1" applyBorder="1" applyAlignment="1">
      <alignment horizontal="center" vertical="top"/>
    </xf>
    <xf numFmtId="0" fontId="6" fillId="0" borderId="29" xfId="0" applyFont="1" applyBorder="1" applyAlignment="1">
      <alignment horizontal="center" vertical="top"/>
    </xf>
    <xf numFmtId="49" fontId="9" fillId="0" borderId="31" xfId="4" applyNumberFormat="1" applyFont="1" applyBorder="1" applyAlignment="1">
      <alignment horizontal="left" vertical="top" wrapText="1"/>
    </xf>
    <xf numFmtId="0" fontId="6" fillId="13" borderId="31" xfId="0" applyFont="1" applyFill="1" applyBorder="1" applyAlignment="1">
      <alignment vertical="top" wrapText="1"/>
    </xf>
    <xf numFmtId="164" fontId="9" fillId="11" borderId="9" xfId="4" applyNumberFormat="1" applyFont="1" applyFill="1" applyBorder="1" applyAlignment="1">
      <alignment horizontal="center" vertical="top"/>
    </xf>
    <xf numFmtId="0" fontId="6" fillId="0" borderId="30" xfId="0" applyFont="1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4" borderId="33" xfId="0" applyFont="1" applyFill="1" applyBorder="1" applyAlignment="1">
      <alignment horizontal="left" vertical="top" wrapText="1"/>
    </xf>
    <xf numFmtId="2" fontId="9" fillId="0" borderId="4" xfId="4" applyNumberFormat="1" applyFont="1" applyBorder="1" applyAlignment="1">
      <alignment horizontal="center" vertical="top"/>
    </xf>
    <xf numFmtId="0" fontId="6" fillId="0" borderId="60" xfId="0" applyFont="1" applyBorder="1" applyAlignment="1">
      <alignment horizontal="center" vertical="center" wrapText="1"/>
    </xf>
    <xf numFmtId="164" fontId="6" fillId="0" borderId="57" xfId="0" applyNumberFormat="1" applyFont="1" applyBorder="1" applyAlignment="1">
      <alignment horizontal="center" vertical="center" wrapText="1"/>
    </xf>
    <xf numFmtId="0" fontId="6" fillId="0" borderId="63" xfId="0" applyFont="1" applyBorder="1" applyAlignment="1">
      <alignment horizontal="left" vertical="top" wrapText="1"/>
    </xf>
    <xf numFmtId="0" fontId="6" fillId="0" borderId="0" xfId="0" applyFont="1" applyAlignment="1">
      <alignment horizontal="center" vertical="top" wrapText="1"/>
    </xf>
    <xf numFmtId="0" fontId="6" fillId="0" borderId="40" xfId="0" applyFont="1" applyBorder="1" applyAlignment="1">
      <alignment horizontal="center" vertical="top" wrapText="1"/>
    </xf>
    <xf numFmtId="0" fontId="6" fillId="0" borderId="32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top" wrapText="1"/>
    </xf>
    <xf numFmtId="164" fontId="9" fillId="12" borderId="4" xfId="4" applyNumberFormat="1" applyFont="1" applyFill="1" applyBorder="1" applyAlignment="1">
      <alignment horizontal="center" vertical="top"/>
    </xf>
    <xf numFmtId="0" fontId="9" fillId="12" borderId="9" xfId="0" applyFont="1" applyFill="1" applyBorder="1" applyAlignment="1">
      <alignment horizontal="center" vertical="top"/>
    </xf>
    <xf numFmtId="2" fontId="9" fillId="12" borderId="4" xfId="4" applyNumberFormat="1" applyFont="1" applyFill="1" applyBorder="1" applyAlignment="1">
      <alignment horizontal="center" vertical="top"/>
    </xf>
    <xf numFmtId="0" fontId="6" fillId="12" borderId="13" xfId="0" applyFont="1" applyFill="1" applyBorder="1" applyAlignment="1">
      <alignment horizontal="center" vertical="top"/>
    </xf>
    <xf numFmtId="0" fontId="6" fillId="12" borderId="22" xfId="0" applyFont="1" applyFill="1" applyBorder="1" applyAlignment="1">
      <alignment horizontal="center" vertical="top"/>
    </xf>
    <xf numFmtId="0" fontId="6" fillId="0" borderId="40" xfId="4" applyFont="1" applyBorder="1" applyAlignment="1">
      <alignment vertical="top"/>
    </xf>
    <xf numFmtId="164" fontId="9" fillId="12" borderId="12" xfId="4" applyNumberFormat="1" applyFont="1" applyFill="1" applyBorder="1" applyAlignment="1">
      <alignment horizontal="center" vertical="top"/>
    </xf>
    <xf numFmtId="0" fontId="6" fillId="12" borderId="29" xfId="0" applyFont="1" applyFill="1" applyBorder="1" applyAlignment="1">
      <alignment horizontal="center" vertical="top"/>
    </xf>
    <xf numFmtId="9" fontId="6" fillId="13" borderId="24" xfId="2" applyFont="1" applyFill="1" applyBorder="1" applyAlignment="1">
      <alignment horizontal="left" vertical="top" wrapText="1"/>
    </xf>
    <xf numFmtId="9" fontId="6" fillId="13" borderId="30" xfId="2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center" vertical="center"/>
    </xf>
    <xf numFmtId="0" fontId="6" fillId="4" borderId="36" xfId="0" applyFont="1" applyFill="1" applyBorder="1" applyAlignment="1">
      <alignment horizontal="center" vertical="center"/>
    </xf>
    <xf numFmtId="0" fontId="6" fillId="4" borderId="62" xfId="0" applyFont="1" applyFill="1" applyBorder="1" applyAlignment="1">
      <alignment horizontal="center" vertical="center" wrapText="1"/>
    </xf>
    <xf numFmtId="0" fontId="6" fillId="4" borderId="63" xfId="0" applyFont="1" applyFill="1" applyBorder="1" applyAlignment="1">
      <alignment vertical="top" wrapText="1"/>
    </xf>
    <xf numFmtId="0" fontId="6" fillId="4" borderId="47" xfId="0" applyFont="1" applyFill="1" applyBorder="1" applyAlignment="1">
      <alignment horizontal="center" vertical="center"/>
    </xf>
    <xf numFmtId="0" fontId="6" fillId="4" borderId="41" xfId="0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vertical="top" wrapText="1"/>
    </xf>
    <xf numFmtId="9" fontId="6" fillId="13" borderId="31" xfId="2" applyFont="1" applyFill="1" applyBorder="1" applyAlignment="1">
      <alignment horizontal="left" vertical="top" wrapText="1"/>
    </xf>
    <xf numFmtId="0" fontId="6" fillId="4" borderId="0" xfId="0" applyFont="1" applyFill="1" applyAlignment="1">
      <alignment horizontal="center" vertical="top"/>
    </xf>
    <xf numFmtId="0" fontId="6" fillId="4" borderId="65" xfId="0" applyFont="1" applyFill="1" applyBorder="1" applyAlignment="1">
      <alignment horizontal="center" vertical="top"/>
    </xf>
    <xf numFmtId="0" fontId="6" fillId="4" borderId="72" xfId="0" applyFont="1" applyFill="1" applyBorder="1" applyAlignment="1">
      <alignment horizontal="center" vertical="center" wrapText="1"/>
    </xf>
    <xf numFmtId="0" fontId="6" fillId="4" borderId="66" xfId="0" applyFont="1" applyFill="1" applyBorder="1" applyAlignment="1">
      <alignment vertical="top" wrapText="1"/>
    </xf>
    <xf numFmtId="164" fontId="9" fillId="0" borderId="15" xfId="4" applyNumberFormat="1" applyFont="1" applyBorder="1" applyAlignment="1">
      <alignment horizontal="center" vertical="top"/>
    </xf>
    <xf numFmtId="0" fontId="6" fillId="4" borderId="47" xfId="0" applyFont="1" applyFill="1" applyBorder="1" applyAlignment="1">
      <alignment horizontal="center" vertical="top"/>
    </xf>
    <xf numFmtId="49" fontId="6" fillId="0" borderId="4" xfId="0" applyNumberFormat="1" applyFont="1" applyBorder="1" applyAlignment="1">
      <alignment horizontal="center" vertical="top" wrapText="1"/>
    </xf>
    <xf numFmtId="49" fontId="6" fillId="0" borderId="15" xfId="0" applyNumberFormat="1" applyFont="1" applyBorder="1" applyAlignment="1">
      <alignment horizontal="center" vertical="top" wrapText="1"/>
    </xf>
    <xf numFmtId="0" fontId="6" fillId="0" borderId="63" xfId="4" applyFont="1" applyBorder="1" applyAlignment="1">
      <alignment horizontal="left" vertical="top"/>
    </xf>
    <xf numFmtId="0" fontId="6" fillId="4" borderId="40" xfId="0" applyFont="1" applyFill="1" applyBorder="1" applyAlignment="1">
      <alignment horizontal="center" vertical="center" wrapText="1"/>
    </xf>
    <xf numFmtId="164" fontId="6" fillId="4" borderId="32" xfId="0" applyNumberFormat="1" applyFont="1" applyFill="1" applyBorder="1" applyAlignment="1">
      <alignment vertical="center" wrapText="1"/>
    </xf>
    <xf numFmtId="0" fontId="6" fillId="4" borderId="33" xfId="0" applyFont="1" applyFill="1" applyBorder="1" applyAlignment="1">
      <alignment vertical="center" wrapText="1"/>
    </xf>
    <xf numFmtId="49" fontId="6" fillId="0" borderId="35" xfId="0" applyNumberFormat="1" applyFont="1" applyBorder="1" applyAlignment="1">
      <alignment horizontal="center" vertical="top" wrapText="1"/>
    </xf>
    <xf numFmtId="164" fontId="30" fillId="4" borderId="25" xfId="0" applyNumberFormat="1" applyFont="1" applyFill="1" applyBorder="1" applyAlignment="1">
      <alignment vertical="center" wrapText="1"/>
    </xf>
    <xf numFmtId="0" fontId="30" fillId="4" borderId="26" xfId="0" applyFont="1" applyFill="1" applyBorder="1" applyAlignment="1">
      <alignment vertical="center" wrapText="1"/>
    </xf>
    <xf numFmtId="49" fontId="9" fillId="14" borderId="2" xfId="4" applyNumberFormat="1" applyFont="1" applyFill="1" applyBorder="1" applyAlignment="1">
      <alignment vertical="top"/>
    </xf>
    <xf numFmtId="0" fontId="6" fillId="0" borderId="60" xfId="4" applyFont="1" applyBorder="1" applyAlignment="1">
      <alignment horizontal="center" vertical="top"/>
    </xf>
    <xf numFmtId="164" fontId="9" fillId="0" borderId="4" xfId="4" applyNumberFormat="1" applyFont="1" applyBorder="1" applyAlignment="1">
      <alignment vertical="top"/>
    </xf>
    <xf numFmtId="0" fontId="6" fillId="0" borderId="50" xfId="4" applyFont="1" applyBorder="1" applyAlignment="1">
      <alignment horizontal="center" vertical="top"/>
    </xf>
    <xf numFmtId="0" fontId="6" fillId="0" borderId="5" xfId="0" applyFont="1" applyBorder="1" applyAlignment="1">
      <alignment horizontal="center" vertical="top"/>
    </xf>
    <xf numFmtId="0" fontId="6" fillId="0" borderId="47" xfId="4" applyFont="1" applyBorder="1" applyAlignment="1">
      <alignment horizontal="center" vertical="top"/>
    </xf>
    <xf numFmtId="164" fontId="6" fillId="4" borderId="54" xfId="0" applyNumberFormat="1" applyFont="1" applyFill="1" applyBorder="1" applyAlignment="1">
      <alignment horizontal="center" vertical="center" wrapText="1"/>
    </xf>
    <xf numFmtId="164" fontId="9" fillId="12" borderId="24" xfId="4" applyNumberFormat="1" applyFont="1" applyFill="1" applyBorder="1" applyAlignment="1">
      <alignment horizontal="center" vertical="top"/>
    </xf>
    <xf numFmtId="0" fontId="9" fillId="12" borderId="24" xfId="0" applyFont="1" applyFill="1" applyBorder="1" applyAlignment="1">
      <alignment horizontal="center" vertical="top"/>
    </xf>
    <xf numFmtId="164" fontId="9" fillId="12" borderId="9" xfId="4" applyNumberFormat="1" applyFont="1" applyFill="1" applyBorder="1" applyAlignment="1">
      <alignment horizontal="center" vertical="top"/>
    </xf>
    <xf numFmtId="0" fontId="6" fillId="12" borderId="9" xfId="0" applyFont="1" applyFill="1" applyBorder="1" applyAlignment="1">
      <alignment horizontal="center" vertical="top"/>
    </xf>
    <xf numFmtId="0" fontId="30" fillId="4" borderId="0" xfId="0" applyFont="1" applyFill="1" applyAlignment="1">
      <alignment vertical="center" wrapText="1"/>
    </xf>
    <xf numFmtId="0" fontId="30" fillId="4" borderId="45" xfId="0" applyFont="1" applyFill="1" applyBorder="1" applyAlignment="1">
      <alignment vertical="center" wrapText="1"/>
    </xf>
    <xf numFmtId="0" fontId="28" fillId="11" borderId="9" xfId="0" applyFont="1" applyFill="1" applyBorder="1" applyAlignment="1">
      <alignment horizontal="center" vertical="top"/>
    </xf>
    <xf numFmtId="49" fontId="6" fillId="0" borderId="24" xfId="0" applyNumberFormat="1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13" borderId="24" xfId="0" applyFont="1" applyFill="1" applyBorder="1" applyAlignment="1">
      <alignment vertical="top" wrapText="1"/>
    </xf>
    <xf numFmtId="0" fontId="30" fillId="4" borderId="51" xfId="0" applyFont="1" applyFill="1" applyBorder="1" applyAlignment="1">
      <alignment vertical="center" wrapText="1"/>
    </xf>
    <xf numFmtId="164" fontId="30" fillId="4" borderId="58" xfId="0" applyNumberFormat="1" applyFont="1" applyFill="1" applyBorder="1" applyAlignment="1">
      <alignment vertical="center" wrapText="1"/>
    </xf>
    <xf numFmtId="0" fontId="30" fillId="4" borderId="53" xfId="0" applyFont="1" applyFill="1" applyBorder="1" applyAlignment="1">
      <alignment vertical="center" wrapText="1"/>
    </xf>
    <xf numFmtId="164" fontId="6" fillId="0" borderId="4" xfId="4" applyNumberFormat="1" applyFont="1" applyBorder="1" applyAlignment="1">
      <alignment horizontal="center" vertical="top"/>
    </xf>
    <xf numFmtId="0" fontId="6" fillId="0" borderId="15" xfId="4" applyFont="1" applyBorder="1" applyAlignment="1">
      <alignment horizontal="center" vertical="top"/>
    </xf>
    <xf numFmtId="164" fontId="6" fillId="0" borderId="29" xfId="4" applyNumberFormat="1" applyFont="1" applyBorder="1" applyAlignment="1">
      <alignment horizontal="center" vertical="top"/>
    </xf>
    <xf numFmtId="0" fontId="6" fillId="0" borderId="29" xfId="4" applyFont="1" applyBorder="1" applyAlignment="1">
      <alignment horizontal="center" vertical="top"/>
    </xf>
    <xf numFmtId="0" fontId="30" fillId="4" borderId="60" xfId="0" applyFont="1" applyFill="1" applyBorder="1" applyAlignment="1">
      <alignment vertical="center" wrapText="1"/>
    </xf>
    <xf numFmtId="164" fontId="30" fillId="4" borderId="57" xfId="0" applyNumberFormat="1" applyFont="1" applyFill="1" applyBorder="1" applyAlignment="1">
      <alignment horizontal="center" vertical="center" wrapText="1"/>
    </xf>
    <xf numFmtId="0" fontId="30" fillId="4" borderId="63" xfId="0" applyFont="1" applyFill="1" applyBorder="1" applyAlignment="1">
      <alignment vertical="center" wrapText="1"/>
    </xf>
    <xf numFmtId="0" fontId="6" fillId="4" borderId="0" xfId="0" applyFont="1" applyFill="1" applyAlignment="1">
      <alignment horizontal="center" vertical="top" wrapText="1"/>
    </xf>
    <xf numFmtId="0" fontId="6" fillId="4" borderId="50" xfId="0" applyFont="1" applyFill="1" applyBorder="1" applyAlignment="1">
      <alignment horizontal="center" vertical="top" wrapText="1"/>
    </xf>
    <xf numFmtId="164" fontId="6" fillId="4" borderId="27" xfId="0" applyNumberFormat="1" applyFont="1" applyFill="1" applyBorder="1" applyAlignment="1">
      <alignment horizontal="center" vertical="center" wrapText="1"/>
    </xf>
    <xf numFmtId="0" fontId="6" fillId="4" borderId="36" xfId="0" applyFont="1" applyFill="1" applyBorder="1" applyAlignment="1">
      <alignment horizontal="center" vertical="top" wrapText="1"/>
    </xf>
    <xf numFmtId="164" fontId="6" fillId="4" borderId="71" xfId="0" applyNumberFormat="1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left" vertical="top" wrapText="1"/>
    </xf>
    <xf numFmtId="164" fontId="6" fillId="4" borderId="32" xfId="0" applyNumberFormat="1" applyFont="1" applyFill="1" applyBorder="1" applyAlignment="1">
      <alignment horizontal="center" vertical="center" wrapText="1"/>
    </xf>
    <xf numFmtId="49" fontId="9" fillId="0" borderId="24" xfId="4" applyNumberFormat="1" applyFont="1" applyBorder="1" applyAlignment="1">
      <alignment horizontal="center" vertical="center"/>
    </xf>
    <xf numFmtId="0" fontId="9" fillId="13" borderId="24" xfId="0" applyFont="1" applyFill="1" applyBorder="1" applyAlignment="1">
      <alignment horizontal="left" vertical="top" wrapText="1"/>
    </xf>
    <xf numFmtId="2" fontId="9" fillId="0" borderId="12" xfId="4" applyNumberFormat="1" applyFont="1" applyBorder="1" applyAlignment="1">
      <alignment horizontal="center" vertical="top"/>
    </xf>
    <xf numFmtId="49" fontId="9" fillId="0" borderId="30" xfId="4" applyNumberFormat="1" applyFont="1" applyBorder="1" applyAlignment="1">
      <alignment horizontal="center" vertical="center"/>
    </xf>
    <xf numFmtId="0" fontId="9" fillId="13" borderId="30" xfId="0" applyFont="1" applyFill="1" applyBorder="1" applyAlignment="1">
      <alignment horizontal="left" vertical="top" wrapText="1"/>
    </xf>
    <xf numFmtId="0" fontId="37" fillId="0" borderId="36" xfId="4" applyFont="1" applyBorder="1" applyAlignment="1">
      <alignment vertical="top"/>
    </xf>
    <xf numFmtId="0" fontId="6" fillId="0" borderId="65" xfId="0" applyFont="1" applyBorder="1" applyAlignment="1">
      <alignment horizontal="center" vertical="center" wrapText="1"/>
    </xf>
    <xf numFmtId="164" fontId="6" fillId="0" borderId="67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vertical="center" wrapText="1"/>
    </xf>
    <xf numFmtId="0" fontId="9" fillId="13" borderId="31" xfId="0" applyFont="1" applyFill="1" applyBorder="1" applyAlignment="1">
      <alignment horizontal="left" vertical="top" wrapText="1"/>
    </xf>
    <xf numFmtId="166" fontId="9" fillId="19" borderId="4" xfId="1" applyFont="1" applyFill="1" applyBorder="1" applyAlignment="1">
      <alignment horizontal="center" vertical="top"/>
    </xf>
    <xf numFmtId="166" fontId="9" fillId="0" borderId="4" xfId="1" applyFont="1" applyFill="1" applyBorder="1" applyAlignment="1">
      <alignment horizontal="center" vertical="top"/>
    </xf>
    <xf numFmtId="166" fontId="9" fillId="0" borderId="12" xfId="1" applyFont="1" applyFill="1" applyBorder="1" applyAlignment="1">
      <alignment horizontal="center" vertical="top"/>
    </xf>
    <xf numFmtId="0" fontId="6" fillId="0" borderId="47" xfId="0" applyFont="1" applyBorder="1" applyAlignment="1">
      <alignment horizontal="center" vertical="center" wrapText="1"/>
    </xf>
    <xf numFmtId="164" fontId="6" fillId="0" borderId="54" xfId="0" applyNumberFormat="1" applyFont="1" applyBorder="1" applyAlignment="1">
      <alignment horizontal="center" vertical="center" wrapText="1"/>
    </xf>
    <xf numFmtId="0" fontId="6" fillId="0" borderId="49" xfId="0" applyFont="1" applyBorder="1" applyAlignment="1">
      <alignment vertical="center" wrapText="1"/>
    </xf>
    <xf numFmtId="167" fontId="9" fillId="0" borderId="35" xfId="1" applyNumberFormat="1" applyFont="1" applyFill="1" applyBorder="1" applyAlignment="1">
      <alignment horizontal="center" vertical="top"/>
    </xf>
    <xf numFmtId="166" fontId="9" fillId="19" borderId="15" xfId="1" applyFont="1" applyFill="1" applyBorder="1" applyAlignment="1">
      <alignment horizontal="center" vertical="top"/>
    </xf>
    <xf numFmtId="0" fontId="9" fillId="18" borderId="31" xfId="0" applyFont="1" applyFill="1" applyBorder="1" applyAlignment="1">
      <alignment horizontal="center" vertical="top"/>
    </xf>
    <xf numFmtId="0" fontId="9" fillId="0" borderId="4" xfId="1" applyNumberFormat="1" applyFont="1" applyFill="1" applyBorder="1" applyAlignment="1">
      <alignment horizontal="center" vertical="top"/>
    </xf>
    <xf numFmtId="0" fontId="6" fillId="0" borderId="35" xfId="0" applyFont="1" applyBorder="1" applyAlignment="1">
      <alignment horizontal="left" vertical="center" wrapText="1"/>
    </xf>
    <xf numFmtId="166" fontId="9" fillId="0" borderId="22" xfId="1" applyFont="1" applyFill="1" applyBorder="1" applyAlignment="1">
      <alignment horizontal="center" vertical="top"/>
    </xf>
    <xf numFmtId="0" fontId="6" fillId="0" borderId="50" xfId="0" applyFont="1" applyBorder="1" applyAlignment="1">
      <alignment horizontal="center" vertical="top" wrapText="1"/>
    </xf>
    <xf numFmtId="164" fontId="6" fillId="0" borderId="27" xfId="0" applyNumberFormat="1" applyFont="1" applyBorder="1" applyAlignment="1">
      <alignment horizontal="center" vertical="top" wrapText="1"/>
    </xf>
    <xf numFmtId="0" fontId="6" fillId="0" borderId="18" xfId="0" applyFont="1" applyBorder="1" applyAlignment="1">
      <alignment vertical="top" wrapText="1"/>
    </xf>
    <xf numFmtId="166" fontId="9" fillId="0" borderId="5" xfId="1" applyFont="1" applyFill="1" applyBorder="1" applyAlignment="1">
      <alignment horizontal="center" vertical="top"/>
    </xf>
    <xf numFmtId="0" fontId="6" fillId="0" borderId="55" xfId="4" applyFont="1" applyBorder="1" applyAlignment="1">
      <alignment vertical="top"/>
    </xf>
    <xf numFmtId="0" fontId="6" fillId="0" borderId="39" xfId="4" applyFont="1" applyBorder="1" applyAlignment="1">
      <alignment vertical="top"/>
    </xf>
    <xf numFmtId="164" fontId="9" fillId="19" borderId="9" xfId="4" applyNumberFormat="1" applyFont="1" applyFill="1" applyBorder="1" applyAlignment="1">
      <alignment horizontal="center" vertical="top"/>
    </xf>
    <xf numFmtId="0" fontId="6" fillId="0" borderId="21" xfId="4" applyFont="1" applyBorder="1" applyAlignment="1">
      <alignment vertical="top"/>
    </xf>
    <xf numFmtId="2" fontId="9" fillId="0" borderId="24" xfId="4" applyNumberFormat="1" applyFont="1" applyBorder="1" applyAlignment="1">
      <alignment horizontal="center" vertical="top"/>
    </xf>
    <xf numFmtId="0" fontId="6" fillId="0" borderId="24" xfId="0" applyFont="1" applyBorder="1" applyAlignment="1">
      <alignment horizontal="center" vertical="top"/>
    </xf>
    <xf numFmtId="164" fontId="6" fillId="0" borderId="27" xfId="0" applyNumberFormat="1" applyFont="1" applyBorder="1" applyAlignment="1">
      <alignment horizontal="center" vertical="top" wrapText="1"/>
    </xf>
    <xf numFmtId="0" fontId="6" fillId="0" borderId="28" xfId="0" applyFont="1" applyBorder="1" applyAlignment="1">
      <alignment horizontal="left" vertical="top" wrapText="1"/>
    </xf>
    <xf numFmtId="164" fontId="9" fillId="0" borderId="22" xfId="4" applyNumberFormat="1" applyFont="1" applyBorder="1" applyAlignment="1">
      <alignment horizontal="center" vertical="top"/>
    </xf>
    <xf numFmtId="0" fontId="6" fillId="0" borderId="34" xfId="0" applyFont="1" applyBorder="1" applyAlignment="1">
      <alignment horizontal="center" vertical="top" wrapText="1"/>
    </xf>
    <xf numFmtId="164" fontId="6" fillId="0" borderId="54" xfId="0" applyNumberFormat="1" applyFont="1" applyBorder="1" applyAlignment="1">
      <alignment horizontal="center" vertical="top" wrapText="1"/>
    </xf>
    <xf numFmtId="164" fontId="9" fillId="0" borderId="29" xfId="4" applyNumberFormat="1" applyFont="1" applyBorder="1" applyAlignment="1">
      <alignment horizontal="center" vertical="top"/>
    </xf>
    <xf numFmtId="49" fontId="9" fillId="0" borderId="31" xfId="4" applyNumberFormat="1" applyFont="1" applyBorder="1" applyAlignment="1">
      <alignment horizontal="center" vertical="center"/>
    </xf>
    <xf numFmtId="0" fontId="37" fillId="0" borderId="51" xfId="4" applyFont="1" applyBorder="1" applyAlignment="1">
      <alignment vertical="top"/>
    </xf>
    <xf numFmtId="0" fontId="6" fillId="0" borderId="38" xfId="0" applyFont="1" applyBorder="1" applyAlignment="1">
      <alignment vertical="center" wrapText="1"/>
    </xf>
    <xf numFmtId="0" fontId="37" fillId="0" borderId="6" xfId="4" applyFont="1" applyBorder="1" applyAlignment="1">
      <alignment vertical="top"/>
    </xf>
    <xf numFmtId="0" fontId="6" fillId="0" borderId="8" xfId="4" applyFont="1" applyBorder="1" applyAlignment="1">
      <alignment vertical="top"/>
    </xf>
    <xf numFmtId="164" fontId="9" fillId="12" borderId="30" xfId="4" applyNumberFormat="1" applyFont="1" applyFill="1" applyBorder="1" applyAlignment="1">
      <alignment horizontal="center" vertical="top"/>
    </xf>
    <xf numFmtId="0" fontId="6" fillId="12" borderId="30" xfId="0" applyFont="1" applyFill="1" applyBorder="1" applyAlignment="1">
      <alignment horizontal="center" vertical="top"/>
    </xf>
    <xf numFmtId="164" fontId="9" fillId="11" borderId="24" xfId="4" applyNumberFormat="1" applyFont="1" applyFill="1" applyBorder="1" applyAlignment="1">
      <alignment horizontal="center" vertical="top"/>
    </xf>
    <xf numFmtId="49" fontId="6" fillId="0" borderId="24" xfId="4" applyNumberFormat="1" applyFont="1" applyBorder="1" applyAlignment="1">
      <alignment horizontal="center" vertical="top"/>
    </xf>
    <xf numFmtId="0" fontId="15" fillId="12" borderId="30" xfId="4" applyFont="1" applyFill="1" applyBorder="1" applyAlignment="1">
      <alignment horizontal="center" vertical="center" textRotation="90" wrapText="1"/>
    </xf>
    <xf numFmtId="49" fontId="9" fillId="14" borderId="3" xfId="4" applyNumberFormat="1" applyFont="1" applyFill="1" applyBorder="1" applyAlignment="1">
      <alignment vertical="top"/>
    </xf>
    <xf numFmtId="164" fontId="9" fillId="0" borderId="24" xfId="4" applyNumberFormat="1" applyFont="1" applyBorder="1" applyAlignment="1">
      <alignment horizontal="center" vertical="top"/>
    </xf>
    <xf numFmtId="49" fontId="6" fillId="0" borderId="30" xfId="4" applyNumberFormat="1" applyFont="1" applyBorder="1" applyAlignment="1">
      <alignment horizontal="center" vertical="top"/>
    </xf>
    <xf numFmtId="49" fontId="9" fillId="14" borderId="0" xfId="4" applyNumberFormat="1" applyFont="1" applyFill="1" applyAlignment="1">
      <alignment vertical="top"/>
    </xf>
    <xf numFmtId="0" fontId="6" fillId="0" borderId="53" xfId="4" applyFont="1" applyBorder="1" applyAlignment="1">
      <alignment horizontal="left" vertical="top" wrapText="1"/>
    </xf>
    <xf numFmtId="0" fontId="6" fillId="0" borderId="54" xfId="4" applyFont="1" applyBorder="1" applyAlignment="1">
      <alignment horizontal="center" vertical="top"/>
    </xf>
    <xf numFmtId="49" fontId="6" fillId="0" borderId="31" xfId="4" applyNumberFormat="1" applyFont="1" applyBorder="1" applyAlignment="1">
      <alignment horizontal="center" vertical="top"/>
    </xf>
    <xf numFmtId="49" fontId="9" fillId="14" borderId="23" xfId="4" applyNumberFormat="1" applyFont="1" applyFill="1" applyBorder="1" applyAlignment="1">
      <alignment vertical="top"/>
    </xf>
    <xf numFmtId="0" fontId="6" fillId="13" borderId="42" xfId="0" applyFont="1" applyFill="1" applyBorder="1" applyAlignment="1">
      <alignment horizontal="left" vertical="top" wrapText="1"/>
    </xf>
    <xf numFmtId="0" fontId="6" fillId="0" borderId="53" xfId="4" applyFont="1" applyBorder="1" applyAlignment="1">
      <alignment vertical="top" wrapText="1"/>
    </xf>
    <xf numFmtId="0" fontId="6" fillId="13" borderId="60" xfId="0" applyFont="1" applyFill="1" applyBorder="1" applyAlignment="1">
      <alignment horizontal="left" vertical="top" wrapText="1"/>
    </xf>
    <xf numFmtId="0" fontId="6" fillId="0" borderId="49" xfId="4" applyFont="1" applyBorder="1" applyAlignment="1">
      <alignment vertical="top" wrapText="1"/>
    </xf>
    <xf numFmtId="0" fontId="6" fillId="13" borderId="40" xfId="0" applyFont="1" applyFill="1" applyBorder="1" applyAlignment="1">
      <alignment horizontal="left" vertical="top" wrapText="1"/>
    </xf>
    <xf numFmtId="49" fontId="9" fillId="0" borderId="24" xfId="4" applyNumberFormat="1" applyFont="1" applyBorder="1" applyAlignment="1">
      <alignment horizontal="left" vertical="top"/>
    </xf>
    <xf numFmtId="0" fontId="6" fillId="13" borderId="71" xfId="0" applyFont="1" applyFill="1" applyBorder="1" applyAlignment="1">
      <alignment horizontal="left" vertical="top" wrapText="1"/>
    </xf>
    <xf numFmtId="49" fontId="9" fillId="0" borderId="30" xfId="4" applyNumberFormat="1" applyFont="1" applyBorder="1" applyAlignment="1">
      <alignment horizontal="left" vertical="top"/>
    </xf>
    <xf numFmtId="0" fontId="6" fillId="13" borderId="57" xfId="0" applyFont="1" applyFill="1" applyBorder="1" applyAlignment="1">
      <alignment horizontal="left" vertical="top" wrapText="1"/>
    </xf>
    <xf numFmtId="0" fontId="9" fillId="18" borderId="24" xfId="0" applyFont="1" applyFill="1" applyBorder="1" applyAlignment="1">
      <alignment horizontal="center" vertical="top"/>
    </xf>
    <xf numFmtId="0" fontId="6" fillId="4" borderId="19" xfId="0" applyFont="1" applyFill="1" applyBorder="1" applyAlignment="1">
      <alignment horizontal="center" vertical="top" wrapText="1"/>
    </xf>
    <xf numFmtId="164" fontId="6" fillId="4" borderId="57" xfId="0" applyNumberFormat="1" applyFont="1" applyFill="1" applyBorder="1" applyAlignment="1">
      <alignment horizontal="center" vertical="center" wrapText="1"/>
    </xf>
    <xf numFmtId="164" fontId="6" fillId="0" borderId="41" xfId="0" applyNumberFormat="1" applyFont="1" applyBorder="1" applyAlignment="1">
      <alignment horizontal="center" vertical="center" wrapText="1"/>
    </xf>
    <xf numFmtId="0" fontId="6" fillId="0" borderId="52" xfId="4" applyFont="1" applyBorder="1" applyAlignment="1">
      <alignment vertical="top"/>
    </xf>
    <xf numFmtId="164" fontId="9" fillId="0" borderId="30" xfId="4" applyNumberFormat="1" applyFont="1" applyBorder="1" applyAlignment="1">
      <alignment horizontal="center" vertical="top"/>
    </xf>
    <xf numFmtId="0" fontId="37" fillId="4" borderId="40" xfId="0" applyFont="1" applyFill="1" applyBorder="1" applyAlignment="1">
      <alignment horizontal="center" vertical="center" wrapText="1"/>
    </xf>
    <xf numFmtId="164" fontId="6" fillId="4" borderId="41" xfId="0" applyNumberFormat="1" applyFont="1" applyFill="1" applyBorder="1" applyAlignment="1">
      <alignment horizontal="center" vertical="center" wrapText="1"/>
    </xf>
    <xf numFmtId="0" fontId="6" fillId="4" borderId="33" xfId="0" applyFont="1" applyFill="1" applyBorder="1" applyAlignment="1">
      <alignment horizontal="left" vertical="center" wrapText="1"/>
    </xf>
    <xf numFmtId="164" fontId="9" fillId="0" borderId="31" xfId="4" applyNumberFormat="1" applyFont="1" applyBorder="1" applyAlignment="1">
      <alignment horizontal="center" vertical="top"/>
    </xf>
    <xf numFmtId="0" fontId="15" fillId="12" borderId="2" xfId="4" applyFont="1" applyFill="1" applyBorder="1" applyAlignment="1">
      <alignment horizontal="center" vertical="center" textRotation="90" wrapText="1"/>
    </xf>
    <xf numFmtId="49" fontId="9" fillId="0" borderId="15" xfId="4" applyNumberFormat="1" applyFont="1" applyBorder="1" applyAlignment="1">
      <alignment horizontal="center" vertical="top"/>
    </xf>
    <xf numFmtId="164" fontId="9" fillId="4" borderId="30" xfId="4" applyNumberFormat="1" applyFont="1" applyFill="1" applyBorder="1" applyAlignment="1">
      <alignment horizontal="center" vertical="top"/>
    </xf>
    <xf numFmtId="0" fontId="15" fillId="12" borderId="14" xfId="4" applyFont="1" applyFill="1" applyBorder="1" applyAlignment="1">
      <alignment horizontal="center" vertical="center" textRotation="90" wrapText="1"/>
    </xf>
    <xf numFmtId="0" fontId="15" fillId="12" borderId="34" xfId="4" applyFont="1" applyFill="1" applyBorder="1" applyAlignment="1">
      <alignment horizontal="center" vertical="center" textRotation="90" wrapText="1"/>
    </xf>
    <xf numFmtId="164" fontId="9" fillId="4" borderId="22" xfId="4" applyNumberFormat="1" applyFont="1" applyFill="1" applyBorder="1" applyAlignment="1">
      <alignment horizontal="center" vertical="top"/>
    </xf>
    <xf numFmtId="0" fontId="6" fillId="0" borderId="19" xfId="0" applyFont="1" applyBorder="1" applyAlignment="1">
      <alignment horizontal="center" vertical="top" wrapText="1"/>
    </xf>
    <xf numFmtId="0" fontId="6" fillId="0" borderId="6" xfId="0" applyFont="1" applyBorder="1" applyAlignment="1">
      <alignment horizontal="center" vertical="top" wrapText="1"/>
    </xf>
    <xf numFmtId="0" fontId="6" fillId="0" borderId="33" xfId="0" applyFont="1" applyBorder="1" applyAlignment="1">
      <alignment vertical="top"/>
    </xf>
    <xf numFmtId="49" fontId="9" fillId="0" borderId="2" xfId="4" applyNumberFormat="1" applyFont="1" applyBorder="1" applyAlignment="1">
      <alignment horizontal="center" vertical="top"/>
    </xf>
    <xf numFmtId="49" fontId="9" fillId="0" borderId="14" xfId="4" applyNumberFormat="1" applyFont="1" applyBorder="1" applyAlignment="1">
      <alignment horizontal="center" vertical="top"/>
    </xf>
    <xf numFmtId="0" fontId="6" fillId="0" borderId="41" xfId="0" applyFont="1" applyBorder="1" applyAlignment="1">
      <alignment horizontal="center" vertical="top" wrapText="1"/>
    </xf>
    <xf numFmtId="49" fontId="9" fillId="0" borderId="34" xfId="4" applyNumberFormat="1" applyFont="1" applyBorder="1" applyAlignment="1">
      <alignment horizontal="center" vertical="top"/>
    </xf>
    <xf numFmtId="49" fontId="9" fillId="0" borderId="20" xfId="4" applyNumberFormat="1" applyFont="1" applyBorder="1" applyAlignment="1">
      <alignment horizontal="center" vertical="top"/>
    </xf>
    <xf numFmtId="0" fontId="6" fillId="0" borderId="51" xfId="0" applyFont="1" applyBorder="1" applyAlignment="1">
      <alignment horizontal="center" vertical="top" wrapText="1"/>
    </xf>
    <xf numFmtId="164" fontId="6" fillId="4" borderId="52" xfId="0" applyNumberFormat="1" applyFont="1" applyFill="1" applyBorder="1" applyAlignment="1">
      <alignment horizontal="center" vertical="center" wrapText="1"/>
    </xf>
    <xf numFmtId="0" fontId="6" fillId="4" borderId="53" xfId="0" applyFont="1" applyFill="1" applyBorder="1" applyAlignment="1">
      <alignment horizontal="left" vertical="top" wrapText="1"/>
    </xf>
    <xf numFmtId="164" fontId="9" fillId="4" borderId="5" xfId="4" applyNumberFormat="1" applyFont="1" applyFill="1" applyBorder="1" applyAlignment="1">
      <alignment horizontal="center" vertical="top"/>
    </xf>
    <xf numFmtId="49" fontId="9" fillId="0" borderId="17" xfId="4" applyNumberFormat="1" applyFont="1" applyBorder="1" applyAlignment="1">
      <alignment horizontal="center" vertical="top"/>
    </xf>
    <xf numFmtId="0" fontId="6" fillId="0" borderId="47" xfId="0" applyFont="1" applyBorder="1" applyAlignment="1">
      <alignment horizontal="center" vertical="top" wrapText="1"/>
    </xf>
    <xf numFmtId="164" fontId="6" fillId="4" borderId="48" xfId="0" applyNumberFormat="1" applyFont="1" applyFill="1" applyBorder="1" applyAlignment="1">
      <alignment horizontal="center" vertical="center" wrapText="1"/>
    </xf>
    <xf numFmtId="0" fontId="6" fillId="4" borderId="49" xfId="0" applyFont="1" applyFill="1" applyBorder="1" applyAlignment="1">
      <alignment horizontal="left" vertical="top" wrapText="1"/>
    </xf>
    <xf numFmtId="0" fontId="6" fillId="0" borderId="36" xfId="4" applyFont="1" applyBorder="1" applyAlignment="1">
      <alignment horizontal="center" vertical="top"/>
    </xf>
    <xf numFmtId="0" fontId="6" fillId="0" borderId="71" xfId="4" applyFont="1" applyBorder="1" applyAlignment="1">
      <alignment horizontal="center" vertical="top"/>
    </xf>
    <xf numFmtId="0" fontId="6" fillId="0" borderId="38" xfId="4" applyFont="1" applyBorder="1" applyAlignment="1">
      <alignment horizontal="left" vertical="top"/>
    </xf>
    <xf numFmtId="164" fontId="9" fillId="11" borderId="15" xfId="4" applyNumberFormat="1" applyFont="1" applyFill="1" applyBorder="1" applyAlignment="1">
      <alignment horizontal="center" vertical="top"/>
    </xf>
    <xf numFmtId="0" fontId="6" fillId="4" borderId="28" xfId="0" applyFont="1" applyFill="1" applyBorder="1" applyAlignment="1">
      <alignment horizontal="left" vertical="top" wrapText="1"/>
    </xf>
    <xf numFmtId="49" fontId="9" fillId="13" borderId="24" xfId="4" applyNumberFormat="1" applyFont="1" applyFill="1" applyBorder="1" applyAlignment="1">
      <alignment horizontal="left" vertical="top"/>
    </xf>
    <xf numFmtId="49" fontId="9" fillId="13" borderId="30" xfId="4" applyNumberFormat="1" applyFont="1" applyFill="1" applyBorder="1" applyAlignment="1">
      <alignment horizontal="left" vertical="top"/>
    </xf>
    <xf numFmtId="49" fontId="9" fillId="0" borderId="31" xfId="4" applyNumberFormat="1" applyFont="1" applyBorder="1" applyAlignment="1">
      <alignment horizontal="left" vertical="top"/>
    </xf>
    <xf numFmtId="49" fontId="9" fillId="13" borderId="31" xfId="4" applyNumberFormat="1" applyFont="1" applyFill="1" applyBorder="1" applyAlignment="1">
      <alignment horizontal="left" vertical="top"/>
    </xf>
    <xf numFmtId="49" fontId="6" fillId="0" borderId="24" xfId="4" applyNumberFormat="1" applyFont="1" applyBorder="1" applyAlignment="1">
      <alignment vertical="top"/>
    </xf>
    <xf numFmtId="0" fontId="6" fillId="0" borderId="1" xfId="0" applyFont="1" applyBorder="1" applyAlignment="1">
      <alignment horizontal="center" vertical="top"/>
    </xf>
    <xf numFmtId="49" fontId="6" fillId="0" borderId="30" xfId="4" applyNumberFormat="1" applyFont="1" applyBorder="1" applyAlignment="1">
      <alignment vertical="top"/>
    </xf>
    <xf numFmtId="0" fontId="6" fillId="0" borderId="15" xfId="4" applyFont="1" applyBorder="1" applyAlignment="1">
      <alignment horizontal="center" vertical="top"/>
    </xf>
    <xf numFmtId="49" fontId="6" fillId="0" borderId="31" xfId="4" applyNumberFormat="1" applyFont="1" applyBorder="1" applyAlignment="1">
      <alignment vertical="top"/>
    </xf>
    <xf numFmtId="0" fontId="6" fillId="0" borderId="50" xfId="4" applyFont="1" applyBorder="1" applyAlignment="1">
      <alignment horizontal="center" vertical="top"/>
    </xf>
    <xf numFmtId="0" fontId="6" fillId="0" borderId="6" xfId="0" applyFont="1" applyBorder="1" applyAlignment="1">
      <alignment horizontal="center" vertical="center" wrapText="1"/>
    </xf>
    <xf numFmtId="49" fontId="9" fillId="0" borderId="4" xfId="4" applyNumberFormat="1" applyFont="1" applyBorder="1" applyAlignment="1">
      <alignment horizontal="center" vertical="top"/>
    </xf>
    <xf numFmtId="49" fontId="9" fillId="0" borderId="35" xfId="4" applyNumberFormat="1" applyFont="1" applyBorder="1" applyAlignment="1">
      <alignment horizontal="center" vertical="top"/>
    </xf>
    <xf numFmtId="164" fontId="6" fillId="0" borderId="27" xfId="0" applyNumberFormat="1" applyFont="1" applyBorder="1" applyAlignment="1">
      <alignment horizontal="center" vertical="center" wrapText="1"/>
    </xf>
    <xf numFmtId="164" fontId="6" fillId="0" borderId="32" xfId="0" applyNumberFormat="1" applyFont="1" applyBorder="1" applyAlignment="1">
      <alignment horizontal="center" vertical="center" wrapText="1"/>
    </xf>
    <xf numFmtId="164" fontId="5" fillId="0" borderId="57" xfId="4" applyNumberFormat="1" applyFont="1" applyBorder="1" applyAlignment="1">
      <alignment horizontal="center" vertical="top"/>
    </xf>
    <xf numFmtId="0" fontId="15" fillId="12" borderId="35" xfId="4" applyFont="1" applyFill="1" applyBorder="1" applyAlignment="1">
      <alignment horizontal="center" vertical="center" textRotation="90" wrapText="1"/>
    </xf>
    <xf numFmtId="49" fontId="6" fillId="0" borderId="55" xfId="4" applyNumberFormat="1" applyFont="1" applyBorder="1" applyAlignment="1">
      <alignment horizontal="center" vertical="top"/>
    </xf>
    <xf numFmtId="0" fontId="15" fillId="12" borderId="4" xfId="4" applyFont="1" applyFill="1" applyBorder="1" applyAlignment="1">
      <alignment horizontal="center" vertical="center" textRotation="90" wrapText="1"/>
    </xf>
    <xf numFmtId="49" fontId="6" fillId="0" borderId="20" xfId="4" applyNumberFormat="1" applyFont="1" applyBorder="1" applyAlignment="1">
      <alignment horizontal="center" vertical="top"/>
    </xf>
    <xf numFmtId="0" fontId="15" fillId="12" borderId="15" xfId="4" applyFont="1" applyFill="1" applyBorder="1" applyAlignment="1">
      <alignment horizontal="center" vertical="center" textRotation="90" wrapText="1"/>
    </xf>
    <xf numFmtId="49" fontId="6" fillId="0" borderId="7" xfId="4" applyNumberFormat="1" applyFont="1" applyBorder="1" applyAlignment="1">
      <alignment horizontal="center" vertical="top"/>
    </xf>
    <xf numFmtId="49" fontId="6" fillId="0" borderId="39" xfId="4" applyNumberFormat="1" applyFont="1" applyBorder="1" applyAlignment="1">
      <alignment horizontal="center" vertical="top"/>
    </xf>
    <xf numFmtId="49" fontId="6" fillId="0" borderId="21" xfId="4" applyNumberFormat="1" applyFont="1" applyBorder="1" applyAlignment="1">
      <alignment horizontal="center" vertical="top"/>
    </xf>
    <xf numFmtId="49" fontId="6" fillId="0" borderId="8" xfId="4" applyNumberFormat="1" applyFont="1" applyBorder="1" applyAlignment="1">
      <alignment horizontal="center" vertical="top"/>
    </xf>
    <xf numFmtId="0" fontId="6" fillId="0" borderId="45" xfId="4" applyFont="1" applyBorder="1" applyAlignment="1">
      <alignment horizontal="center" vertical="top"/>
    </xf>
    <xf numFmtId="0" fontId="6" fillId="0" borderId="42" xfId="4" applyFont="1" applyBorder="1" applyAlignment="1">
      <alignment horizontal="center" vertical="top"/>
    </xf>
    <xf numFmtId="0" fontId="6" fillId="0" borderId="56" xfId="4" applyFont="1" applyBorder="1" applyAlignment="1">
      <alignment horizontal="center" vertical="top"/>
    </xf>
    <xf numFmtId="0" fontId="37" fillId="5" borderId="0" xfId="4" applyFont="1" applyFill="1" applyAlignment="1">
      <alignment vertical="top"/>
    </xf>
    <xf numFmtId="0" fontId="37" fillId="17" borderId="0" xfId="4" applyFont="1" applyFill="1" applyAlignment="1">
      <alignment horizontal="center" vertical="top"/>
    </xf>
    <xf numFmtId="164" fontId="6" fillId="4" borderId="54" xfId="0" applyNumberFormat="1" applyFont="1" applyFill="1" applyBorder="1" applyAlignment="1">
      <alignment horizontal="center" vertical="center" wrapText="1"/>
    </xf>
    <xf numFmtId="2" fontId="37" fillId="0" borderId="0" xfId="4" applyNumberFormat="1" applyFont="1" applyAlignment="1">
      <alignment vertical="top"/>
    </xf>
    <xf numFmtId="2" fontId="6" fillId="4" borderId="0" xfId="0" applyNumberFormat="1" applyFont="1" applyFill="1" applyAlignment="1">
      <alignment horizontal="center" vertical="center" wrapText="1"/>
    </xf>
    <xf numFmtId="2" fontId="6" fillId="0" borderId="47" xfId="0" applyNumberFormat="1" applyFont="1" applyBorder="1" applyAlignment="1">
      <alignment horizontal="center" vertical="center" wrapText="1"/>
    </xf>
    <xf numFmtId="164" fontId="9" fillId="4" borderId="4" xfId="4" applyNumberFormat="1" applyFont="1" applyFill="1" applyBorder="1" applyAlignment="1">
      <alignment horizontal="center" vertical="top"/>
    </xf>
    <xf numFmtId="0" fontId="6" fillId="0" borderId="27" xfId="4" applyFont="1" applyBorder="1" applyAlignment="1">
      <alignment horizontal="center" vertical="top"/>
    </xf>
    <xf numFmtId="164" fontId="9" fillId="4" borderId="29" xfId="4" applyNumberFormat="1" applyFont="1" applyFill="1" applyBorder="1" applyAlignment="1">
      <alignment horizontal="center" vertical="top"/>
    </xf>
    <xf numFmtId="49" fontId="9" fillId="12" borderId="3" xfId="4" applyNumberFormat="1" applyFont="1" applyFill="1" applyBorder="1" applyAlignment="1">
      <alignment horizontal="center" vertical="top"/>
    </xf>
    <xf numFmtId="49" fontId="9" fillId="12" borderId="3" xfId="4" applyNumberFormat="1" applyFont="1" applyFill="1" applyBorder="1" applyAlignment="1">
      <alignment horizontal="center" vertical="top"/>
    </xf>
    <xf numFmtId="0" fontId="6" fillId="4" borderId="0" xfId="0" applyFont="1" applyFill="1" applyAlignment="1">
      <alignment vertical="center" wrapText="1"/>
    </xf>
    <xf numFmtId="0" fontId="6" fillId="4" borderId="50" xfId="0" applyFont="1" applyFill="1" applyBorder="1" applyAlignment="1">
      <alignment vertical="center" wrapText="1"/>
    </xf>
    <xf numFmtId="164" fontId="6" fillId="4" borderId="27" xfId="0" applyNumberFormat="1" applyFont="1" applyFill="1" applyBorder="1" applyAlignment="1">
      <alignment vertical="center" wrapText="1"/>
    </xf>
    <xf numFmtId="0" fontId="6" fillId="4" borderId="28" xfId="0" applyFont="1" applyFill="1" applyBorder="1" applyAlignment="1">
      <alignment vertical="center" wrapText="1"/>
    </xf>
    <xf numFmtId="49" fontId="9" fillId="12" borderId="0" xfId="4" applyNumberFormat="1" applyFont="1" applyFill="1" applyAlignment="1">
      <alignment horizontal="center" vertical="top"/>
    </xf>
    <xf numFmtId="49" fontId="9" fillId="12" borderId="0" xfId="4" applyNumberFormat="1" applyFont="1" applyFill="1" applyAlignment="1">
      <alignment horizontal="center" vertical="top"/>
    </xf>
    <xf numFmtId="0" fontId="6" fillId="4" borderId="51" xfId="0" applyFont="1" applyFill="1" applyBorder="1" applyAlignment="1">
      <alignment vertical="center" wrapText="1"/>
    </xf>
    <xf numFmtId="164" fontId="6" fillId="4" borderId="58" xfId="0" applyNumberFormat="1" applyFont="1" applyFill="1" applyBorder="1" applyAlignment="1">
      <alignment vertical="center" wrapText="1"/>
    </xf>
    <xf numFmtId="0" fontId="6" fillId="4" borderId="53" xfId="0" applyFont="1" applyFill="1" applyBorder="1" applyAlignment="1">
      <alignment vertical="center" wrapText="1"/>
    </xf>
    <xf numFmtId="0" fontId="9" fillId="12" borderId="13" xfId="0" applyFont="1" applyFill="1" applyBorder="1" applyAlignment="1">
      <alignment horizontal="center" vertical="top"/>
    </xf>
    <xf numFmtId="0" fontId="6" fillId="0" borderId="0" xfId="0" applyFont="1" applyAlignment="1">
      <alignment vertical="center" wrapText="1"/>
    </xf>
    <xf numFmtId="49" fontId="6" fillId="0" borderId="0" xfId="0" applyNumberFormat="1" applyFont="1" applyAlignment="1">
      <alignment horizontal="center" vertical="top" wrapText="1"/>
    </xf>
    <xf numFmtId="0" fontId="6" fillId="4" borderId="47" xfId="0" applyFont="1" applyFill="1" applyBorder="1" applyAlignment="1">
      <alignment vertical="center" wrapText="1"/>
    </xf>
    <xf numFmtId="164" fontId="6" fillId="4" borderId="54" xfId="0" applyNumberFormat="1" applyFont="1" applyFill="1" applyBorder="1" applyAlignment="1">
      <alignment vertical="center" wrapText="1"/>
    </xf>
    <xf numFmtId="0" fontId="6" fillId="4" borderId="49" xfId="0" applyFont="1" applyFill="1" applyBorder="1" applyAlignment="1">
      <alignment vertical="center" wrapText="1"/>
    </xf>
    <xf numFmtId="49" fontId="6" fillId="0" borderId="23" xfId="0" applyNumberFormat="1" applyFont="1" applyBorder="1" applyAlignment="1">
      <alignment horizontal="center" vertical="top" wrapText="1"/>
    </xf>
    <xf numFmtId="49" fontId="9" fillId="12" borderId="23" xfId="4" applyNumberFormat="1" applyFont="1" applyFill="1" applyBorder="1" applyAlignment="1">
      <alignment horizontal="center" vertical="top"/>
    </xf>
    <xf numFmtId="49" fontId="9" fillId="12" borderId="23" xfId="4" applyNumberFormat="1" applyFont="1" applyFill="1" applyBorder="1" applyAlignment="1">
      <alignment horizontal="center" vertical="top"/>
    </xf>
    <xf numFmtId="164" fontId="6" fillId="4" borderId="67" xfId="0" applyNumberFormat="1" applyFont="1" applyFill="1" applyBorder="1" applyAlignment="1">
      <alignment horizontal="center" vertical="center" wrapText="1"/>
    </xf>
    <xf numFmtId="0" fontId="6" fillId="4" borderId="66" xfId="0" applyFont="1" applyFill="1" applyBorder="1" applyAlignment="1">
      <alignment vertical="center" wrapText="1"/>
    </xf>
    <xf numFmtId="49" fontId="9" fillId="14" borderId="11" xfId="4" applyNumberFormat="1" applyFont="1" applyFill="1" applyBorder="1" applyAlignment="1">
      <alignment horizontal="center" vertical="top"/>
    </xf>
    <xf numFmtId="0" fontId="29" fillId="0" borderId="0" xfId="0" applyFont="1" applyAlignment="1">
      <alignment horizontal="left" vertical="top" wrapText="1"/>
    </xf>
    <xf numFmtId="0" fontId="29" fillId="8" borderId="10" xfId="0" applyFont="1" applyFill="1" applyBorder="1" applyAlignment="1">
      <alignment horizontal="left" vertical="top" wrapText="1"/>
    </xf>
    <xf numFmtId="0" fontId="29" fillId="8" borderId="11" xfId="0" applyFont="1" applyFill="1" applyBorder="1" applyAlignment="1">
      <alignment horizontal="left" vertical="top" wrapText="1"/>
    </xf>
    <xf numFmtId="0" fontId="29" fillId="8" borderId="12" xfId="0" applyFont="1" applyFill="1" applyBorder="1" applyAlignment="1">
      <alignment horizontal="left" vertical="top" wrapText="1"/>
    </xf>
    <xf numFmtId="49" fontId="9" fillId="14" borderId="10" xfId="4" applyNumberFormat="1" applyFont="1" applyFill="1" applyBorder="1" applyAlignment="1">
      <alignment horizontal="center" vertical="top"/>
    </xf>
    <xf numFmtId="49" fontId="6" fillId="0" borderId="0" xfId="9" applyNumberFormat="1" applyFont="1" applyAlignment="1">
      <alignment horizontal="center" vertical="top"/>
    </xf>
    <xf numFmtId="49" fontId="6" fillId="0" borderId="51" xfId="9" applyNumberFormat="1" applyFont="1" applyBorder="1" applyAlignment="1">
      <alignment horizontal="center" vertical="top"/>
    </xf>
    <xf numFmtId="49" fontId="6" fillId="0" borderId="52" xfId="9" applyNumberFormat="1" applyFont="1" applyBorder="1" applyAlignment="1">
      <alignment vertical="top" wrapText="1"/>
    </xf>
    <xf numFmtId="0" fontId="6" fillId="4" borderId="58" xfId="9" applyFont="1" applyFill="1" applyBorder="1" applyAlignment="1">
      <alignment horizontal="left" vertical="top" wrapText="1"/>
    </xf>
    <xf numFmtId="49" fontId="9" fillId="0" borderId="0" xfId="4" applyNumberFormat="1" applyFont="1" applyAlignment="1">
      <alignment horizontal="center" vertical="top"/>
    </xf>
    <xf numFmtId="49" fontId="9" fillId="14" borderId="3" xfId="4" applyNumberFormat="1" applyFont="1" applyFill="1" applyBorder="1" applyAlignment="1">
      <alignment horizontal="center" vertical="top"/>
    </xf>
    <xf numFmtId="49" fontId="9" fillId="0" borderId="0" xfId="4" applyNumberFormat="1" applyFont="1" applyAlignment="1">
      <alignment vertical="top"/>
    </xf>
    <xf numFmtId="49" fontId="9" fillId="17" borderId="10" xfId="4" applyNumberFormat="1" applyFont="1" applyFill="1" applyBorder="1" applyAlignment="1">
      <alignment vertical="top"/>
    </xf>
    <xf numFmtId="49" fontId="9" fillId="17" borderId="11" xfId="4" applyNumberFormat="1" applyFont="1" applyFill="1" applyBorder="1" applyAlignment="1">
      <alignment vertical="top"/>
    </xf>
    <xf numFmtId="49" fontId="9" fillId="17" borderId="11" xfId="4" applyNumberFormat="1" applyFont="1" applyFill="1" applyBorder="1" applyAlignment="1">
      <alignment vertical="center"/>
    </xf>
    <xf numFmtId="49" fontId="29" fillId="17" borderId="11" xfId="4" applyNumberFormat="1" applyFont="1" applyFill="1" applyBorder="1" applyAlignment="1">
      <alignment vertical="top"/>
    </xf>
    <xf numFmtId="49" fontId="9" fillId="17" borderId="12" xfId="4" applyNumberFormat="1" applyFont="1" applyFill="1" applyBorder="1" applyAlignment="1">
      <alignment vertical="top"/>
    </xf>
    <xf numFmtId="164" fontId="11" fillId="14" borderId="66" xfId="4" applyNumberFormat="1" applyFont="1" applyFill="1" applyBorder="1" applyAlignment="1">
      <alignment horizontal="center" vertical="top"/>
    </xf>
    <xf numFmtId="0" fontId="6" fillId="13" borderId="64" xfId="0" applyFont="1" applyFill="1" applyBorder="1" applyAlignment="1">
      <alignment horizontal="left" vertical="top" wrapText="1"/>
    </xf>
    <xf numFmtId="49" fontId="9" fillId="14" borderId="4" xfId="4" applyNumberFormat="1" applyFont="1" applyFill="1" applyBorder="1" applyAlignment="1">
      <alignment vertical="top"/>
    </xf>
    <xf numFmtId="0" fontId="6" fillId="13" borderId="52" xfId="0" applyFont="1" applyFill="1" applyBorder="1" applyAlignment="1">
      <alignment horizontal="left" vertical="top" wrapText="1"/>
    </xf>
    <xf numFmtId="49" fontId="9" fillId="14" borderId="15" xfId="4" applyNumberFormat="1" applyFont="1" applyFill="1" applyBorder="1" applyAlignment="1">
      <alignment vertical="top"/>
    </xf>
    <xf numFmtId="0" fontId="6" fillId="13" borderId="37" xfId="0" applyFont="1" applyFill="1" applyBorder="1" applyAlignment="1">
      <alignment horizontal="left" vertical="top" wrapText="1"/>
    </xf>
    <xf numFmtId="168" fontId="9" fillId="0" borderId="4" xfId="4" applyNumberFormat="1" applyFont="1" applyBorder="1" applyAlignment="1">
      <alignment horizontal="center" vertical="top"/>
    </xf>
    <xf numFmtId="164" fontId="11" fillId="0" borderId="5" xfId="4" applyNumberFormat="1" applyFont="1" applyBorder="1" applyAlignment="1">
      <alignment horizontal="center" vertical="top"/>
    </xf>
    <xf numFmtId="164" fontId="9" fillId="0" borderId="13" xfId="4" applyNumberFormat="1" applyFont="1" applyBorder="1" applyAlignment="1">
      <alignment horizontal="center" vertical="top"/>
    </xf>
    <xf numFmtId="49" fontId="6" fillId="0" borderId="30" xfId="0" applyNumberFormat="1" applyFont="1" applyBorder="1" applyAlignment="1">
      <alignment horizontal="left" vertical="top"/>
    </xf>
    <xf numFmtId="49" fontId="6" fillId="0" borderId="31" xfId="0" applyNumberFormat="1" applyFont="1" applyBorder="1" applyAlignment="1">
      <alignment horizontal="left" vertical="top"/>
    </xf>
    <xf numFmtId="0" fontId="6" fillId="0" borderId="0" xfId="4" applyFont="1" applyAlignment="1">
      <alignment horizontal="center" vertical="center"/>
    </xf>
    <xf numFmtId="0" fontId="6" fillId="0" borderId="42" xfId="4" applyFont="1" applyBorder="1" applyAlignment="1">
      <alignment horizontal="center" vertical="center"/>
    </xf>
    <xf numFmtId="0" fontId="6" fillId="0" borderId="50" xfId="4" applyFont="1" applyBorder="1" applyAlignment="1">
      <alignment horizontal="center" vertical="center"/>
    </xf>
    <xf numFmtId="0" fontId="6" fillId="0" borderId="60" xfId="4" applyFont="1" applyBorder="1" applyAlignment="1">
      <alignment horizontal="center" vertical="center"/>
    </xf>
    <xf numFmtId="2" fontId="9" fillId="0" borderId="29" xfId="4" applyNumberFormat="1" applyFont="1" applyBorder="1" applyAlignment="1">
      <alignment horizontal="center" vertical="top"/>
    </xf>
    <xf numFmtId="0" fontId="6" fillId="13" borderId="24" xfId="0" applyFont="1" applyFill="1" applyBorder="1" applyAlignment="1">
      <alignment horizontal="left" vertical="top" wrapText="1"/>
    </xf>
    <xf numFmtId="0" fontId="6" fillId="0" borderId="57" xfId="4" applyFont="1" applyBorder="1" applyAlignment="1">
      <alignment horizontal="center" vertical="center"/>
    </xf>
    <xf numFmtId="0" fontId="6" fillId="0" borderId="56" xfId="4" applyFont="1" applyBorder="1" applyAlignment="1">
      <alignment horizontal="center" vertical="center"/>
    </xf>
    <xf numFmtId="0" fontId="6" fillId="0" borderId="63" xfId="0" applyFont="1" applyBorder="1" applyAlignment="1">
      <alignment vertical="center"/>
    </xf>
    <xf numFmtId="164" fontId="9" fillId="0" borderId="5" xfId="4" applyNumberFormat="1" applyFont="1" applyBorder="1" applyAlignment="1">
      <alignment horizontal="center" vertical="top"/>
    </xf>
    <xf numFmtId="0" fontId="6" fillId="0" borderId="33" xfId="0" applyFont="1" applyBorder="1" applyAlignment="1">
      <alignment vertical="center"/>
    </xf>
    <xf numFmtId="0" fontId="6" fillId="0" borderId="60" xfId="0" applyFont="1" applyBorder="1" applyAlignment="1">
      <alignment horizontal="center" vertical="top" wrapText="1"/>
    </xf>
    <xf numFmtId="164" fontId="6" fillId="0" borderId="57" xfId="0" applyNumberFormat="1" applyFont="1" applyBorder="1" applyAlignment="1">
      <alignment horizontal="center" vertical="top" wrapText="1"/>
    </xf>
    <xf numFmtId="0" fontId="6" fillId="0" borderId="63" xfId="0" applyFont="1" applyBorder="1" applyAlignment="1">
      <alignment horizontal="left" vertical="top"/>
    </xf>
    <xf numFmtId="0" fontId="6" fillId="0" borderId="40" xfId="0" applyFont="1" applyBorder="1" applyAlignment="1">
      <alignment horizontal="center" vertical="top" wrapText="1"/>
    </xf>
    <xf numFmtId="164" fontId="6" fillId="0" borderId="32" xfId="0" applyNumberFormat="1" applyFont="1" applyBorder="1" applyAlignment="1">
      <alignment horizontal="center" vertical="top" wrapText="1"/>
    </xf>
    <xf numFmtId="0" fontId="6" fillId="0" borderId="33" xfId="0" applyFont="1" applyBorder="1" applyAlignment="1">
      <alignment horizontal="left" vertical="top"/>
    </xf>
    <xf numFmtId="0" fontId="6" fillId="0" borderId="63" xfId="0" applyFont="1" applyBorder="1" applyAlignment="1">
      <alignment vertical="center" wrapText="1"/>
    </xf>
    <xf numFmtId="0" fontId="6" fillId="5" borderId="0" xfId="0" applyFont="1" applyFill="1" applyAlignment="1">
      <alignment horizontal="center" vertical="center" wrapText="1"/>
    </xf>
    <xf numFmtId="0" fontId="6" fillId="0" borderId="60" xfId="0" applyFont="1" applyBorder="1" applyAlignment="1">
      <alignment horizontal="center" vertical="top" wrapText="1"/>
    </xf>
    <xf numFmtId="0" fontId="6" fillId="0" borderId="63" xfId="0" applyFont="1" applyBorder="1" applyAlignment="1">
      <alignment horizontal="left" vertical="center" wrapText="1"/>
    </xf>
    <xf numFmtId="164" fontId="11" fillId="12" borderId="4" xfId="4" applyNumberFormat="1" applyFont="1" applyFill="1" applyBorder="1" applyAlignment="1">
      <alignment horizontal="center" vertical="top"/>
    </xf>
    <xf numFmtId="0" fontId="29" fillId="12" borderId="2" xfId="0" applyFont="1" applyFill="1" applyBorder="1" applyAlignment="1">
      <alignment horizontal="left" vertical="top" wrapText="1"/>
    </xf>
    <xf numFmtId="49" fontId="9" fillId="12" borderId="4" xfId="4" applyNumberFormat="1" applyFont="1" applyFill="1" applyBorder="1" applyAlignment="1">
      <alignment horizontal="center" vertical="top"/>
    </xf>
    <xf numFmtId="0" fontId="29" fillId="12" borderId="14" xfId="0" applyFont="1" applyFill="1" applyBorder="1" applyAlignment="1">
      <alignment horizontal="left" vertical="top" wrapText="1"/>
    </xf>
    <xf numFmtId="49" fontId="9" fillId="12" borderId="15" xfId="4" applyNumberFormat="1" applyFont="1" applyFill="1" applyBorder="1" applyAlignment="1">
      <alignment horizontal="center" vertical="top"/>
    </xf>
    <xf numFmtId="0" fontId="37" fillId="0" borderId="50" xfId="4" applyFont="1" applyBorder="1" applyAlignment="1">
      <alignment vertical="top"/>
    </xf>
    <xf numFmtId="0" fontId="6" fillId="12" borderId="5" xfId="0" applyFont="1" applyFill="1" applyBorder="1" applyAlignment="1">
      <alignment horizontal="center" vertical="top"/>
    </xf>
    <xf numFmtId="164" fontId="11" fillId="12" borderId="12" xfId="4" applyNumberFormat="1" applyFont="1" applyFill="1" applyBorder="1" applyAlignment="1">
      <alignment horizontal="center" vertical="top"/>
    </xf>
    <xf numFmtId="164" fontId="9" fillId="12" borderId="12" xfId="4" applyNumberFormat="1" applyFont="1" applyFill="1" applyBorder="1" applyAlignment="1">
      <alignment vertical="top"/>
    </xf>
    <xf numFmtId="0" fontId="9" fillId="12" borderId="9" xfId="4" applyFont="1" applyFill="1" applyBorder="1" applyAlignment="1">
      <alignment horizontal="right" wrapText="1"/>
    </xf>
    <xf numFmtId="0" fontId="29" fillId="12" borderId="34" xfId="0" applyFont="1" applyFill="1" applyBorder="1" applyAlignment="1">
      <alignment horizontal="left" vertical="top" wrapText="1"/>
    </xf>
    <xf numFmtId="49" fontId="9" fillId="12" borderId="35" xfId="4" applyNumberFormat="1" applyFont="1" applyFill="1" applyBorder="1" applyAlignment="1">
      <alignment horizontal="center" vertical="top"/>
    </xf>
    <xf numFmtId="0" fontId="44" fillId="13" borderId="24" xfId="0" applyFont="1" applyFill="1" applyBorder="1" applyAlignment="1">
      <alignment vertical="top" wrapText="1"/>
    </xf>
    <xf numFmtId="0" fontId="6" fillId="13" borderId="30" xfId="0" applyFont="1" applyFill="1" applyBorder="1" applyAlignment="1">
      <alignment horizontal="left" vertical="top" wrapText="1"/>
    </xf>
    <xf numFmtId="49" fontId="9" fillId="13" borderId="30" xfId="4" applyNumberFormat="1" applyFont="1" applyFill="1" applyBorder="1" applyAlignment="1">
      <alignment horizontal="center" vertical="top"/>
    </xf>
    <xf numFmtId="0" fontId="6" fillId="20" borderId="53" xfId="0" applyFont="1" applyFill="1" applyBorder="1" applyAlignment="1">
      <alignment horizontal="left" vertical="center" wrapText="1"/>
    </xf>
    <xf numFmtId="0" fontId="37" fillId="0" borderId="6" xfId="0" applyFont="1" applyBorder="1" applyAlignment="1">
      <alignment horizontal="center" vertical="center" wrapText="1"/>
    </xf>
    <xf numFmtId="0" fontId="6" fillId="20" borderId="32" xfId="0" applyFont="1" applyFill="1" applyBorder="1" applyAlignment="1">
      <alignment vertical="center" wrapText="1"/>
    </xf>
    <xf numFmtId="0" fontId="6" fillId="20" borderId="49" xfId="0" applyFont="1" applyFill="1" applyBorder="1" applyAlignment="1">
      <alignment horizontal="left" vertical="center" wrapText="1"/>
    </xf>
    <xf numFmtId="0" fontId="37" fillId="0" borderId="45" xfId="4" applyFont="1" applyBorder="1" applyAlignment="1">
      <alignment vertical="top"/>
    </xf>
    <xf numFmtId="0" fontId="6" fillId="0" borderId="51" xfId="4" applyFont="1" applyBorder="1" applyAlignment="1">
      <alignment vertical="top"/>
    </xf>
    <xf numFmtId="0" fontId="6" fillId="0" borderId="60" xfId="0" applyFont="1" applyBorder="1" applyAlignment="1">
      <alignment horizontal="center" vertical="center" wrapText="1"/>
    </xf>
    <xf numFmtId="164" fontId="6" fillId="15" borderId="57" xfId="0" applyNumberFormat="1" applyFont="1" applyFill="1" applyBorder="1" applyAlignment="1">
      <alignment horizontal="center" vertical="center" wrapText="1"/>
    </xf>
    <xf numFmtId="164" fontId="6" fillId="15" borderId="63" xfId="0" applyNumberFormat="1" applyFont="1" applyFill="1" applyBorder="1" applyAlignment="1">
      <alignment horizontal="left" vertical="top" wrapText="1"/>
    </xf>
    <xf numFmtId="164" fontId="6" fillId="15" borderId="33" xfId="0" applyNumberFormat="1" applyFont="1" applyFill="1" applyBorder="1" applyAlignment="1">
      <alignment horizontal="left" vertical="top" wrapText="1"/>
    </xf>
    <xf numFmtId="0" fontId="6" fillId="0" borderId="60" xfId="0" applyFont="1" applyBorder="1" applyAlignment="1">
      <alignment vertical="center" wrapText="1"/>
    </xf>
    <xf numFmtId="164" fontId="6" fillId="15" borderId="57" xfId="0" applyNumberFormat="1" applyFont="1" applyFill="1" applyBorder="1" applyAlignment="1">
      <alignment vertical="center" wrapText="1"/>
    </xf>
    <xf numFmtId="164" fontId="6" fillId="15" borderId="63" xfId="0" applyNumberFormat="1" applyFont="1" applyFill="1" applyBorder="1" applyAlignment="1">
      <alignment vertical="top" wrapText="1"/>
    </xf>
    <xf numFmtId="164" fontId="6" fillId="0" borderId="32" xfId="0" applyNumberFormat="1" applyFont="1" applyBorder="1" applyAlignment="1">
      <alignment vertical="center" wrapText="1"/>
    </xf>
    <xf numFmtId="164" fontId="6" fillId="0" borderId="33" xfId="0" applyNumberFormat="1" applyFont="1" applyBorder="1" applyAlignment="1">
      <alignment vertical="top" wrapText="1"/>
    </xf>
    <xf numFmtId="0" fontId="37" fillId="0" borderId="65" xfId="4" applyFont="1" applyBorder="1" applyAlignment="1">
      <alignment vertical="top"/>
    </xf>
    <xf numFmtId="164" fontId="6" fillId="15" borderId="33" xfId="0" applyNumberFormat="1" applyFont="1" applyFill="1" applyBorder="1" applyAlignment="1">
      <alignment vertical="top" wrapText="1"/>
    </xf>
    <xf numFmtId="49" fontId="9" fillId="13" borderId="2" xfId="4" applyNumberFormat="1" applyFont="1" applyFill="1" applyBorder="1" applyAlignment="1">
      <alignment horizontal="center" vertical="top"/>
    </xf>
    <xf numFmtId="49" fontId="9" fillId="13" borderId="14" xfId="4" applyNumberFormat="1" applyFont="1" applyFill="1" applyBorder="1" applyAlignment="1">
      <alignment horizontal="center" vertical="top"/>
    </xf>
    <xf numFmtId="0" fontId="6" fillId="0" borderId="28" xfId="0" applyFont="1" applyBorder="1" applyAlignment="1">
      <alignment horizontal="left" vertical="top" wrapText="1"/>
    </xf>
    <xf numFmtId="49" fontId="9" fillId="13" borderId="34" xfId="4" applyNumberFormat="1" applyFont="1" applyFill="1" applyBorder="1" applyAlignment="1">
      <alignment horizontal="center" vertical="top"/>
    </xf>
    <xf numFmtId="0" fontId="45" fillId="0" borderId="0" xfId="0" applyFont="1" applyAlignment="1">
      <alignment horizontal="center" vertical="center"/>
    </xf>
    <xf numFmtId="0" fontId="45" fillId="0" borderId="45" xfId="0" applyFont="1" applyBorder="1" applyAlignment="1">
      <alignment horizontal="center" vertical="center"/>
    </xf>
    <xf numFmtId="0" fontId="45" fillId="0" borderId="25" xfId="0" applyFont="1" applyBorder="1" applyAlignment="1">
      <alignment horizontal="center" vertical="center"/>
    </xf>
    <xf numFmtId="164" fontId="30" fillId="0" borderId="26" xfId="0" applyNumberFormat="1" applyFont="1" applyBorder="1" applyAlignment="1">
      <alignment vertical="top" wrapText="1"/>
    </xf>
    <xf numFmtId="164" fontId="6" fillId="0" borderId="28" xfId="0" applyNumberFormat="1" applyFont="1" applyBorder="1" applyAlignment="1">
      <alignment horizontal="left" vertical="top" wrapText="1"/>
    </xf>
    <xf numFmtId="164" fontId="6" fillId="0" borderId="49" xfId="0" applyNumberFormat="1" applyFont="1" applyBorder="1" applyAlignment="1">
      <alignment horizontal="left" vertical="top" wrapText="1"/>
    </xf>
    <xf numFmtId="164" fontId="9" fillId="0" borderId="35" xfId="4" applyNumberFormat="1" applyFont="1" applyBorder="1" applyAlignment="1">
      <alignment horizontal="center" vertical="top"/>
    </xf>
    <xf numFmtId="164" fontId="6" fillId="15" borderId="26" xfId="0" applyNumberFormat="1" applyFont="1" applyFill="1" applyBorder="1" applyAlignment="1">
      <alignment horizontal="left" vertical="top" wrapText="1"/>
    </xf>
    <xf numFmtId="164" fontId="6" fillId="15" borderId="53" xfId="0" applyNumberFormat="1" applyFont="1" applyFill="1" applyBorder="1" applyAlignment="1">
      <alignment horizontal="left" vertical="top" wrapText="1"/>
    </xf>
    <xf numFmtId="164" fontId="6" fillId="15" borderId="49" xfId="0" applyNumberFormat="1" applyFont="1" applyFill="1" applyBorder="1" applyAlignment="1">
      <alignment horizontal="left" vertical="top" wrapText="1"/>
    </xf>
    <xf numFmtId="0" fontId="6" fillId="0" borderId="57" xfId="0" applyFont="1" applyBorder="1" applyAlignment="1">
      <alignment horizontal="center" vertical="center"/>
    </xf>
    <xf numFmtId="0" fontId="6" fillId="0" borderId="63" xfId="0" applyFont="1" applyBorder="1" applyAlignment="1">
      <alignment horizontal="left" vertical="top"/>
    </xf>
    <xf numFmtId="0" fontId="6" fillId="0" borderId="60" xfId="0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top"/>
    </xf>
    <xf numFmtId="0" fontId="6" fillId="0" borderId="59" xfId="4" applyFont="1" applyBorder="1" applyAlignment="1">
      <alignment vertical="top"/>
    </xf>
    <xf numFmtId="0" fontId="6" fillId="0" borderId="73" xfId="4" applyFont="1" applyBorder="1" applyAlignment="1">
      <alignment vertical="top"/>
    </xf>
    <xf numFmtId="0" fontId="6" fillId="0" borderId="19" xfId="0" applyFont="1" applyBorder="1" applyAlignment="1">
      <alignment horizontal="center" vertical="center" wrapText="1"/>
    </xf>
    <xf numFmtId="164" fontId="6" fillId="15" borderId="57" xfId="0" applyNumberFormat="1" applyFont="1" applyFill="1" applyBorder="1" applyAlignment="1">
      <alignment horizontal="center" vertical="center" wrapText="1"/>
    </xf>
    <xf numFmtId="164" fontId="6" fillId="15" borderId="21" xfId="0" applyNumberFormat="1" applyFont="1" applyFill="1" applyBorder="1" applyAlignment="1">
      <alignment vertical="top" wrapText="1"/>
    </xf>
    <xf numFmtId="0" fontId="37" fillId="0" borderId="55" xfId="4" applyFont="1" applyBorder="1" applyAlignment="1">
      <alignment vertical="top"/>
    </xf>
    <xf numFmtId="0" fontId="6" fillId="0" borderId="8" xfId="0" applyFont="1" applyBorder="1" applyAlignment="1">
      <alignment vertical="top" wrapText="1"/>
    </xf>
    <xf numFmtId="0" fontId="6" fillId="0" borderId="10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 vertical="center"/>
    </xf>
    <xf numFmtId="0" fontId="6" fillId="0" borderId="12" xfId="0" applyFont="1" applyBorder="1" applyAlignment="1">
      <alignment vertical="top" wrapText="1"/>
    </xf>
    <xf numFmtId="0" fontId="6" fillId="0" borderId="18" xfId="4" applyFont="1" applyBorder="1" applyAlignment="1">
      <alignment vertical="top"/>
    </xf>
    <xf numFmtId="0" fontId="6" fillId="0" borderId="45" xfId="0" applyFont="1" applyBorder="1" applyAlignment="1">
      <alignment horizontal="center" vertical="center" wrapText="1"/>
    </xf>
    <xf numFmtId="164" fontId="6" fillId="15" borderId="25" xfId="0" applyNumberFormat="1" applyFont="1" applyFill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left" vertical="top" wrapText="1"/>
    </xf>
    <xf numFmtId="49" fontId="9" fillId="12" borderId="2" xfId="4" applyNumberFormat="1" applyFont="1" applyFill="1" applyBorder="1" applyAlignment="1">
      <alignment horizontal="center" vertical="top"/>
    </xf>
    <xf numFmtId="0" fontId="6" fillId="12" borderId="30" xfId="4" applyFont="1" applyFill="1" applyBorder="1" applyAlignment="1">
      <alignment horizontal="center" vertical="top"/>
    </xf>
    <xf numFmtId="49" fontId="6" fillId="0" borderId="15" xfId="0" applyNumberFormat="1" applyFont="1" applyBorder="1" applyAlignment="1">
      <alignment horizontal="left" vertical="top" wrapText="1"/>
    </xf>
    <xf numFmtId="49" fontId="29" fillId="12" borderId="14" xfId="4" applyNumberFormat="1" applyFont="1" applyFill="1" applyBorder="1" applyAlignment="1">
      <alignment horizontal="left" vertical="top" wrapText="1"/>
    </xf>
    <xf numFmtId="0" fontId="6" fillId="12" borderId="5" xfId="4" applyFont="1" applyFill="1" applyBorder="1" applyAlignment="1">
      <alignment horizontal="center" vertical="top"/>
    </xf>
    <xf numFmtId="0" fontId="6" fillId="12" borderId="29" xfId="4" applyFont="1" applyFill="1" applyBorder="1" applyAlignment="1">
      <alignment horizontal="center" vertical="top"/>
    </xf>
    <xf numFmtId="49" fontId="6" fillId="0" borderId="35" xfId="0" applyNumberFormat="1" applyFont="1" applyBorder="1" applyAlignment="1">
      <alignment horizontal="left" vertical="top" wrapText="1"/>
    </xf>
    <xf numFmtId="49" fontId="29" fillId="12" borderId="34" xfId="4" applyNumberFormat="1" applyFont="1" applyFill="1" applyBorder="1" applyAlignment="1">
      <alignment horizontal="left" vertical="top" wrapText="1"/>
    </xf>
    <xf numFmtId="0" fontId="9" fillId="11" borderId="9" xfId="4" applyFont="1" applyFill="1" applyBorder="1" applyAlignment="1">
      <alignment horizontal="center" wrapText="1"/>
    </xf>
    <xf numFmtId="0" fontId="9" fillId="0" borderId="30" xfId="0" applyFont="1" applyBorder="1" applyAlignment="1">
      <alignment horizontal="center" vertical="top"/>
    </xf>
    <xf numFmtId="0" fontId="6" fillId="0" borderId="48" xfId="4" applyFont="1" applyBorder="1" applyAlignment="1">
      <alignment vertical="top"/>
    </xf>
    <xf numFmtId="0" fontId="29" fillId="12" borderId="24" xfId="0" applyFont="1" applyFill="1" applyBorder="1" applyAlignment="1">
      <alignment horizontal="left" vertical="top" wrapText="1"/>
    </xf>
    <xf numFmtId="164" fontId="9" fillId="12" borderId="15" xfId="4" applyNumberFormat="1" applyFont="1" applyFill="1" applyBorder="1" applyAlignment="1">
      <alignment horizontal="center" vertical="top"/>
    </xf>
    <xf numFmtId="0" fontId="29" fillId="12" borderId="30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 vertical="top"/>
    </xf>
    <xf numFmtId="0" fontId="6" fillId="4" borderId="40" xfId="0" applyFont="1" applyFill="1" applyBorder="1" applyAlignment="1">
      <alignment horizontal="center" vertical="top"/>
    </xf>
    <xf numFmtId="0" fontId="6" fillId="0" borderId="32" xfId="0" applyFont="1" applyBorder="1" applyAlignment="1">
      <alignment horizontal="left" vertical="top" wrapText="1"/>
    </xf>
    <xf numFmtId="0" fontId="29" fillId="12" borderId="31" xfId="0" applyFont="1" applyFill="1" applyBorder="1" applyAlignment="1">
      <alignment horizontal="left" vertical="top" wrapText="1"/>
    </xf>
    <xf numFmtId="0" fontId="28" fillId="0" borderId="0" xfId="0" applyFont="1" applyAlignment="1">
      <alignment vertical="top" wrapText="1"/>
    </xf>
    <xf numFmtId="0" fontId="28" fillId="4" borderId="42" xfId="0" applyFont="1" applyFill="1" applyBorder="1" applyAlignment="1">
      <alignment vertical="top" wrapText="1"/>
    </xf>
    <xf numFmtId="0" fontId="6" fillId="0" borderId="56" xfId="0" applyFont="1" applyBorder="1" applyAlignment="1">
      <alignment horizontal="center" vertical="top" wrapText="1"/>
    </xf>
    <xf numFmtId="0" fontId="6" fillId="0" borderId="44" xfId="0" applyFont="1" applyBorder="1" applyAlignment="1">
      <alignment vertical="top" wrapText="1"/>
    </xf>
    <xf numFmtId="49" fontId="9" fillId="0" borderId="3" xfId="4" applyNumberFormat="1" applyFont="1" applyBorder="1" applyAlignment="1">
      <alignment horizontal="center" vertical="top"/>
    </xf>
    <xf numFmtId="0" fontId="6" fillId="4" borderId="50" xfId="0" applyFont="1" applyFill="1" applyBorder="1" applyAlignment="1">
      <alignment horizontal="center" vertical="top" wrapText="1"/>
    </xf>
    <xf numFmtId="0" fontId="6" fillId="0" borderId="27" xfId="0" applyFont="1" applyBorder="1" applyAlignment="1">
      <alignment horizontal="center" vertical="top" wrapText="1"/>
    </xf>
    <xf numFmtId="0" fontId="6" fillId="0" borderId="28" xfId="0" applyFont="1" applyBorder="1" applyAlignment="1">
      <alignment vertical="top" wrapText="1"/>
    </xf>
    <xf numFmtId="0" fontId="29" fillId="0" borderId="0" xfId="0" applyFont="1" applyAlignment="1">
      <alignment vertical="top" wrapText="1"/>
    </xf>
    <xf numFmtId="0" fontId="29" fillId="8" borderId="10" xfId="0" applyFont="1" applyFill="1" applyBorder="1" applyAlignment="1">
      <alignment vertical="top" wrapText="1"/>
    </xf>
    <xf numFmtId="0" fontId="29" fillId="8" borderId="11" xfId="0" applyFont="1" applyFill="1" applyBorder="1" applyAlignment="1">
      <alignment vertical="top" wrapText="1"/>
    </xf>
    <xf numFmtId="0" fontId="29" fillId="8" borderId="11" xfId="0" applyFont="1" applyFill="1" applyBorder="1" applyAlignment="1">
      <alignment vertical="center" wrapText="1"/>
    </xf>
    <xf numFmtId="49" fontId="9" fillId="14" borderId="10" xfId="4" applyNumberFormat="1" applyFont="1" applyFill="1" applyBorder="1" applyAlignment="1">
      <alignment vertical="top"/>
    </xf>
    <xf numFmtId="49" fontId="9" fillId="17" borderId="9" xfId="4" applyNumberFormat="1" applyFont="1" applyFill="1" applyBorder="1" applyAlignment="1">
      <alignment vertical="top"/>
    </xf>
    <xf numFmtId="164" fontId="9" fillId="14" borderId="66" xfId="4" applyNumberFormat="1" applyFont="1" applyFill="1" applyBorder="1" applyAlignment="1">
      <alignment horizontal="center" vertical="top"/>
    </xf>
    <xf numFmtId="0" fontId="9" fillId="11" borderId="39" xfId="4" applyFont="1" applyFill="1" applyBorder="1" applyAlignment="1">
      <alignment horizontal="center" wrapText="1"/>
    </xf>
    <xf numFmtId="49" fontId="6" fillId="13" borderId="3" xfId="4" applyNumberFormat="1" applyFont="1" applyFill="1" applyBorder="1" applyAlignment="1">
      <alignment horizontal="left" vertical="top" wrapText="1"/>
    </xf>
    <xf numFmtId="0" fontId="6" fillId="0" borderId="18" xfId="4" applyFont="1" applyBorder="1" applyAlignment="1">
      <alignment horizontal="center" vertical="top"/>
    </xf>
    <xf numFmtId="49" fontId="6" fillId="13" borderId="0" xfId="4" applyNumberFormat="1" applyFont="1" applyFill="1" applyAlignment="1">
      <alignment horizontal="left" vertical="top" wrapText="1"/>
    </xf>
    <xf numFmtId="49" fontId="6" fillId="13" borderId="23" xfId="4" applyNumberFormat="1" applyFont="1" applyFill="1" applyBorder="1" applyAlignment="1">
      <alignment horizontal="left" vertical="top" wrapText="1"/>
    </xf>
    <xf numFmtId="49" fontId="9" fillId="8" borderId="3" xfId="4" applyNumberFormat="1" applyFont="1" applyFill="1" applyBorder="1" applyAlignment="1">
      <alignment vertical="top"/>
    </xf>
    <xf numFmtId="0" fontId="30" fillId="0" borderId="0" xfId="0" applyFont="1" applyAlignment="1">
      <alignment horizontal="center" vertical="top"/>
    </xf>
    <xf numFmtId="0" fontId="30" fillId="0" borderId="55" xfId="0" applyFont="1" applyBorder="1" applyAlignment="1">
      <alignment horizontal="center" vertical="top"/>
    </xf>
    <xf numFmtId="164" fontId="30" fillId="15" borderId="56" xfId="0" applyNumberFormat="1" applyFont="1" applyFill="1" applyBorder="1" applyAlignment="1">
      <alignment horizontal="center" vertical="center" wrapText="1"/>
    </xf>
    <xf numFmtId="0" fontId="6" fillId="0" borderId="39" xfId="0" applyFont="1" applyBorder="1" applyAlignment="1">
      <alignment horizontal="left" vertical="top" wrapText="1"/>
    </xf>
    <xf numFmtId="164" fontId="6" fillId="12" borderId="1" xfId="4" applyNumberFormat="1" applyFont="1" applyFill="1" applyBorder="1" applyAlignment="1">
      <alignment horizontal="center" vertical="top"/>
    </xf>
    <xf numFmtId="0" fontId="6" fillId="12" borderId="4" xfId="4" applyFont="1" applyFill="1" applyBorder="1" applyAlignment="1">
      <alignment horizontal="center" vertical="top"/>
    </xf>
    <xf numFmtId="49" fontId="9" fillId="8" borderId="0" xfId="4" applyNumberFormat="1" applyFont="1" applyFill="1" applyAlignment="1">
      <alignment vertical="top"/>
    </xf>
    <xf numFmtId="0" fontId="6" fillId="0" borderId="0" xfId="0" applyFont="1" applyAlignment="1">
      <alignment horizontal="left" vertical="top" wrapText="1"/>
    </xf>
    <xf numFmtId="0" fontId="6" fillId="0" borderId="50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justify" vertical="center"/>
    </xf>
    <xf numFmtId="164" fontId="6" fillId="12" borderId="13" xfId="4" applyNumberFormat="1" applyFont="1" applyFill="1" applyBorder="1" applyAlignment="1">
      <alignment horizontal="center" vertical="top"/>
    </xf>
    <xf numFmtId="0" fontId="6" fillId="12" borderId="18" xfId="4" applyFont="1" applyFill="1" applyBorder="1" applyAlignment="1">
      <alignment horizontal="center" vertical="top"/>
    </xf>
    <xf numFmtId="0" fontId="6" fillId="0" borderId="57" xfId="0" applyFont="1" applyBorder="1" applyAlignment="1">
      <alignment horizontal="center" vertical="center" wrapText="1"/>
    </xf>
    <xf numFmtId="0" fontId="6" fillId="0" borderId="21" xfId="0" applyFont="1" applyBorder="1" applyAlignment="1">
      <alignment wrapText="1"/>
    </xf>
    <xf numFmtId="164" fontId="9" fillId="12" borderId="13" xfId="4" applyNumberFormat="1" applyFont="1" applyFill="1" applyBorder="1" applyAlignment="1">
      <alignment horizontal="center" vertical="top"/>
    </xf>
    <xf numFmtId="0" fontId="30" fillId="0" borderId="0" xfId="0" applyFont="1" applyAlignment="1">
      <alignment horizontal="left" vertical="top" wrapText="1"/>
    </xf>
    <xf numFmtId="0" fontId="30" fillId="0" borderId="40" xfId="0" applyFont="1" applyBorder="1" applyAlignment="1">
      <alignment horizontal="left" vertical="top" wrapText="1"/>
    </xf>
    <xf numFmtId="164" fontId="30" fillId="15" borderId="32" xfId="0" applyNumberFormat="1" applyFont="1" applyFill="1" applyBorder="1" applyAlignment="1">
      <alignment horizontal="center" vertical="center" wrapText="1"/>
    </xf>
    <xf numFmtId="0" fontId="6" fillId="0" borderId="33" xfId="0" applyFont="1" applyBorder="1" applyAlignment="1">
      <alignment horizontal="justify" vertical="center"/>
    </xf>
    <xf numFmtId="164" fontId="6" fillId="12" borderId="31" xfId="4" applyNumberFormat="1" applyFont="1" applyFill="1" applyBorder="1" applyAlignment="1">
      <alignment horizontal="center" vertical="top"/>
    </xf>
    <xf numFmtId="0" fontId="6" fillId="12" borderId="8" xfId="4" applyFont="1" applyFill="1" applyBorder="1" applyAlignment="1">
      <alignment horizontal="center" vertical="top"/>
    </xf>
    <xf numFmtId="49" fontId="9" fillId="8" borderId="23" xfId="4" applyNumberFormat="1" applyFont="1" applyFill="1" applyBorder="1" applyAlignment="1">
      <alignment vertical="top"/>
    </xf>
    <xf numFmtId="164" fontId="6" fillId="11" borderId="9" xfId="4" applyNumberFormat="1" applyFont="1" applyFill="1" applyBorder="1" applyAlignment="1">
      <alignment horizontal="center" vertical="top"/>
    </xf>
    <xf numFmtId="0" fontId="30" fillId="13" borderId="2" xfId="4" applyFont="1" applyFill="1" applyBorder="1" applyAlignment="1">
      <alignment vertical="top" wrapText="1"/>
    </xf>
    <xf numFmtId="49" fontId="9" fillId="12" borderId="74" xfId="4" applyNumberFormat="1" applyFont="1" applyFill="1" applyBorder="1" applyAlignment="1">
      <alignment vertical="top"/>
    </xf>
    <xf numFmtId="49" fontId="9" fillId="8" borderId="46" xfId="4" applyNumberFormat="1" applyFont="1" applyFill="1" applyBorder="1" applyAlignment="1">
      <alignment vertical="top"/>
    </xf>
    <xf numFmtId="164" fontId="6" fillId="0" borderId="30" xfId="4" applyNumberFormat="1" applyFont="1" applyBorder="1" applyAlignment="1">
      <alignment horizontal="center" vertical="top"/>
    </xf>
    <xf numFmtId="49" fontId="9" fillId="12" borderId="75" xfId="4" applyNumberFormat="1" applyFont="1" applyFill="1" applyBorder="1" applyAlignment="1">
      <alignment vertical="top"/>
    </xf>
    <xf numFmtId="49" fontId="9" fillId="8" borderId="52" xfId="4" applyNumberFormat="1" applyFont="1" applyFill="1" applyBorder="1" applyAlignment="1">
      <alignment vertical="top"/>
    </xf>
    <xf numFmtId="164" fontId="6" fillId="0" borderId="57" xfId="0" applyNumberFormat="1" applyFont="1" applyBorder="1" applyAlignment="1">
      <alignment vertical="center" wrapText="1"/>
    </xf>
    <xf numFmtId="164" fontId="6" fillId="0" borderId="5" xfId="4" applyNumberFormat="1" applyFont="1" applyBorder="1" applyAlignment="1">
      <alignment horizontal="center" vertical="top"/>
    </xf>
    <xf numFmtId="164" fontId="30" fillId="4" borderId="32" xfId="0" applyNumberFormat="1" applyFont="1" applyFill="1" applyBorder="1" applyAlignment="1">
      <alignment vertical="center" wrapText="1"/>
    </xf>
    <xf numFmtId="0" fontId="30" fillId="4" borderId="33" xfId="0" applyFont="1" applyFill="1" applyBorder="1" applyAlignment="1">
      <alignment wrapText="1"/>
    </xf>
    <xf numFmtId="0" fontId="6" fillId="0" borderId="8" xfId="4" applyFont="1" applyBorder="1" applyAlignment="1">
      <alignment horizontal="center" vertical="top"/>
    </xf>
    <xf numFmtId="49" fontId="9" fillId="12" borderId="76" xfId="4" applyNumberFormat="1" applyFont="1" applyFill="1" applyBorder="1" applyAlignment="1">
      <alignment vertical="top"/>
    </xf>
    <xf numFmtId="49" fontId="9" fillId="8" borderId="48" xfId="4" applyNumberFormat="1" applyFont="1" applyFill="1" applyBorder="1" applyAlignment="1">
      <alignment vertical="top"/>
    </xf>
    <xf numFmtId="164" fontId="30" fillId="4" borderId="56" xfId="0" applyNumberFormat="1" applyFont="1" applyFill="1" applyBorder="1" applyAlignment="1">
      <alignment vertical="center" wrapText="1"/>
    </xf>
    <xf numFmtId="0" fontId="6" fillId="4" borderId="44" xfId="0" applyFont="1" applyFill="1" applyBorder="1" applyAlignment="1">
      <alignment wrapText="1"/>
    </xf>
    <xf numFmtId="164" fontId="6" fillId="12" borderId="24" xfId="4" applyNumberFormat="1" applyFont="1" applyFill="1" applyBorder="1" applyAlignment="1">
      <alignment horizontal="center" vertical="top"/>
    </xf>
    <xf numFmtId="0" fontId="28" fillId="12" borderId="4" xfId="0" applyFont="1" applyFill="1" applyBorder="1" applyAlignment="1">
      <alignment horizontal="center" vertical="top"/>
    </xf>
    <xf numFmtId="49" fontId="9" fillId="12" borderId="2" xfId="4" applyNumberFormat="1" applyFont="1" applyFill="1" applyBorder="1" applyAlignment="1">
      <alignment horizontal="center" vertical="top" wrapText="1"/>
    </xf>
    <xf numFmtId="49" fontId="9" fillId="12" borderId="3" xfId="4" applyNumberFormat="1" applyFont="1" applyFill="1" applyBorder="1" applyAlignment="1">
      <alignment horizontal="center" vertical="top" wrapText="1"/>
    </xf>
    <xf numFmtId="49" fontId="9" fillId="12" borderId="4" xfId="4" applyNumberFormat="1" applyFont="1" applyFill="1" applyBorder="1" applyAlignment="1">
      <alignment horizontal="center" vertical="top" wrapText="1"/>
    </xf>
    <xf numFmtId="164" fontId="30" fillId="4" borderId="27" xfId="0" applyNumberFormat="1" applyFont="1" applyFill="1" applyBorder="1" applyAlignment="1">
      <alignment vertical="center" wrapText="1"/>
    </xf>
    <xf numFmtId="0" fontId="6" fillId="4" borderId="28" xfId="0" applyFont="1" applyFill="1" applyBorder="1" applyAlignment="1">
      <alignment wrapText="1"/>
    </xf>
    <xf numFmtId="164" fontId="6" fillId="12" borderId="29" xfId="4" applyNumberFormat="1" applyFont="1" applyFill="1" applyBorder="1" applyAlignment="1">
      <alignment horizontal="center" vertical="top"/>
    </xf>
    <xf numFmtId="49" fontId="9" fillId="12" borderId="14" xfId="4" applyNumberFormat="1" applyFont="1" applyFill="1" applyBorder="1" applyAlignment="1">
      <alignment horizontal="center" vertical="top" wrapText="1"/>
    </xf>
    <xf numFmtId="49" fontId="9" fillId="12" borderId="0" xfId="4" applyNumberFormat="1" applyFont="1" applyFill="1" applyAlignment="1">
      <alignment horizontal="center" vertical="top" wrapText="1"/>
    </xf>
    <xf numFmtId="49" fontId="9" fillId="12" borderId="15" xfId="4" applyNumberFormat="1" applyFont="1" applyFill="1" applyBorder="1" applyAlignment="1">
      <alignment horizontal="center" vertical="top" wrapText="1"/>
    </xf>
    <xf numFmtId="164" fontId="30" fillId="4" borderId="57" xfId="0" applyNumberFormat="1" applyFont="1" applyFill="1" applyBorder="1" applyAlignment="1">
      <alignment vertical="center" wrapText="1"/>
    </xf>
    <xf numFmtId="0" fontId="6" fillId="4" borderId="63" xfId="0" applyFont="1" applyFill="1" applyBorder="1" applyAlignment="1">
      <alignment wrapText="1"/>
    </xf>
    <xf numFmtId="164" fontId="6" fillId="12" borderId="30" xfId="4" applyNumberFormat="1" applyFont="1" applyFill="1" applyBorder="1" applyAlignment="1">
      <alignment horizontal="center" vertical="top"/>
    </xf>
    <xf numFmtId="0" fontId="6" fillId="12" borderId="15" xfId="4" applyFont="1" applyFill="1" applyBorder="1" applyAlignment="1">
      <alignment horizontal="center" vertical="top"/>
    </xf>
    <xf numFmtId="0" fontId="6" fillId="0" borderId="40" xfId="0" applyFont="1" applyBorder="1" applyAlignment="1">
      <alignment horizontal="left" vertical="top" wrapText="1"/>
    </xf>
    <xf numFmtId="0" fontId="6" fillId="0" borderId="35" xfId="0" applyFont="1" applyBorder="1" applyAlignment="1">
      <alignment horizontal="left" wrapText="1"/>
    </xf>
    <xf numFmtId="49" fontId="9" fillId="12" borderId="34" xfId="4" applyNumberFormat="1" applyFont="1" applyFill="1" applyBorder="1" applyAlignment="1">
      <alignment horizontal="center" vertical="top" wrapText="1"/>
    </xf>
    <xf numFmtId="49" fontId="9" fillId="12" borderId="23" xfId="4" applyNumberFormat="1" applyFont="1" applyFill="1" applyBorder="1" applyAlignment="1">
      <alignment horizontal="center" vertical="top" wrapText="1"/>
    </xf>
    <xf numFmtId="49" fontId="9" fillId="12" borderId="35" xfId="4" applyNumberFormat="1" applyFont="1" applyFill="1" applyBorder="1" applyAlignment="1">
      <alignment horizontal="center" vertical="top" wrapText="1"/>
    </xf>
    <xf numFmtId="164" fontId="6" fillId="11" borderId="11" xfId="4" applyNumberFormat="1" applyFont="1" applyFill="1" applyBorder="1" applyAlignment="1">
      <alignment horizontal="center" vertical="top"/>
    </xf>
    <xf numFmtId="49" fontId="6" fillId="0" borderId="4" xfId="4" applyNumberFormat="1" applyFont="1" applyBorder="1" applyAlignment="1">
      <alignment horizontal="center" vertical="top"/>
    </xf>
    <xf numFmtId="49" fontId="9" fillId="12" borderId="2" xfId="4" applyNumberFormat="1" applyFont="1" applyFill="1" applyBorder="1" applyAlignment="1">
      <alignment horizontal="center" vertical="center" textRotation="90"/>
    </xf>
    <xf numFmtId="49" fontId="9" fillId="14" borderId="46" xfId="4" applyNumberFormat="1" applyFont="1" applyFill="1" applyBorder="1" applyAlignment="1">
      <alignment vertical="top"/>
    </xf>
    <xf numFmtId="164" fontId="6" fillId="0" borderId="0" xfId="4" applyNumberFormat="1" applyFont="1" applyAlignment="1">
      <alignment horizontal="center" vertical="top"/>
    </xf>
    <xf numFmtId="49" fontId="6" fillId="0" borderId="30" xfId="4" applyNumberFormat="1" applyFont="1" applyBorder="1" applyAlignment="1">
      <alignment horizontal="center" vertical="top"/>
    </xf>
    <xf numFmtId="49" fontId="6" fillId="0" borderId="15" xfId="4" applyNumberFormat="1" applyFont="1" applyBorder="1" applyAlignment="1">
      <alignment horizontal="center" vertical="top"/>
    </xf>
    <xf numFmtId="49" fontId="9" fillId="12" borderId="14" xfId="4" applyNumberFormat="1" applyFont="1" applyFill="1" applyBorder="1" applyAlignment="1">
      <alignment horizontal="center" vertical="center" textRotation="90"/>
    </xf>
    <xf numFmtId="49" fontId="9" fillId="14" borderId="52" xfId="4" applyNumberFormat="1" applyFont="1" applyFill="1" applyBorder="1" applyAlignment="1">
      <alignment vertical="top"/>
    </xf>
    <xf numFmtId="0" fontId="9" fillId="0" borderId="0" xfId="0" applyFont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6" fillId="0" borderId="30" xfId="4" applyFont="1" applyBorder="1" applyAlignment="1">
      <alignment horizontal="center" vertical="top"/>
    </xf>
    <xf numFmtId="0" fontId="6" fillId="0" borderId="22" xfId="4" applyFont="1" applyBorder="1" applyAlignment="1">
      <alignment horizontal="center" vertical="top"/>
    </xf>
    <xf numFmtId="49" fontId="6" fillId="0" borderId="35" xfId="4" applyNumberFormat="1" applyFont="1" applyBorder="1" applyAlignment="1">
      <alignment horizontal="center" vertical="top"/>
    </xf>
    <xf numFmtId="49" fontId="9" fillId="12" borderId="34" xfId="4" applyNumberFormat="1" applyFont="1" applyFill="1" applyBorder="1" applyAlignment="1">
      <alignment horizontal="center" vertical="center" textRotation="90"/>
    </xf>
    <xf numFmtId="49" fontId="9" fillId="14" borderId="48" xfId="4" applyNumberFormat="1" applyFont="1" applyFill="1" applyBorder="1" applyAlignment="1">
      <alignment vertical="top"/>
    </xf>
    <xf numFmtId="0" fontId="30" fillId="0" borderId="0" xfId="0" applyFont="1" applyAlignment="1">
      <alignment horizontal="center" vertical="center" wrapText="1"/>
    </xf>
    <xf numFmtId="0" fontId="30" fillId="0" borderId="45" xfId="0" applyFont="1" applyBorder="1" applyAlignment="1">
      <alignment horizontal="center" vertical="center" wrapText="1"/>
    </xf>
    <xf numFmtId="164" fontId="30" fillId="15" borderId="25" xfId="0" applyNumberFormat="1" applyFont="1" applyFill="1" applyBorder="1" applyAlignment="1">
      <alignment horizontal="center" vertical="center" wrapText="1"/>
    </xf>
    <xf numFmtId="164" fontId="6" fillId="15" borderId="26" xfId="0" applyNumberFormat="1" applyFont="1" applyFill="1" applyBorder="1" applyAlignment="1">
      <alignment horizontal="left" vertical="center" wrapText="1"/>
    </xf>
    <xf numFmtId="164" fontId="6" fillId="12" borderId="2" xfId="4" applyNumberFormat="1" applyFont="1" applyFill="1" applyBorder="1" applyAlignment="1">
      <alignment horizontal="center" vertical="top"/>
    </xf>
    <xf numFmtId="0" fontId="28" fillId="12" borderId="24" xfId="0" applyFont="1" applyFill="1" applyBorder="1" applyAlignment="1">
      <alignment horizontal="center" vertical="top"/>
    </xf>
    <xf numFmtId="49" fontId="6" fillId="0" borderId="15" xfId="0" applyNumberFormat="1" applyFont="1" applyBorder="1" applyAlignment="1">
      <alignment horizontal="center" vertical="top" wrapText="1"/>
    </xf>
    <xf numFmtId="0" fontId="9" fillId="12" borderId="2" xfId="0" applyFont="1" applyFill="1" applyBorder="1" applyAlignment="1">
      <alignment horizontal="left" vertical="top" wrapText="1"/>
    </xf>
    <xf numFmtId="49" fontId="6" fillId="12" borderId="3" xfId="4" applyNumberFormat="1" applyFont="1" applyFill="1" applyBorder="1" applyAlignment="1">
      <alignment horizontal="center" vertical="top"/>
    </xf>
    <xf numFmtId="49" fontId="6" fillId="12" borderId="4" xfId="4" applyNumberFormat="1" applyFont="1" applyFill="1" applyBorder="1" applyAlignment="1">
      <alignment vertical="top"/>
    </xf>
    <xf numFmtId="0" fontId="30" fillId="0" borderId="60" xfId="0" applyFont="1" applyBorder="1" applyAlignment="1">
      <alignment horizontal="center" vertical="center" wrapText="1"/>
    </xf>
    <xf numFmtId="164" fontId="30" fillId="15" borderId="57" xfId="0" applyNumberFormat="1" applyFont="1" applyFill="1" applyBorder="1" applyAlignment="1">
      <alignment horizontal="center" vertical="center" wrapText="1"/>
    </xf>
    <xf numFmtId="164" fontId="6" fillId="15" borderId="63" xfId="0" applyNumberFormat="1" applyFont="1" applyFill="1" applyBorder="1" applyAlignment="1">
      <alignment horizontal="left" vertical="center" wrapText="1"/>
    </xf>
    <xf numFmtId="164" fontId="6" fillId="12" borderId="20" xfId="4" applyNumberFormat="1" applyFont="1" applyFill="1" applyBorder="1" applyAlignment="1">
      <alignment horizontal="center" vertical="top"/>
    </xf>
    <xf numFmtId="49" fontId="6" fillId="12" borderId="22" xfId="4" applyNumberFormat="1" applyFont="1" applyFill="1" applyBorder="1" applyAlignment="1">
      <alignment horizontal="center" vertical="top"/>
    </xf>
    <xf numFmtId="0" fontId="9" fillId="12" borderId="14" xfId="0" applyFont="1" applyFill="1" applyBorder="1" applyAlignment="1">
      <alignment horizontal="left" vertical="top" wrapText="1"/>
    </xf>
    <xf numFmtId="49" fontId="6" fillId="12" borderId="0" xfId="4" applyNumberFormat="1" applyFont="1" applyFill="1" applyAlignment="1">
      <alignment horizontal="center" vertical="top"/>
    </xf>
    <xf numFmtId="49" fontId="6" fillId="12" borderId="15" xfId="4" applyNumberFormat="1" applyFont="1" applyFill="1" applyBorder="1" applyAlignment="1">
      <alignment vertical="top"/>
    </xf>
    <xf numFmtId="0" fontId="6" fillId="12" borderId="22" xfId="4" applyFont="1" applyFill="1" applyBorder="1" applyAlignment="1">
      <alignment horizontal="center" vertical="top"/>
    </xf>
    <xf numFmtId="0" fontId="30" fillId="0" borderId="40" xfId="0" applyFont="1" applyBorder="1" applyAlignment="1">
      <alignment horizontal="center" vertical="center" wrapText="1"/>
    </xf>
    <xf numFmtId="164" fontId="6" fillId="12" borderId="7" xfId="4" applyNumberFormat="1" applyFont="1" applyFill="1" applyBorder="1" applyAlignment="1">
      <alignment horizontal="center" vertical="top"/>
    </xf>
    <xf numFmtId="49" fontId="6" fillId="12" borderId="23" xfId="4" applyNumberFormat="1" applyFont="1" applyFill="1" applyBorder="1" applyAlignment="1">
      <alignment horizontal="center" vertical="top"/>
    </xf>
    <xf numFmtId="49" fontId="6" fillId="12" borderId="35" xfId="4" applyNumberFormat="1" applyFont="1" applyFill="1" applyBorder="1" applyAlignment="1">
      <alignment vertical="top"/>
    </xf>
    <xf numFmtId="49" fontId="6" fillId="0" borderId="24" xfId="0" applyNumberFormat="1" applyFont="1" applyBorder="1" applyAlignment="1">
      <alignment vertical="top" wrapText="1"/>
    </xf>
    <xf numFmtId="0" fontId="9" fillId="12" borderId="24" xfId="4" applyFont="1" applyFill="1" applyBorder="1" applyAlignment="1">
      <alignment horizontal="center" vertical="center" textRotation="90" wrapText="1"/>
    </xf>
    <xf numFmtId="49" fontId="6" fillId="0" borderId="24" xfId="4" applyNumberFormat="1" applyFont="1" applyBorder="1" applyAlignment="1">
      <alignment horizontal="center" vertical="top"/>
    </xf>
    <xf numFmtId="49" fontId="6" fillId="13" borderId="24" xfId="4" applyNumberFormat="1" applyFont="1" applyFill="1" applyBorder="1" applyAlignment="1">
      <alignment horizontal="center" vertical="top"/>
    </xf>
    <xf numFmtId="49" fontId="9" fillId="12" borderId="3" xfId="4" applyNumberFormat="1" applyFont="1" applyFill="1" applyBorder="1" applyAlignment="1">
      <alignment vertical="top"/>
    </xf>
    <xf numFmtId="164" fontId="6" fillId="0" borderId="31" xfId="4" applyNumberFormat="1" applyFont="1" applyBorder="1" applyAlignment="1">
      <alignment horizontal="center" vertical="top"/>
    </xf>
    <xf numFmtId="49" fontId="6" fillId="0" borderId="30" xfId="0" applyNumberFormat="1" applyFont="1" applyBorder="1" applyAlignment="1">
      <alignment vertical="top" wrapText="1"/>
    </xf>
    <xf numFmtId="0" fontId="9" fillId="12" borderId="30" xfId="4" applyFont="1" applyFill="1" applyBorder="1" applyAlignment="1">
      <alignment horizontal="center" vertical="center" textRotation="90" wrapText="1"/>
    </xf>
    <xf numFmtId="49" fontId="6" fillId="0" borderId="31" xfId="4" applyNumberFormat="1" applyFont="1" applyBorder="1" applyAlignment="1">
      <alignment horizontal="center" vertical="top"/>
    </xf>
    <xf numFmtId="49" fontId="9" fillId="12" borderId="23" xfId="4" applyNumberFormat="1" applyFont="1" applyFill="1" applyBorder="1" applyAlignment="1">
      <alignment vertical="top"/>
    </xf>
    <xf numFmtId="49" fontId="9" fillId="14" borderId="23" xfId="4" applyNumberFormat="1" applyFont="1" applyFill="1" applyBorder="1" applyAlignment="1">
      <alignment horizontal="center" vertical="top"/>
    </xf>
    <xf numFmtId="0" fontId="6" fillId="0" borderId="60" xfId="0" applyFont="1" applyBorder="1" applyAlignment="1">
      <alignment horizontal="center" vertical="top"/>
    </xf>
    <xf numFmtId="0" fontId="6" fillId="0" borderId="57" xfId="0" applyFont="1" applyBorder="1" applyAlignment="1">
      <alignment horizontal="center" vertical="top" wrapText="1"/>
    </xf>
    <xf numFmtId="164" fontId="6" fillId="12" borderId="15" xfId="4" applyNumberFormat="1" applyFont="1" applyFill="1" applyBorder="1" applyAlignment="1">
      <alignment horizontal="center" vertical="top"/>
    </xf>
    <xf numFmtId="164" fontId="6" fillId="12" borderId="21" xfId="4" applyNumberFormat="1" applyFont="1" applyFill="1" applyBorder="1" applyAlignment="1">
      <alignment horizontal="center" vertical="top"/>
    </xf>
    <xf numFmtId="0" fontId="6" fillId="4" borderId="32" xfId="0" applyFont="1" applyFill="1" applyBorder="1" applyAlignment="1">
      <alignment horizontal="center" vertical="center" wrapText="1"/>
    </xf>
    <xf numFmtId="164" fontId="6" fillId="12" borderId="35" xfId="4" applyNumberFormat="1" applyFont="1" applyFill="1" applyBorder="1" applyAlignment="1">
      <alignment horizontal="center" vertical="top"/>
    </xf>
    <xf numFmtId="49" fontId="6" fillId="0" borderId="31" xfId="0" applyNumberFormat="1" applyFont="1" applyBorder="1" applyAlignment="1">
      <alignment vertical="top" wrapText="1"/>
    </xf>
    <xf numFmtId="0" fontId="9" fillId="12" borderId="31" xfId="4" applyFont="1" applyFill="1" applyBorder="1" applyAlignment="1">
      <alignment horizontal="center" vertical="center" textRotation="90" wrapText="1"/>
    </xf>
    <xf numFmtId="0" fontId="6" fillId="4" borderId="65" xfId="0" applyFont="1" applyFill="1" applyBorder="1" applyAlignment="1">
      <alignment horizontal="center" vertical="top" wrapText="1"/>
    </xf>
    <xf numFmtId="0" fontId="9" fillId="4" borderId="67" xfId="0" applyFont="1" applyFill="1" applyBorder="1" applyAlignment="1">
      <alignment vertical="top" wrapText="1"/>
    </xf>
    <xf numFmtId="0" fontId="6" fillId="0" borderId="66" xfId="0" applyFont="1" applyBorder="1" applyAlignment="1">
      <alignment horizontal="left" vertical="top" wrapText="1"/>
    </xf>
    <xf numFmtId="49" fontId="9" fillId="0" borderId="10" xfId="4" applyNumberFormat="1" applyFont="1" applyBorder="1" applyAlignment="1">
      <alignment vertical="top"/>
    </xf>
    <xf numFmtId="49" fontId="9" fillId="0" borderId="11" xfId="4" applyNumberFormat="1" applyFont="1" applyBorder="1" applyAlignment="1">
      <alignment vertical="top"/>
    </xf>
    <xf numFmtId="49" fontId="9" fillId="0" borderId="11" xfId="4" applyNumberFormat="1" applyFont="1" applyBorder="1" applyAlignment="1">
      <alignment vertical="center"/>
    </xf>
    <xf numFmtId="49" fontId="9" fillId="0" borderId="12" xfId="4" applyNumberFormat="1" applyFont="1" applyBorder="1" applyAlignment="1">
      <alignment vertical="top"/>
    </xf>
    <xf numFmtId="49" fontId="9" fillId="14" borderId="11" xfId="4" applyNumberFormat="1" applyFont="1" applyFill="1" applyBorder="1" applyAlignment="1">
      <alignment vertical="top"/>
    </xf>
    <xf numFmtId="49" fontId="9" fillId="14" borderId="11" xfId="4" applyNumberFormat="1" applyFont="1" applyFill="1" applyBorder="1" applyAlignment="1">
      <alignment vertical="center"/>
    </xf>
    <xf numFmtId="49" fontId="29" fillId="14" borderId="11" xfId="4" applyNumberFormat="1" applyFont="1" applyFill="1" applyBorder="1" applyAlignment="1">
      <alignment vertical="top"/>
    </xf>
    <xf numFmtId="49" fontId="29" fillId="14" borderId="12" xfId="4" applyNumberFormat="1" applyFont="1" applyFill="1" applyBorder="1" applyAlignment="1">
      <alignment vertical="top"/>
    </xf>
    <xf numFmtId="0" fontId="6" fillId="4" borderId="65" xfId="0" applyFont="1" applyFill="1" applyBorder="1" applyAlignment="1">
      <alignment horizontal="center" vertical="center"/>
    </xf>
    <xf numFmtId="0" fontId="6" fillId="0" borderId="66" xfId="0" applyFont="1" applyBorder="1" applyAlignment="1">
      <alignment vertical="top"/>
    </xf>
    <xf numFmtId="0" fontId="29" fillId="0" borderId="10" xfId="4" applyFont="1" applyBorder="1" applyAlignment="1">
      <alignment horizontal="center" vertical="top" wrapText="1"/>
    </xf>
    <xf numFmtId="0" fontId="29" fillId="0" borderId="11" xfId="4" applyFont="1" applyBorder="1" applyAlignment="1">
      <alignment horizontal="center" vertical="top" wrapText="1"/>
    </xf>
    <xf numFmtId="0" fontId="29" fillId="0" borderId="12" xfId="4" applyFont="1" applyBorder="1" applyAlignment="1">
      <alignment horizontal="center" vertical="top" wrapText="1"/>
    </xf>
    <xf numFmtId="49" fontId="9" fillId="17" borderId="9" xfId="4" applyNumberFormat="1" applyFont="1" applyFill="1" applyBorder="1" applyAlignment="1">
      <alignment horizontal="center" vertical="top" wrapText="1"/>
    </xf>
    <xf numFmtId="0" fontId="29" fillId="0" borderId="0" xfId="4" applyFont="1" applyAlignment="1">
      <alignment horizontal="left" vertical="top" wrapText="1"/>
    </xf>
    <xf numFmtId="0" fontId="29" fillId="17" borderId="10" xfId="4" applyFont="1" applyFill="1" applyBorder="1" applyAlignment="1">
      <alignment horizontal="left" vertical="top" wrapText="1"/>
    </xf>
    <xf numFmtId="0" fontId="29" fillId="17" borderId="11" xfId="4" applyFont="1" applyFill="1" applyBorder="1" applyAlignment="1">
      <alignment horizontal="left" vertical="top" wrapText="1"/>
    </xf>
    <xf numFmtId="0" fontId="29" fillId="17" borderId="12" xfId="4" applyFont="1" applyFill="1" applyBorder="1" applyAlignment="1">
      <alignment horizontal="left" vertical="top" wrapText="1"/>
    </xf>
    <xf numFmtId="0" fontId="6" fillId="0" borderId="3" xfId="4" applyFont="1" applyBorder="1" applyAlignment="1">
      <alignment vertical="top"/>
    </xf>
    <xf numFmtId="0" fontId="6" fillId="0" borderId="10" xfId="4" applyFont="1" applyBorder="1" applyAlignment="1">
      <alignment vertical="top"/>
    </xf>
    <xf numFmtId="164" fontId="6" fillId="0" borderId="12" xfId="4" applyNumberFormat="1" applyFont="1" applyBorder="1" applyAlignment="1">
      <alignment horizontal="center" vertical="top"/>
    </xf>
    <xf numFmtId="0" fontId="9" fillId="12" borderId="10" xfId="0" applyFont="1" applyFill="1" applyBorder="1" applyAlignment="1">
      <alignment horizontal="center" vertical="top"/>
    </xf>
    <xf numFmtId="0" fontId="9" fillId="12" borderId="24" xfId="0" applyFont="1" applyFill="1" applyBorder="1" applyAlignment="1">
      <alignment vertical="top" wrapText="1"/>
    </xf>
    <xf numFmtId="49" fontId="9" fillId="13" borderId="3" xfId="4" applyNumberFormat="1" applyFont="1" applyFill="1" applyBorder="1" applyAlignment="1">
      <alignment horizontal="center" vertical="top"/>
    </xf>
    <xf numFmtId="49" fontId="9" fillId="12" borderId="2" xfId="4" applyNumberFormat="1" applyFont="1" applyFill="1" applyBorder="1" applyAlignment="1">
      <alignment vertical="top"/>
    </xf>
    <xf numFmtId="0" fontId="30" fillId="0" borderId="60" xfId="0" applyFont="1" applyBorder="1" applyAlignment="1">
      <alignment horizontal="left" vertical="top" wrapText="1"/>
    </xf>
    <xf numFmtId="0" fontId="6" fillId="0" borderId="28" xfId="0" applyFont="1" applyBorder="1" applyAlignment="1">
      <alignment horizontal="left" vertical="top"/>
    </xf>
    <xf numFmtId="0" fontId="6" fillId="12" borderId="19" xfId="0" applyFont="1" applyFill="1" applyBorder="1" applyAlignment="1">
      <alignment horizontal="center" vertical="top"/>
    </xf>
    <xf numFmtId="0" fontId="9" fillId="12" borderId="30" xfId="0" applyFont="1" applyFill="1" applyBorder="1" applyAlignment="1">
      <alignment horizontal="left" vertical="top" wrapText="1"/>
    </xf>
    <xf numFmtId="49" fontId="9" fillId="13" borderId="0" xfId="4" applyNumberFormat="1" applyFont="1" applyFill="1" applyAlignment="1">
      <alignment horizontal="center" vertical="top"/>
    </xf>
    <xf numFmtId="49" fontId="9" fillId="12" borderId="14" xfId="4" applyNumberFormat="1" applyFont="1" applyFill="1" applyBorder="1" applyAlignment="1">
      <alignment vertical="top"/>
    </xf>
    <xf numFmtId="0" fontId="6" fillId="12" borderId="6" xfId="0" applyFont="1" applyFill="1" applyBorder="1" applyAlignment="1">
      <alignment horizontal="center" vertical="top"/>
    </xf>
    <xf numFmtId="0" fontId="9" fillId="12" borderId="31" xfId="0" applyFont="1" applyFill="1" applyBorder="1" applyAlignment="1">
      <alignment horizontal="left" vertical="top" wrapText="1"/>
    </xf>
    <xf numFmtId="0" fontId="9" fillId="11" borderId="9" xfId="4" applyFont="1" applyFill="1" applyBorder="1" applyAlignment="1">
      <alignment horizontal="center" vertical="top" wrapText="1"/>
    </xf>
    <xf numFmtId="49" fontId="9" fillId="13" borderId="2" xfId="4" applyNumberFormat="1" applyFont="1" applyFill="1" applyBorder="1" applyAlignment="1">
      <alignment horizontal="center" vertical="top"/>
    </xf>
    <xf numFmtId="49" fontId="9" fillId="13" borderId="14" xfId="4" applyNumberFormat="1" applyFont="1" applyFill="1" applyBorder="1" applyAlignment="1">
      <alignment horizontal="center" vertical="top"/>
    </xf>
    <xf numFmtId="49" fontId="9" fillId="12" borderId="0" xfId="4" applyNumberFormat="1" applyFont="1" applyFill="1" applyAlignment="1">
      <alignment vertical="top"/>
    </xf>
    <xf numFmtId="164" fontId="6" fillId="15" borderId="32" xfId="0" applyNumberFormat="1" applyFont="1" applyFill="1" applyBorder="1" applyAlignment="1">
      <alignment horizontal="center" vertical="top" wrapText="1"/>
    </xf>
    <xf numFmtId="0" fontId="9" fillId="12" borderId="23" xfId="0" applyFont="1" applyFill="1" applyBorder="1" applyAlignment="1">
      <alignment horizontal="left" vertical="top" wrapText="1"/>
    </xf>
    <xf numFmtId="164" fontId="6" fillId="15" borderId="67" xfId="0" applyNumberFormat="1" applyFont="1" applyFill="1" applyBorder="1" applyAlignment="1">
      <alignment horizontal="center" vertical="center" wrapText="1"/>
    </xf>
    <xf numFmtId="49" fontId="9" fillId="0" borderId="2" xfId="4" applyNumberFormat="1" applyFont="1" applyBorder="1" applyAlignment="1">
      <alignment horizontal="center" vertical="top"/>
    </xf>
    <xf numFmtId="49" fontId="6" fillId="0" borderId="0" xfId="0" applyNumberFormat="1" applyFont="1" applyAlignment="1">
      <alignment horizontal="center" vertical="center" wrapText="1"/>
    </xf>
    <xf numFmtId="49" fontId="6" fillId="4" borderId="65" xfId="0" applyNumberFormat="1" applyFont="1" applyFill="1" applyBorder="1" applyAlignment="1">
      <alignment horizontal="center" vertical="center" wrapText="1"/>
    </xf>
    <xf numFmtId="0" fontId="6" fillId="0" borderId="66" xfId="0" applyFont="1" applyBorder="1" applyAlignment="1">
      <alignment vertical="top" wrapText="1"/>
    </xf>
    <xf numFmtId="49" fontId="9" fillId="0" borderId="34" xfId="4" applyNumberFormat="1" applyFont="1" applyBorder="1" applyAlignment="1">
      <alignment horizontal="center" vertical="top"/>
    </xf>
    <xf numFmtId="49" fontId="9" fillId="0" borderId="23" xfId="4" applyNumberFormat="1" applyFont="1" applyBorder="1" applyAlignment="1">
      <alignment horizontal="center" vertical="top"/>
    </xf>
    <xf numFmtId="0" fontId="6" fillId="8" borderId="10" xfId="4" applyFont="1" applyFill="1" applyBorder="1" applyAlignment="1">
      <alignment vertical="top"/>
    </xf>
    <xf numFmtId="0" fontId="6" fillId="8" borderId="11" xfId="4" applyFont="1" applyFill="1" applyBorder="1" applyAlignment="1">
      <alignment vertical="top"/>
    </xf>
    <xf numFmtId="49" fontId="28" fillId="8" borderId="11" xfId="0" applyNumberFormat="1" applyFont="1" applyFill="1" applyBorder="1" applyAlignment="1">
      <alignment vertical="top" wrapText="1"/>
    </xf>
    <xf numFmtId="49" fontId="28" fillId="8" borderId="11" xfId="0" applyNumberFormat="1" applyFont="1" applyFill="1" applyBorder="1" applyAlignment="1">
      <alignment vertical="center" wrapText="1"/>
    </xf>
    <xf numFmtId="49" fontId="9" fillId="14" borderId="72" xfId="4" applyNumberFormat="1" applyFont="1" applyFill="1" applyBorder="1" applyAlignment="1">
      <alignment horizontal="center" vertical="top"/>
    </xf>
    <xf numFmtId="0" fontId="9" fillId="12" borderId="24" xfId="0" applyFont="1" applyFill="1" applyBorder="1" applyAlignment="1">
      <alignment horizontal="left" vertical="top" wrapText="1"/>
    </xf>
    <xf numFmtId="49" fontId="9" fillId="13" borderId="15" xfId="4" applyNumberFormat="1" applyFont="1" applyFill="1" applyBorder="1" applyAlignment="1">
      <alignment vertical="top"/>
    </xf>
    <xf numFmtId="49" fontId="9" fillId="13" borderId="35" xfId="4" applyNumberFormat="1" applyFont="1" applyFill="1" applyBorder="1" applyAlignment="1">
      <alignment vertical="top"/>
    </xf>
    <xf numFmtId="49" fontId="6" fillId="0" borderId="0" xfId="0" applyNumberFormat="1" applyFont="1" applyAlignment="1">
      <alignment horizontal="center" vertical="top" wrapText="1"/>
    </xf>
    <xf numFmtId="49" fontId="6" fillId="4" borderId="45" xfId="0" applyNumberFormat="1" applyFont="1" applyFill="1" applyBorder="1" applyAlignment="1">
      <alignment horizontal="center" vertical="top" wrapText="1"/>
    </xf>
    <xf numFmtId="0" fontId="6" fillId="0" borderId="26" xfId="0" applyFont="1" applyBorder="1" applyAlignment="1">
      <alignment horizontal="left" vertical="top" wrapText="1"/>
    </xf>
    <xf numFmtId="49" fontId="6" fillId="4" borderId="42" xfId="0" applyNumberFormat="1" applyFont="1" applyFill="1" applyBorder="1" applyAlignment="1">
      <alignment horizontal="center" vertical="top" wrapText="1"/>
    </xf>
    <xf numFmtId="49" fontId="6" fillId="0" borderId="56" xfId="0" applyNumberFormat="1" applyFont="1" applyBorder="1" applyAlignment="1">
      <alignment horizontal="center" vertical="center" wrapText="1"/>
    </xf>
    <xf numFmtId="0" fontId="6" fillId="0" borderId="44" xfId="0" applyFont="1" applyBorder="1" applyAlignment="1">
      <alignment horizontal="left" vertical="top" wrapText="1"/>
    </xf>
    <xf numFmtId="49" fontId="9" fillId="0" borderId="14" xfId="4" applyNumberFormat="1" applyFont="1" applyBorder="1" applyAlignment="1">
      <alignment horizontal="center" vertical="top"/>
    </xf>
    <xf numFmtId="49" fontId="6" fillId="4" borderId="40" xfId="0" applyNumberFormat="1" applyFont="1" applyFill="1" applyBorder="1" applyAlignment="1">
      <alignment horizontal="center" vertical="top" wrapText="1"/>
    </xf>
    <xf numFmtId="49" fontId="28" fillId="0" borderId="0" xfId="0" applyNumberFormat="1" applyFont="1" applyAlignment="1">
      <alignment vertical="top" wrapText="1"/>
    </xf>
    <xf numFmtId="49" fontId="28" fillId="8" borderId="10" xfId="0" applyNumberFormat="1" applyFont="1" applyFill="1" applyBorder="1" applyAlignment="1">
      <alignment vertical="top" wrapText="1"/>
    </xf>
    <xf numFmtId="49" fontId="29" fillId="8" borderId="11" xfId="0" applyNumberFormat="1" applyFont="1" applyFill="1" applyBorder="1" applyAlignment="1">
      <alignment vertical="top" wrapText="1"/>
    </xf>
    <xf numFmtId="49" fontId="29" fillId="8" borderId="11" xfId="0" applyNumberFormat="1" applyFont="1" applyFill="1" applyBorder="1" applyAlignment="1">
      <alignment vertical="center" wrapText="1"/>
    </xf>
    <xf numFmtId="0" fontId="29" fillId="8" borderId="12" xfId="0" applyFont="1" applyFill="1" applyBorder="1" applyAlignment="1">
      <alignment vertical="center"/>
    </xf>
    <xf numFmtId="49" fontId="29" fillId="14" borderId="10" xfId="0" applyNumberFormat="1" applyFont="1" applyFill="1" applyBorder="1" applyAlignment="1">
      <alignment horizontal="center" vertical="top"/>
    </xf>
    <xf numFmtId="49" fontId="29" fillId="17" borderId="9" xfId="0" applyNumberFormat="1" applyFont="1" applyFill="1" applyBorder="1" applyAlignment="1">
      <alignment horizontal="center" vertical="top"/>
    </xf>
    <xf numFmtId="49" fontId="9" fillId="12" borderId="4" xfId="4" applyNumberFormat="1" applyFont="1" applyFill="1" applyBorder="1" applyAlignment="1">
      <alignment horizontal="center" vertical="center" textRotation="90"/>
    </xf>
    <xf numFmtId="0" fontId="6" fillId="0" borderId="8" xfId="4" applyFont="1" applyBorder="1" applyAlignment="1">
      <alignment horizontal="center" vertical="center"/>
    </xf>
    <xf numFmtId="49" fontId="9" fillId="12" borderId="15" xfId="4" applyNumberFormat="1" applyFont="1" applyFill="1" applyBorder="1" applyAlignment="1">
      <alignment horizontal="center" vertical="center" textRotation="90"/>
    </xf>
    <xf numFmtId="0" fontId="9" fillId="12" borderId="3" xfId="0" applyFont="1" applyFill="1" applyBorder="1" applyAlignment="1">
      <alignment vertical="top" wrapText="1"/>
    </xf>
    <xf numFmtId="49" fontId="9" fillId="13" borderId="4" xfId="4" applyNumberFormat="1" applyFont="1" applyFill="1" applyBorder="1" applyAlignment="1">
      <alignment horizontal="center" vertical="top"/>
    </xf>
    <xf numFmtId="0" fontId="6" fillId="12" borderId="18" xfId="4" applyFont="1" applyFill="1" applyBorder="1" applyAlignment="1">
      <alignment horizontal="center" vertical="center"/>
    </xf>
    <xf numFmtId="49" fontId="9" fillId="13" borderId="15" xfId="4" applyNumberFormat="1" applyFont="1" applyFill="1" applyBorder="1" applyAlignment="1">
      <alignment horizontal="center" vertical="top"/>
    </xf>
    <xf numFmtId="0" fontId="6" fillId="0" borderId="6" xfId="4" applyFont="1" applyBorder="1" applyAlignment="1">
      <alignment vertical="top"/>
    </xf>
    <xf numFmtId="0" fontId="6" fillId="0" borderId="7" xfId="4" applyFont="1" applyBorder="1" applyAlignment="1">
      <alignment vertical="top"/>
    </xf>
    <xf numFmtId="0" fontId="6" fillId="12" borderId="8" xfId="4" applyFont="1" applyFill="1" applyBorder="1" applyAlignment="1">
      <alignment horizontal="center" vertical="center"/>
    </xf>
    <xf numFmtId="49" fontId="9" fillId="12" borderId="35" xfId="4" applyNumberFormat="1" applyFont="1" applyFill="1" applyBorder="1" applyAlignment="1">
      <alignment horizontal="center" vertical="center" textRotation="90"/>
    </xf>
    <xf numFmtId="49" fontId="9" fillId="13" borderId="35" xfId="4" applyNumberFormat="1" applyFont="1" applyFill="1" applyBorder="1" applyAlignment="1">
      <alignment horizontal="center" vertical="top"/>
    </xf>
    <xf numFmtId="0" fontId="6" fillId="0" borderId="66" xfId="0" applyFont="1" applyBorder="1" applyAlignment="1">
      <alignment horizontal="justify" vertical="center"/>
    </xf>
    <xf numFmtId="0" fontId="49" fillId="0" borderId="0" xfId="0" applyFont="1" applyAlignment="1">
      <alignment vertical="top" wrapText="1"/>
    </xf>
    <xf numFmtId="0" fontId="49" fillId="8" borderId="10" xfId="0" applyFont="1" applyFill="1" applyBorder="1" applyAlignment="1">
      <alignment vertical="top" wrapText="1"/>
    </xf>
    <xf numFmtId="0" fontId="49" fillId="8" borderId="11" xfId="0" applyFont="1" applyFill="1" applyBorder="1" applyAlignment="1">
      <alignment vertical="top" wrapText="1"/>
    </xf>
    <xf numFmtId="0" fontId="50" fillId="8" borderId="11" xfId="0" applyFont="1" applyFill="1" applyBorder="1" applyAlignment="1">
      <alignment vertical="top" wrapText="1"/>
    </xf>
    <xf numFmtId="0" fontId="50" fillId="8" borderId="11" xfId="0" applyFont="1" applyFill="1" applyBorder="1" applyAlignment="1">
      <alignment vertical="center" wrapText="1"/>
    </xf>
    <xf numFmtId="49" fontId="9" fillId="14" borderId="68" xfId="4" applyNumberFormat="1" applyFont="1" applyFill="1" applyBorder="1" applyAlignment="1">
      <alignment horizontal="right" vertical="top"/>
    </xf>
    <xf numFmtId="0" fontId="28" fillId="12" borderId="9" xfId="0" applyFont="1" applyFill="1" applyBorder="1" applyAlignment="1">
      <alignment horizontal="center" vertical="top"/>
    </xf>
    <xf numFmtId="49" fontId="9" fillId="13" borderId="14" xfId="4" applyNumberFormat="1" applyFont="1" applyFill="1" applyBorder="1" applyAlignment="1">
      <alignment vertical="top"/>
    </xf>
    <xf numFmtId="0" fontId="6" fillId="0" borderId="23" xfId="4" applyFont="1" applyBorder="1" applyAlignment="1">
      <alignment vertical="top"/>
    </xf>
    <xf numFmtId="0" fontId="6" fillId="0" borderId="35" xfId="4" applyFont="1" applyBorder="1" applyAlignment="1">
      <alignment horizontal="center" vertical="center"/>
    </xf>
    <xf numFmtId="49" fontId="9" fillId="13" borderId="34" xfId="4" applyNumberFormat="1" applyFont="1" applyFill="1" applyBorder="1" applyAlignment="1">
      <alignment vertical="top"/>
    </xf>
    <xf numFmtId="164" fontId="9" fillId="12" borderId="31" xfId="4" applyNumberFormat="1" applyFont="1" applyFill="1" applyBorder="1" applyAlignment="1">
      <alignment horizontal="center" vertical="top"/>
    </xf>
    <xf numFmtId="0" fontId="9" fillId="12" borderId="31" xfId="4" applyFont="1" applyFill="1" applyBorder="1" applyAlignment="1">
      <alignment horizontal="center" vertical="top" wrapText="1"/>
    </xf>
    <xf numFmtId="49" fontId="9" fillId="8" borderId="4" xfId="4" applyNumberFormat="1" applyFont="1" applyFill="1" applyBorder="1" applyAlignment="1">
      <alignment horizontal="center" vertical="top"/>
    </xf>
    <xf numFmtId="0" fontId="30" fillId="0" borderId="45" xfId="0" applyFont="1" applyBorder="1" applyAlignment="1">
      <alignment horizontal="center" vertical="top"/>
    </xf>
    <xf numFmtId="164" fontId="6" fillId="15" borderId="56" xfId="0" applyNumberFormat="1" applyFont="1" applyFill="1" applyBorder="1" applyAlignment="1">
      <alignment horizontal="center" vertical="top" wrapText="1"/>
    </xf>
    <xf numFmtId="0" fontId="6" fillId="0" borderId="4" xfId="0" applyFont="1" applyBorder="1" applyAlignment="1">
      <alignment horizontal="left" vertical="top" wrapText="1"/>
    </xf>
    <xf numFmtId="164" fontId="6" fillId="12" borderId="73" xfId="4" applyNumberFormat="1" applyFont="1" applyFill="1" applyBorder="1" applyAlignment="1">
      <alignment horizontal="center" vertical="top"/>
    </xf>
    <xf numFmtId="0" fontId="9" fillId="12" borderId="30" xfId="0" applyFont="1" applyFill="1" applyBorder="1" applyAlignment="1">
      <alignment vertical="top" wrapText="1"/>
    </xf>
    <xf numFmtId="49" fontId="9" fillId="8" borderId="15" xfId="4" applyNumberFormat="1" applyFont="1" applyFill="1" applyBorder="1" applyAlignment="1">
      <alignment horizontal="center" vertical="top"/>
    </xf>
    <xf numFmtId="0" fontId="51" fillId="0" borderId="50" xfId="0" applyFont="1" applyBorder="1" applyAlignment="1">
      <alignment horizontal="left" vertical="top" wrapText="1"/>
    </xf>
    <xf numFmtId="164" fontId="6" fillId="15" borderId="27" xfId="0" applyNumberFormat="1" applyFont="1" applyFill="1" applyBorder="1" applyAlignment="1">
      <alignment horizontal="center" vertical="top" wrapText="1"/>
    </xf>
    <xf numFmtId="0" fontId="6" fillId="0" borderId="18" xfId="0" applyFont="1" applyBorder="1" applyAlignment="1">
      <alignment horizontal="justify" vertical="center"/>
    </xf>
    <xf numFmtId="0" fontId="51" fillId="0" borderId="65" xfId="0" applyFont="1" applyBorder="1" applyAlignment="1">
      <alignment horizontal="left" vertical="top" wrapText="1"/>
    </xf>
    <xf numFmtId="164" fontId="6" fillId="15" borderId="67" xfId="0" applyNumberFormat="1" applyFont="1" applyFill="1" applyBorder="1" applyAlignment="1">
      <alignment horizontal="center" vertical="top" wrapText="1"/>
    </xf>
    <xf numFmtId="0" fontId="6" fillId="0" borderId="12" xfId="0" applyFont="1" applyBorder="1" applyAlignment="1">
      <alignment horizontal="justify" vertical="center"/>
    </xf>
    <xf numFmtId="164" fontId="6" fillId="12" borderId="12" xfId="4" applyNumberFormat="1" applyFont="1" applyFill="1" applyBorder="1" applyAlignment="1">
      <alignment horizontal="center" vertical="top"/>
    </xf>
    <xf numFmtId="0" fontId="6" fillId="12" borderId="12" xfId="4" applyFont="1" applyFill="1" applyBorder="1" applyAlignment="1">
      <alignment horizontal="center" vertical="top"/>
    </xf>
    <xf numFmtId="0" fontId="9" fillId="12" borderId="31" xfId="0" applyFont="1" applyFill="1" applyBorder="1" applyAlignment="1">
      <alignment vertical="top" wrapText="1"/>
    </xf>
    <xf numFmtId="49" fontId="9" fillId="8" borderId="35" xfId="4" applyNumberFormat="1" applyFont="1" applyFill="1" applyBorder="1" applyAlignment="1">
      <alignment horizontal="center" vertical="top"/>
    </xf>
    <xf numFmtId="2" fontId="11" fillId="12" borderId="9" xfId="4" applyNumberFormat="1" applyFont="1" applyFill="1" applyBorder="1" applyAlignment="1">
      <alignment horizontal="center" vertical="top"/>
    </xf>
    <xf numFmtId="49" fontId="9" fillId="12" borderId="4" xfId="4" applyNumberFormat="1" applyFont="1" applyFill="1" applyBorder="1" applyAlignment="1">
      <alignment vertical="top"/>
    </xf>
    <xf numFmtId="49" fontId="9" fillId="8" borderId="2" xfId="4" applyNumberFormat="1" applyFont="1" applyFill="1" applyBorder="1" applyAlignment="1">
      <alignment vertical="top"/>
    </xf>
    <xf numFmtId="0" fontId="9" fillId="12" borderId="12" xfId="0" applyFont="1" applyFill="1" applyBorder="1" applyAlignment="1">
      <alignment horizontal="center" vertical="top"/>
    </xf>
    <xf numFmtId="49" fontId="9" fillId="12" borderId="15" xfId="4" applyNumberFormat="1" applyFont="1" applyFill="1" applyBorder="1" applyAlignment="1">
      <alignment vertical="top"/>
    </xf>
    <xf numFmtId="49" fontId="9" fillId="8" borderId="14" xfId="4" applyNumberFormat="1" applyFont="1" applyFill="1" applyBorder="1" applyAlignment="1">
      <alignment vertical="top"/>
    </xf>
    <xf numFmtId="164" fontId="11" fillId="12" borderId="9" xfId="4" applyNumberFormat="1" applyFont="1" applyFill="1" applyBorder="1" applyAlignment="1">
      <alignment horizontal="center" vertical="top"/>
    </xf>
    <xf numFmtId="49" fontId="9" fillId="12" borderId="35" xfId="4" applyNumberFormat="1" applyFont="1" applyFill="1" applyBorder="1" applyAlignment="1">
      <alignment vertical="top"/>
    </xf>
    <xf numFmtId="49" fontId="9" fillId="8" borderId="34" xfId="4" applyNumberFormat="1" applyFont="1" applyFill="1" applyBorder="1" applyAlignment="1">
      <alignment vertical="top"/>
    </xf>
    <xf numFmtId="0" fontId="28" fillId="11" borderId="12" xfId="0" applyFont="1" applyFill="1" applyBorder="1" applyAlignment="1">
      <alignment horizontal="center" vertical="top"/>
    </xf>
    <xf numFmtId="0" fontId="9" fillId="5" borderId="24" xfId="8" applyFont="1" applyFill="1" applyBorder="1" applyAlignment="1">
      <alignment horizontal="left" vertical="top" wrapText="1"/>
    </xf>
    <xf numFmtId="0" fontId="37" fillId="0" borderId="16" xfId="4" applyFont="1" applyBorder="1" applyAlignment="1">
      <alignment vertical="top"/>
    </xf>
    <xf numFmtId="164" fontId="6" fillId="0" borderId="24" xfId="4" applyNumberFormat="1" applyFont="1" applyBorder="1" applyAlignment="1">
      <alignment horizontal="center" vertical="top"/>
    </xf>
    <xf numFmtId="0" fontId="9" fillId="5" borderId="30" xfId="8" applyFont="1" applyFill="1" applyBorder="1" applyAlignment="1">
      <alignment horizontal="left" vertical="top" wrapText="1"/>
    </xf>
    <xf numFmtId="0" fontId="37" fillId="0" borderId="16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left" vertical="center" wrapText="1"/>
    </xf>
    <xf numFmtId="164" fontId="6" fillId="0" borderId="22" xfId="4" applyNumberFormat="1" applyFont="1" applyBorder="1" applyAlignment="1">
      <alignment horizontal="center" vertical="top"/>
    </xf>
    <xf numFmtId="0" fontId="6" fillId="0" borderId="17" xfId="4" applyFont="1" applyBorder="1" applyAlignment="1">
      <alignment horizontal="center" vertical="top"/>
    </xf>
    <xf numFmtId="0" fontId="37" fillId="0" borderId="34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left" vertical="center" wrapText="1"/>
    </xf>
    <xf numFmtId="0" fontId="9" fillId="5" borderId="31" xfId="8" applyFont="1" applyFill="1" applyBorder="1" applyAlignment="1">
      <alignment horizontal="left" vertical="top" wrapText="1"/>
    </xf>
    <xf numFmtId="164" fontId="6" fillId="0" borderId="15" xfId="4" applyNumberFormat="1" applyFont="1" applyBorder="1" applyAlignment="1">
      <alignment horizontal="center" vertical="top"/>
    </xf>
    <xf numFmtId="0" fontId="6" fillId="0" borderId="27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center" wrapText="1"/>
    </xf>
    <xf numFmtId="49" fontId="6" fillId="0" borderId="15" xfId="4" applyNumberFormat="1" applyFont="1" applyBorder="1" applyAlignment="1">
      <alignment vertical="top"/>
    </xf>
    <xf numFmtId="0" fontId="6" fillId="13" borderId="14" xfId="0" applyFont="1" applyFill="1" applyBorder="1" applyAlignment="1">
      <alignment vertical="top" wrapText="1"/>
    </xf>
    <xf numFmtId="0" fontId="6" fillId="0" borderId="3" xfId="4" applyFont="1" applyBorder="1" applyAlignment="1">
      <alignment horizontal="center" vertical="top"/>
    </xf>
    <xf numFmtId="49" fontId="6" fillId="0" borderId="5" xfId="4" applyNumberFormat="1" applyFont="1" applyBorder="1" applyAlignment="1">
      <alignment vertical="top"/>
    </xf>
    <xf numFmtId="0" fontId="6" fillId="20" borderId="57" xfId="0" applyFont="1" applyFill="1" applyBorder="1" applyAlignment="1">
      <alignment horizontal="center" vertical="center" wrapText="1"/>
    </xf>
    <xf numFmtId="0" fontId="6" fillId="20" borderId="17" xfId="0" applyFont="1" applyFill="1" applyBorder="1" applyAlignment="1">
      <alignment horizontal="left" vertical="center" wrapText="1"/>
    </xf>
    <xf numFmtId="0" fontId="37" fillId="0" borderId="0" xfId="4" applyFont="1" applyAlignment="1">
      <alignment horizontal="center" vertical="top"/>
    </xf>
    <xf numFmtId="0" fontId="6" fillId="20" borderId="32" xfId="0" applyFont="1" applyFill="1" applyBorder="1" applyAlignment="1">
      <alignment horizontal="center" vertical="center" wrapText="1"/>
    </xf>
    <xf numFmtId="0" fontId="6" fillId="20" borderId="23" xfId="0" applyFont="1" applyFill="1" applyBorder="1" applyAlignment="1">
      <alignment horizontal="left" vertical="center" wrapText="1"/>
    </xf>
    <xf numFmtId="164" fontId="37" fillId="0" borderId="29" xfId="4" applyNumberFormat="1" applyFont="1" applyBorder="1" applyAlignment="1">
      <alignment horizontal="center" vertical="top"/>
    </xf>
    <xf numFmtId="0" fontId="6" fillId="0" borderId="7" xfId="4" applyFont="1" applyBorder="1" applyAlignment="1">
      <alignment horizontal="center" vertical="top"/>
    </xf>
    <xf numFmtId="0" fontId="6" fillId="13" borderId="34" xfId="0" applyFont="1" applyFill="1" applyBorder="1" applyAlignment="1">
      <alignment vertical="top" wrapText="1"/>
    </xf>
    <xf numFmtId="2" fontId="6" fillId="0" borderId="35" xfId="4" applyNumberFormat="1" applyFont="1" applyBorder="1" applyAlignment="1">
      <alignment horizontal="center" vertical="top"/>
    </xf>
    <xf numFmtId="164" fontId="6" fillId="15" borderId="26" xfId="0" applyNumberFormat="1" applyFont="1" applyFill="1" applyBorder="1" applyAlignment="1">
      <alignment horizontal="left" vertical="center" wrapText="1"/>
    </xf>
    <xf numFmtId="0" fontId="6" fillId="0" borderId="4" xfId="4" applyFont="1" applyBorder="1" applyAlignment="1">
      <alignment horizontal="center" vertical="top"/>
    </xf>
    <xf numFmtId="164" fontId="6" fillId="15" borderId="49" xfId="0" applyNumberFormat="1" applyFont="1" applyFill="1" applyBorder="1" applyAlignment="1">
      <alignment horizontal="left" vertical="center" wrapText="1"/>
    </xf>
    <xf numFmtId="164" fontId="6" fillId="0" borderId="8" xfId="4" applyNumberFormat="1" applyFont="1" applyBorder="1" applyAlignment="1">
      <alignment horizontal="center" vertical="top"/>
    </xf>
    <xf numFmtId="164" fontId="6" fillId="11" borderId="12" xfId="4" applyNumberFormat="1" applyFont="1" applyFill="1" applyBorder="1" applyAlignment="1">
      <alignment horizontal="center" vertical="top"/>
    </xf>
    <xf numFmtId="49" fontId="9" fillId="0" borderId="2" xfId="4" applyNumberFormat="1" applyFont="1" applyBorder="1" applyAlignment="1">
      <alignment vertical="top"/>
    </xf>
    <xf numFmtId="0" fontId="6" fillId="0" borderId="39" xfId="4" applyFont="1" applyBorder="1" applyAlignment="1">
      <alignment horizontal="left" vertical="top"/>
    </xf>
    <xf numFmtId="0" fontId="6" fillId="4" borderId="0" xfId="3" applyFont="1" applyFill="1" applyBorder="1" applyAlignment="1">
      <alignment horizontal="center" vertical="top"/>
    </xf>
    <xf numFmtId="0" fontId="6" fillId="0" borderId="50" xfId="3" applyFont="1" applyFill="1" applyBorder="1" applyAlignment="1">
      <alignment horizontal="center" vertical="top"/>
    </xf>
    <xf numFmtId="0" fontId="6" fillId="4" borderId="27" xfId="3" applyFont="1" applyFill="1" applyBorder="1" applyAlignment="1">
      <alignment horizontal="center" vertical="top"/>
    </xf>
    <xf numFmtId="0" fontId="6" fillId="4" borderId="28" xfId="3" applyFont="1" applyFill="1" applyBorder="1" applyAlignment="1">
      <alignment vertical="top" wrapText="1"/>
    </xf>
    <xf numFmtId="0" fontId="6" fillId="0" borderId="40" xfId="0" applyFont="1" applyBorder="1" applyAlignment="1">
      <alignment horizontal="center" vertical="top"/>
    </xf>
    <xf numFmtId="0" fontId="6" fillId="0" borderId="32" xfId="0" applyFont="1" applyBorder="1" applyAlignment="1">
      <alignment horizontal="center" vertical="top" wrapText="1"/>
    </xf>
    <xf numFmtId="0" fontId="37" fillId="0" borderId="45" xfId="0" applyFont="1" applyBorder="1" applyAlignment="1">
      <alignment horizontal="center" vertical="top"/>
    </xf>
    <xf numFmtId="0" fontId="6" fillId="0" borderId="25" xfId="0" applyFont="1" applyBorder="1" applyAlignment="1">
      <alignment horizontal="center" vertical="top" wrapText="1"/>
    </xf>
    <xf numFmtId="0" fontId="37" fillId="0" borderId="50" xfId="0" applyFont="1" applyBorder="1" applyAlignment="1">
      <alignment horizontal="center" vertical="top"/>
    </xf>
    <xf numFmtId="164" fontId="6" fillId="4" borderId="22" xfId="4" applyNumberFormat="1" applyFont="1" applyFill="1" applyBorder="1" applyAlignment="1">
      <alignment horizontal="center" vertical="top"/>
    </xf>
    <xf numFmtId="0" fontId="6" fillId="0" borderId="21" xfId="4" applyFont="1" applyBorder="1" applyAlignment="1">
      <alignment horizontal="center" vertical="top"/>
    </xf>
    <xf numFmtId="0" fontId="6" fillId="0" borderId="14" xfId="0" applyFont="1" applyBorder="1" applyAlignment="1">
      <alignment horizontal="center" vertical="top"/>
    </xf>
    <xf numFmtId="0" fontId="6" fillId="0" borderId="15" xfId="0" applyFont="1" applyBorder="1" applyAlignment="1">
      <alignment vertical="top" wrapText="1"/>
    </xf>
    <xf numFmtId="164" fontId="6" fillId="11" borderId="5" xfId="4" applyNumberFormat="1" applyFont="1" applyFill="1" applyBorder="1" applyAlignment="1">
      <alignment horizontal="center"/>
    </xf>
    <xf numFmtId="0" fontId="6" fillId="0" borderId="19" xfId="0" applyFont="1" applyBorder="1" applyAlignment="1">
      <alignment horizontal="center" vertical="top"/>
    </xf>
    <xf numFmtId="0" fontId="6" fillId="0" borderId="21" xfId="0" applyFont="1" applyBorder="1" applyAlignment="1">
      <alignment vertical="top" wrapText="1"/>
    </xf>
    <xf numFmtId="164" fontId="6" fillId="0" borderId="22" xfId="4" applyNumberFormat="1" applyFont="1" applyBorder="1" applyAlignment="1">
      <alignment horizontal="center"/>
    </xf>
    <xf numFmtId="164" fontId="6" fillId="4" borderId="22" xfId="4" applyNumberFormat="1" applyFont="1" applyFill="1" applyBorder="1" applyAlignment="1">
      <alignment horizontal="center"/>
    </xf>
    <xf numFmtId="0" fontId="11" fillId="0" borderId="0" xfId="4" applyFont="1" applyAlignment="1">
      <alignment vertical="top"/>
    </xf>
    <xf numFmtId="164" fontId="6" fillId="0" borderId="29" xfId="4" applyNumberFormat="1" applyFont="1" applyBorder="1" applyAlignment="1">
      <alignment horizontal="center"/>
    </xf>
    <xf numFmtId="164" fontId="6" fillId="0" borderId="29" xfId="4" applyNumberFormat="1" applyFont="1" applyBorder="1" applyAlignment="1">
      <alignment vertical="top"/>
    </xf>
    <xf numFmtId="49" fontId="9" fillId="0" borderId="31" xfId="4" applyNumberFormat="1" applyFont="1" applyBorder="1" applyAlignment="1">
      <alignment horizontal="center" vertical="top" wrapText="1"/>
    </xf>
    <xf numFmtId="49" fontId="9" fillId="12" borderId="10" xfId="4" applyNumberFormat="1" applyFont="1" applyFill="1" applyBorder="1" applyAlignment="1">
      <alignment vertical="top" wrapText="1"/>
    </xf>
    <xf numFmtId="49" fontId="9" fillId="12" borderId="11" xfId="4" applyNumberFormat="1" applyFont="1" applyFill="1" applyBorder="1" applyAlignment="1">
      <alignment vertical="top" wrapText="1"/>
    </xf>
    <xf numFmtId="49" fontId="9" fillId="12" borderId="12" xfId="4" applyNumberFormat="1" applyFont="1" applyFill="1" applyBorder="1" applyAlignment="1">
      <alignment vertical="top" wrapText="1"/>
    </xf>
    <xf numFmtId="49" fontId="9" fillId="0" borderId="3" xfId="4" applyNumberFormat="1" applyFont="1" applyBorder="1" applyAlignment="1">
      <alignment vertical="top"/>
    </xf>
    <xf numFmtId="49" fontId="9" fillId="0" borderId="4" xfId="4" applyNumberFormat="1" applyFont="1" applyBorder="1" applyAlignment="1">
      <alignment vertical="top"/>
    </xf>
    <xf numFmtId="0" fontId="6" fillId="0" borderId="65" xfId="0" applyFont="1" applyBorder="1" applyAlignment="1">
      <alignment horizontal="center" vertical="top" wrapText="1"/>
    </xf>
    <xf numFmtId="0" fontId="6" fillId="0" borderId="67" xfId="0" applyFont="1" applyBorder="1" applyAlignment="1">
      <alignment horizontal="center" vertical="top" wrapText="1"/>
    </xf>
    <xf numFmtId="49" fontId="9" fillId="0" borderId="34" xfId="4" applyNumberFormat="1" applyFont="1" applyBorder="1" applyAlignment="1">
      <alignment vertical="top"/>
    </xf>
    <xf numFmtId="49" fontId="9" fillId="0" borderId="23" xfId="4" applyNumberFormat="1" applyFont="1" applyBorder="1" applyAlignment="1">
      <alignment vertical="top"/>
    </xf>
    <xf numFmtId="49" fontId="9" fillId="0" borderId="35" xfId="4" applyNumberFormat="1" applyFont="1" applyBorder="1" applyAlignment="1">
      <alignment vertical="top"/>
    </xf>
    <xf numFmtId="166" fontId="9" fillId="14" borderId="11" xfId="4" applyNumberFormat="1" applyFont="1" applyFill="1" applyBorder="1" applyAlignment="1">
      <alignment vertical="top"/>
    </xf>
    <xf numFmtId="0" fontId="9" fillId="12" borderId="12" xfId="4" applyFont="1" applyFill="1" applyBorder="1" applyAlignment="1">
      <alignment horizontal="right" wrapText="1"/>
    </xf>
    <xf numFmtId="49" fontId="9" fillId="12" borderId="10" xfId="4" applyNumberFormat="1" applyFont="1" applyFill="1" applyBorder="1" applyAlignment="1">
      <alignment horizontal="center" vertical="top"/>
    </xf>
    <xf numFmtId="49" fontId="9" fillId="12" borderId="11" xfId="4" applyNumberFormat="1" applyFont="1" applyFill="1" applyBorder="1" applyAlignment="1">
      <alignment horizontal="center" vertical="top"/>
    </xf>
    <xf numFmtId="49" fontId="9" fillId="12" borderId="12" xfId="4" applyNumberFormat="1" applyFont="1" applyFill="1" applyBorder="1" applyAlignment="1">
      <alignment horizontal="center" vertical="top"/>
    </xf>
    <xf numFmtId="49" fontId="9" fillId="8" borderId="0" xfId="4" applyNumberFormat="1" applyFont="1" applyFill="1" applyAlignment="1">
      <alignment horizontal="center" vertical="top"/>
    </xf>
    <xf numFmtId="49" fontId="6" fillId="12" borderId="2" xfId="4" applyNumberFormat="1" applyFont="1" applyFill="1" applyBorder="1" applyAlignment="1">
      <alignment horizontal="center" vertical="top"/>
    </xf>
    <xf numFmtId="49" fontId="6" fillId="12" borderId="3" xfId="4" applyNumberFormat="1" applyFont="1" applyFill="1" applyBorder="1" applyAlignment="1">
      <alignment horizontal="center" vertical="center" textRotation="90"/>
    </xf>
    <xf numFmtId="0" fontId="15" fillId="12" borderId="3" xfId="4" applyFont="1" applyFill="1" applyBorder="1" applyAlignment="1">
      <alignment horizontal="center" vertical="center" textRotation="90" wrapText="1"/>
    </xf>
    <xf numFmtId="0" fontId="6" fillId="12" borderId="3" xfId="0" applyFont="1" applyFill="1" applyBorder="1" applyAlignment="1">
      <alignment horizontal="left" vertical="top" wrapText="1"/>
    </xf>
    <xf numFmtId="166" fontId="9" fillId="12" borderId="9" xfId="1" applyFont="1" applyFill="1" applyBorder="1" applyAlignment="1">
      <alignment horizontal="center" vertical="top"/>
    </xf>
    <xf numFmtId="49" fontId="6" fillId="12" borderId="34" xfId="4" applyNumberFormat="1" applyFont="1" applyFill="1" applyBorder="1" applyAlignment="1">
      <alignment horizontal="center" vertical="top"/>
    </xf>
    <xf numFmtId="49" fontId="6" fillId="12" borderId="23" xfId="4" applyNumberFormat="1" applyFont="1" applyFill="1" applyBorder="1" applyAlignment="1">
      <alignment horizontal="center" vertical="center" textRotation="90"/>
    </xf>
    <xf numFmtId="0" fontId="15" fillId="12" borderId="23" xfId="4" applyFont="1" applyFill="1" applyBorder="1" applyAlignment="1">
      <alignment horizontal="center" vertical="center" textRotation="90" wrapText="1"/>
    </xf>
    <xf numFmtId="0" fontId="6" fillId="12" borderId="23" xfId="0" applyFont="1" applyFill="1" applyBorder="1" applyAlignment="1">
      <alignment horizontal="left" vertical="top" wrapText="1"/>
    </xf>
    <xf numFmtId="0" fontId="6" fillId="0" borderId="65" xfId="4" applyFont="1" applyBorder="1" applyAlignment="1">
      <alignment horizontal="center" vertical="top"/>
    </xf>
    <xf numFmtId="49" fontId="6" fillId="0" borderId="2" xfId="4" applyNumberFormat="1" applyFont="1" applyBorder="1" applyAlignment="1">
      <alignment horizontal="center" vertical="top"/>
    </xf>
    <xf numFmtId="49" fontId="6" fillId="0" borderId="0" xfId="4" applyNumberFormat="1" applyFont="1" applyAlignment="1">
      <alignment horizontal="center" vertical="center" textRotation="90"/>
    </xf>
    <xf numFmtId="0" fontId="15" fillId="12" borderId="24" xfId="4" applyFont="1" applyFill="1" applyBorder="1" applyAlignment="1">
      <alignment horizontal="center" vertical="center" textRotation="90" wrapText="1"/>
    </xf>
    <xf numFmtId="164" fontId="11" fillId="0" borderId="9" xfId="4" applyNumberFormat="1" applyFont="1" applyBorder="1" applyAlignment="1">
      <alignment horizontal="center" vertical="top"/>
    </xf>
    <xf numFmtId="49" fontId="6" fillId="0" borderId="14" xfId="4" applyNumberFormat="1" applyFont="1" applyBorder="1" applyAlignment="1">
      <alignment horizontal="center" vertical="top"/>
    </xf>
    <xf numFmtId="0" fontId="37" fillId="0" borderId="45" xfId="4" applyFont="1" applyBorder="1" applyAlignment="1">
      <alignment horizontal="center" vertical="top"/>
    </xf>
    <xf numFmtId="0" fontId="6" fillId="0" borderId="8" xfId="4" applyFont="1" applyBorder="1" applyAlignment="1">
      <alignment vertical="top" wrapText="1"/>
    </xf>
    <xf numFmtId="0" fontId="6" fillId="0" borderId="47" xfId="4" applyFont="1" applyBorder="1" applyAlignment="1">
      <alignment horizontal="center" vertical="top"/>
    </xf>
    <xf numFmtId="164" fontId="9" fillId="11" borderId="31" xfId="4" applyNumberFormat="1" applyFont="1" applyFill="1" applyBorder="1" applyAlignment="1">
      <alignment horizontal="center" vertical="top"/>
    </xf>
    <xf numFmtId="49" fontId="6" fillId="0" borderId="16" xfId="4" applyNumberFormat="1" applyFont="1" applyBorder="1" applyAlignment="1">
      <alignment horizontal="left" vertical="top"/>
    </xf>
    <xf numFmtId="49" fontId="9" fillId="0" borderId="5" xfId="4" applyNumberFormat="1" applyFont="1" applyBorder="1" applyAlignment="1">
      <alignment horizontal="center" vertical="top"/>
    </xf>
    <xf numFmtId="49" fontId="6" fillId="0" borderId="16" xfId="4" applyNumberFormat="1" applyFont="1" applyBorder="1" applyAlignment="1">
      <alignment horizontal="center" vertical="center" textRotation="90"/>
    </xf>
    <xf numFmtId="0" fontId="15" fillId="12" borderId="5" xfId="4" applyFont="1" applyFill="1" applyBorder="1" applyAlignment="1">
      <alignment horizontal="center" vertical="center" textRotation="90" wrapText="1"/>
    </xf>
    <xf numFmtId="0" fontId="6" fillId="0" borderId="51" xfId="4" applyFont="1" applyBorder="1" applyAlignment="1">
      <alignment horizontal="center" vertical="top"/>
    </xf>
    <xf numFmtId="49" fontId="6" fillId="0" borderId="14" xfId="4" applyNumberFormat="1" applyFont="1" applyBorder="1" applyAlignment="1">
      <alignment horizontal="left" vertical="top"/>
    </xf>
    <xf numFmtId="164" fontId="11" fillId="0" borderId="22" xfId="4" applyNumberFormat="1" applyFont="1" applyBorder="1" applyAlignment="1">
      <alignment horizontal="center" vertical="top"/>
    </xf>
    <xf numFmtId="49" fontId="6" fillId="0" borderId="2" xfId="4" applyNumberFormat="1" applyFont="1" applyBorder="1" applyAlignment="1">
      <alignment horizontal="left" vertical="top"/>
    </xf>
    <xf numFmtId="164" fontId="9" fillId="0" borderId="9" xfId="4" applyNumberFormat="1" applyFont="1" applyBorder="1" applyAlignment="1">
      <alignment horizontal="center" vertical="top"/>
    </xf>
    <xf numFmtId="0" fontId="6" fillId="0" borderId="0" xfId="4" applyFont="1" applyAlignment="1">
      <alignment horizontal="center" vertical="top" wrapText="1"/>
    </xf>
    <xf numFmtId="0" fontId="6" fillId="0" borderId="26" xfId="4" applyFont="1" applyBorder="1" applyAlignment="1">
      <alignment horizontal="left" vertical="top" wrapText="1"/>
    </xf>
    <xf numFmtId="2" fontId="6" fillId="0" borderId="15" xfId="4" applyNumberFormat="1" applyFont="1" applyBorder="1" applyAlignment="1">
      <alignment horizontal="center" vertical="top"/>
    </xf>
    <xf numFmtId="0" fontId="6" fillId="0" borderId="50" xfId="0" applyFont="1" applyBorder="1" applyAlignment="1">
      <alignment horizontal="center" vertical="center"/>
    </xf>
    <xf numFmtId="164" fontId="6" fillId="0" borderId="18" xfId="4" applyNumberFormat="1" applyFont="1" applyBorder="1" applyAlignment="1">
      <alignment horizontal="center" vertical="top"/>
    </xf>
    <xf numFmtId="9" fontId="6" fillId="0" borderId="15" xfId="2" applyFont="1" applyBorder="1" applyAlignment="1">
      <alignment horizontal="center" vertical="top"/>
    </xf>
    <xf numFmtId="164" fontId="6" fillId="0" borderId="21" xfId="4" applyNumberFormat="1" applyFont="1" applyBorder="1" applyAlignment="1">
      <alignment horizontal="center" vertical="top"/>
    </xf>
    <xf numFmtId="0" fontId="6" fillId="0" borderId="50" xfId="0" applyFont="1" applyBorder="1" applyAlignment="1">
      <alignment vertical="center" wrapText="1"/>
    </xf>
    <xf numFmtId="164" fontId="6" fillId="0" borderId="27" xfId="0" applyNumberFormat="1" applyFont="1" applyBorder="1" applyAlignment="1">
      <alignment vertical="center" wrapText="1"/>
    </xf>
    <xf numFmtId="0" fontId="6" fillId="0" borderId="0" xfId="4" quotePrefix="1" applyFont="1" applyAlignment="1">
      <alignment horizontal="center" vertical="top"/>
    </xf>
    <xf numFmtId="0" fontId="37" fillId="0" borderId="0" xfId="4" quotePrefix="1" applyFont="1" applyAlignment="1">
      <alignment horizontal="center" vertical="top"/>
    </xf>
    <xf numFmtId="0" fontId="6" fillId="0" borderId="36" xfId="0" applyFont="1" applyBorder="1" applyAlignment="1">
      <alignment horizontal="center" vertical="center" wrapText="1"/>
    </xf>
    <xf numFmtId="164" fontId="6" fillId="0" borderId="71" xfId="0" applyNumberFormat="1" applyFont="1" applyBorder="1" applyAlignment="1">
      <alignment horizontal="center" vertical="center" wrapText="1"/>
    </xf>
    <xf numFmtId="0" fontId="6" fillId="0" borderId="21" xfId="4" applyFont="1" applyBorder="1" applyAlignment="1">
      <alignment vertical="top" wrapText="1"/>
    </xf>
    <xf numFmtId="164" fontId="6" fillId="0" borderId="8" xfId="4" applyNumberFormat="1" applyFont="1" applyBorder="1" applyAlignment="1">
      <alignment vertical="top"/>
    </xf>
    <xf numFmtId="49" fontId="6" fillId="0" borderId="29" xfId="0" applyNumberFormat="1" applyFont="1" applyBorder="1" applyAlignment="1">
      <alignment vertical="top" wrapText="1"/>
    </xf>
    <xf numFmtId="49" fontId="9" fillId="12" borderId="10" xfId="4" applyNumberFormat="1" applyFont="1" applyFill="1" applyBorder="1" applyAlignment="1">
      <alignment horizontal="left" vertical="top" wrapText="1"/>
    </xf>
    <xf numFmtId="49" fontId="9" fillId="12" borderId="11" xfId="4" applyNumberFormat="1" applyFont="1" applyFill="1" applyBorder="1" applyAlignment="1">
      <alignment horizontal="left" vertical="top" wrapText="1"/>
    </xf>
    <xf numFmtId="49" fontId="9" fillId="12" borderId="12" xfId="4" applyNumberFormat="1" applyFont="1" applyFill="1" applyBorder="1" applyAlignment="1">
      <alignment horizontal="left" vertical="top" wrapText="1"/>
    </xf>
    <xf numFmtId="49" fontId="9" fillId="8" borderId="23" xfId="4" applyNumberFormat="1" applyFont="1" applyFill="1" applyBorder="1" applyAlignment="1">
      <alignment horizontal="center" vertical="top"/>
    </xf>
    <xf numFmtId="0" fontId="6" fillId="0" borderId="45" xfId="0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9" fillId="0" borderId="2" xfId="4" applyFont="1" applyBorder="1" applyAlignment="1">
      <alignment horizontal="center" vertical="top" wrapText="1"/>
    </xf>
    <xf numFmtId="0" fontId="9" fillId="0" borderId="3" xfId="4" applyFont="1" applyBorder="1" applyAlignment="1">
      <alignment horizontal="center" vertical="top" wrapText="1"/>
    </xf>
    <xf numFmtId="0" fontId="9" fillId="0" borderId="4" xfId="4" applyFont="1" applyBorder="1" applyAlignment="1">
      <alignment horizontal="center" vertical="top" wrapText="1"/>
    </xf>
    <xf numFmtId="0" fontId="29" fillId="8" borderId="10" xfId="4" applyFont="1" applyFill="1" applyBorder="1" applyAlignment="1">
      <alignment horizontal="left" vertical="top" wrapText="1"/>
    </xf>
    <xf numFmtId="0" fontId="29" fillId="8" borderId="11" xfId="4" applyFont="1" applyFill="1" applyBorder="1" applyAlignment="1">
      <alignment horizontal="left" vertical="top" wrapText="1"/>
    </xf>
    <xf numFmtId="0" fontId="29" fillId="8" borderId="12" xfId="4" applyFont="1" applyFill="1" applyBorder="1" applyAlignment="1">
      <alignment horizontal="left" vertical="top" wrapText="1"/>
    </xf>
    <xf numFmtId="0" fontId="6" fillId="0" borderId="11" xfId="0" applyFont="1" applyBorder="1" applyAlignment="1">
      <alignment horizontal="center" vertical="center"/>
    </xf>
    <xf numFmtId="0" fontId="6" fillId="0" borderId="72" xfId="0" applyFont="1" applyBorder="1" applyAlignment="1">
      <alignment vertical="center" wrapText="1"/>
    </xf>
    <xf numFmtId="0" fontId="9" fillId="0" borderId="10" xfId="4" applyFont="1" applyBorder="1" applyAlignment="1">
      <alignment horizontal="center" vertical="top" wrapText="1"/>
    </xf>
    <xf numFmtId="0" fontId="9" fillId="0" borderId="11" xfId="4" applyFont="1" applyBorder="1" applyAlignment="1">
      <alignment horizontal="center" vertical="top" wrapText="1"/>
    </xf>
    <xf numFmtId="0" fontId="9" fillId="0" borderId="12" xfId="4" applyFont="1" applyBorder="1" applyAlignment="1">
      <alignment horizontal="center" vertical="top" wrapText="1"/>
    </xf>
    <xf numFmtId="0" fontId="28" fillId="0" borderId="0" xfId="4" applyFont="1" applyAlignment="1">
      <alignment horizontal="left" vertical="top" wrapText="1"/>
    </xf>
    <xf numFmtId="0" fontId="28" fillId="17" borderId="10" xfId="4" applyFont="1" applyFill="1" applyBorder="1" applyAlignment="1">
      <alignment horizontal="left" vertical="top" wrapText="1"/>
    </xf>
    <xf numFmtId="0" fontId="28" fillId="17" borderId="11" xfId="4" applyFont="1" applyFill="1" applyBorder="1" applyAlignment="1">
      <alignment horizontal="left" vertical="top" wrapText="1"/>
    </xf>
    <xf numFmtId="0" fontId="28" fillId="17" borderId="12" xfId="4" applyFont="1" applyFill="1" applyBorder="1" applyAlignment="1">
      <alignment horizontal="left" vertical="top" wrapText="1"/>
    </xf>
    <xf numFmtId="49" fontId="9" fillId="17" borderId="24" xfId="4" applyNumberFormat="1" applyFont="1" applyFill="1" applyBorder="1" applyAlignment="1">
      <alignment horizontal="center" vertical="top" wrapText="1"/>
    </xf>
    <xf numFmtId="0" fontId="6" fillId="0" borderId="0" xfId="4" applyFont="1" applyAlignment="1">
      <alignment horizontal="center" vertical="center" textRotation="90"/>
    </xf>
    <xf numFmtId="0" fontId="6" fillId="0" borderId="14" xfId="4" applyFont="1" applyBorder="1" applyAlignment="1">
      <alignment horizontal="center" vertical="center" textRotation="90"/>
    </xf>
    <xf numFmtId="0" fontId="6" fillId="0" borderId="24" xfId="4" applyFont="1" applyBorder="1" applyAlignment="1">
      <alignment horizontal="center" vertical="center" textRotation="90"/>
    </xf>
    <xf numFmtId="0" fontId="6" fillId="0" borderId="24" xfId="4" applyFont="1" applyBorder="1" applyAlignment="1">
      <alignment horizontal="center" vertical="center" textRotation="90" wrapText="1"/>
    </xf>
    <xf numFmtId="0" fontId="6" fillId="0" borderId="30" xfId="4" applyFont="1" applyBorder="1" applyAlignment="1">
      <alignment horizontal="center" vertical="center" textRotation="90" wrapText="1"/>
    </xf>
    <xf numFmtId="0" fontId="6" fillId="0" borderId="14" xfId="4" applyFont="1" applyBorder="1" applyAlignment="1">
      <alignment horizontal="center" vertical="center" textRotation="90" wrapText="1"/>
    </xf>
    <xf numFmtId="0" fontId="8" fillId="12" borderId="24" xfId="4" applyFont="1" applyFill="1" applyBorder="1" applyAlignment="1">
      <alignment horizontal="center" vertical="center" textRotation="90" wrapText="1"/>
    </xf>
    <xf numFmtId="0" fontId="6" fillId="0" borderId="0" xfId="4" applyFont="1" applyAlignment="1">
      <alignment horizontal="center" vertical="center" wrapText="1"/>
    </xf>
    <xf numFmtId="0" fontId="6" fillId="13" borderId="24" xfId="4" applyFont="1" applyFill="1" applyBorder="1" applyAlignment="1">
      <alignment horizontal="center" vertical="center" textRotation="90" wrapText="1"/>
    </xf>
    <xf numFmtId="0" fontId="6" fillId="12" borderId="0" xfId="4" applyFont="1" applyFill="1" applyAlignment="1">
      <alignment horizontal="center" vertical="center" textRotation="90" wrapText="1"/>
    </xf>
    <xf numFmtId="0" fontId="6" fillId="8" borderId="2" xfId="4" applyFont="1" applyFill="1" applyBorder="1" applyAlignment="1">
      <alignment horizontal="center" vertical="center" textRotation="90" wrapText="1"/>
    </xf>
    <xf numFmtId="0" fontId="6" fillId="17" borderId="24" xfId="4" applyFont="1" applyFill="1" applyBorder="1" applyAlignment="1">
      <alignment horizontal="center" vertical="center" textRotation="90" wrapText="1"/>
    </xf>
    <xf numFmtId="0" fontId="6" fillId="0" borderId="31" xfId="4" applyFont="1" applyBorder="1" applyAlignment="1">
      <alignment horizontal="center" vertical="center" textRotation="90" wrapText="1"/>
    </xf>
    <xf numFmtId="0" fontId="6" fillId="0" borderId="34" xfId="4" applyFont="1" applyBorder="1" applyAlignment="1">
      <alignment horizontal="center" vertical="center" textRotation="90" wrapText="1"/>
    </xf>
    <xf numFmtId="0" fontId="8" fillId="12" borderId="31" xfId="4" applyFont="1" applyFill="1" applyBorder="1" applyAlignment="1">
      <alignment horizontal="center" vertical="center" textRotation="90" wrapText="1"/>
    </xf>
    <xf numFmtId="0" fontId="6" fillId="0" borderId="23" xfId="4" applyFont="1" applyBorder="1" applyAlignment="1">
      <alignment horizontal="center" vertical="center" wrapText="1"/>
    </xf>
    <xf numFmtId="0" fontId="6" fillId="13" borderId="31" xfId="4" applyFont="1" applyFill="1" applyBorder="1" applyAlignment="1">
      <alignment horizontal="center" vertical="center" textRotation="90" wrapText="1"/>
    </xf>
    <xf numFmtId="0" fontId="6" fillId="12" borderId="23" xfId="4" applyFont="1" applyFill="1" applyBorder="1" applyAlignment="1">
      <alignment horizontal="center" vertical="center" textRotation="90" wrapText="1"/>
    </xf>
    <xf numFmtId="0" fontId="6" fillId="8" borderId="34" xfId="4" applyFont="1" applyFill="1" applyBorder="1" applyAlignment="1">
      <alignment horizontal="center" vertical="center" textRotation="90" wrapText="1"/>
    </xf>
    <xf numFmtId="0" fontId="6" fillId="17" borderId="31" xfId="4" applyFont="1" applyFill="1" applyBorder="1" applyAlignment="1">
      <alignment horizontal="center" vertical="center" textRotation="90" wrapText="1"/>
    </xf>
    <xf numFmtId="0" fontId="6" fillId="0" borderId="0" xfId="4" applyFont="1" applyAlignment="1">
      <alignment horizontal="center" vertical="top" wrapText="1"/>
    </xf>
    <xf numFmtId="0" fontId="6" fillId="0" borderId="0" xfId="4" applyFont="1" applyAlignment="1">
      <alignment vertical="center"/>
    </xf>
    <xf numFmtId="0" fontId="9" fillId="0" borderId="0" xfId="4" applyFont="1" applyAlignment="1">
      <alignment horizontal="center" vertical="center" wrapText="1"/>
    </xf>
    <xf numFmtId="0" fontId="9" fillId="0" borderId="0" xfId="4" applyFont="1" applyAlignment="1">
      <alignment horizontal="center" vertical="center" wrapText="1"/>
    </xf>
    <xf numFmtId="0" fontId="52" fillId="0" borderId="0" xfId="4" applyFont="1" applyAlignment="1">
      <alignment vertical="top"/>
    </xf>
    <xf numFmtId="0" fontId="51" fillId="0" borderId="0" xfId="4" applyFont="1" applyAlignment="1">
      <alignment horizontal="left" vertical="top" wrapText="1"/>
    </xf>
    <xf numFmtId="0" fontId="51" fillId="0" borderId="0" xfId="4" applyFont="1" applyAlignment="1">
      <alignment vertical="top" wrapText="1"/>
    </xf>
    <xf numFmtId="0" fontId="52" fillId="0" borderId="0" xfId="8" applyFont="1" applyAlignment="1">
      <alignment vertical="top"/>
    </xf>
    <xf numFmtId="0" fontId="53" fillId="0" borderId="0" xfId="8" applyFont="1" applyAlignment="1">
      <alignment vertical="top"/>
    </xf>
    <xf numFmtId="0" fontId="20" fillId="0" borderId="0" xfId="8" applyFont="1" applyAlignment="1">
      <alignment horizontal="right" vertical="top" wrapText="1"/>
    </xf>
    <xf numFmtId="164" fontId="21" fillId="0" borderId="0" xfId="8" applyNumberFormat="1" applyFont="1" applyAlignment="1">
      <alignment vertical="top"/>
    </xf>
    <xf numFmtId="49" fontId="54" fillId="0" borderId="0" xfId="8" applyNumberFormat="1" applyFont="1" applyAlignment="1">
      <alignment vertical="top" wrapText="1"/>
    </xf>
    <xf numFmtId="0" fontId="17" fillId="5" borderId="10" xfId="8" applyFont="1" applyFill="1" applyBorder="1" applyAlignment="1">
      <alignment vertical="top"/>
    </xf>
    <xf numFmtId="0" fontId="17" fillId="5" borderId="11" xfId="8" applyFont="1" applyFill="1" applyBorder="1" applyAlignment="1">
      <alignment vertical="top"/>
    </xf>
    <xf numFmtId="0" fontId="17" fillId="5" borderId="12" xfId="8" applyFont="1" applyFill="1" applyBorder="1" applyAlignment="1">
      <alignment vertical="top"/>
    </xf>
    <xf numFmtId="2" fontId="18" fillId="5" borderId="9" xfId="8" applyNumberFormat="1" applyFont="1" applyFill="1" applyBorder="1" applyAlignment="1">
      <alignment horizontal="center" vertical="top"/>
    </xf>
    <xf numFmtId="49" fontId="18" fillId="10" borderId="2" xfId="9" applyNumberFormat="1" applyFont="1" applyFill="1" applyBorder="1" applyAlignment="1">
      <alignment vertical="top"/>
    </xf>
    <xf numFmtId="49" fontId="18" fillId="10" borderId="3" xfId="9" applyNumberFormat="1" applyFont="1" applyFill="1" applyBorder="1" applyAlignment="1">
      <alignment vertical="top"/>
    </xf>
    <xf numFmtId="164" fontId="18" fillId="10" borderId="24" xfId="9" applyNumberFormat="1" applyFont="1" applyFill="1" applyBorder="1" applyAlignment="1">
      <alignment horizontal="center" vertical="top"/>
    </xf>
    <xf numFmtId="49" fontId="18" fillId="10" borderId="10" xfId="9" applyNumberFormat="1" applyFont="1" applyFill="1" applyBorder="1" applyAlignment="1">
      <alignment horizontal="right" vertical="top"/>
    </xf>
    <xf numFmtId="49" fontId="18" fillId="10" borderId="11" xfId="9" applyNumberFormat="1" applyFont="1" applyFill="1" applyBorder="1" applyAlignment="1">
      <alignment horizontal="right" vertical="top"/>
    </xf>
    <xf numFmtId="49" fontId="18" fillId="10" borderId="12" xfId="9" applyNumberFormat="1" applyFont="1" applyFill="1" applyBorder="1" applyAlignment="1">
      <alignment horizontal="right" vertical="top"/>
    </xf>
    <xf numFmtId="49" fontId="20" fillId="9" borderId="49" xfId="8" applyNumberFormat="1" applyFont="1" applyFill="1" applyBorder="1" applyAlignment="1">
      <alignment horizontal="center" vertical="top" wrapText="1"/>
    </xf>
    <xf numFmtId="0" fontId="17" fillId="8" borderId="10" xfId="8" applyFont="1" applyFill="1" applyBorder="1" applyAlignment="1">
      <alignment vertical="top"/>
    </xf>
    <xf numFmtId="0" fontId="17" fillId="8" borderId="11" xfId="8" applyFont="1" applyFill="1" applyBorder="1" applyAlignment="1">
      <alignment vertical="top"/>
    </xf>
    <xf numFmtId="0" fontId="17" fillId="8" borderId="12" xfId="8" applyFont="1" applyFill="1" applyBorder="1" applyAlignment="1">
      <alignment vertical="top"/>
    </xf>
    <xf numFmtId="164" fontId="18" fillId="8" borderId="9" xfId="8" applyNumberFormat="1" applyFont="1" applyFill="1" applyBorder="1" applyAlignment="1">
      <alignment horizontal="center" vertical="top"/>
    </xf>
    <xf numFmtId="0" fontId="18" fillId="8" borderId="9" xfId="8" applyFont="1" applyFill="1" applyBorder="1" applyAlignment="1">
      <alignment horizontal="center" vertical="top"/>
    </xf>
    <xf numFmtId="0" fontId="18" fillId="8" borderId="12" xfId="8" applyFont="1" applyFill="1" applyBorder="1" applyAlignment="1">
      <alignment horizontal="right" vertical="top" wrapText="1"/>
    </xf>
    <xf numFmtId="49" fontId="18" fillId="14" borderId="9" xfId="8" applyNumberFormat="1" applyFont="1" applyFill="1" applyBorder="1" applyAlignment="1">
      <alignment horizontal="center" vertical="top"/>
    </xf>
    <xf numFmtId="9" fontId="17" fillId="0" borderId="2" xfId="8" applyNumberFormat="1" applyFont="1" applyBorder="1" applyAlignment="1">
      <alignment horizontal="center" vertical="top"/>
    </xf>
    <xf numFmtId="0" fontId="17" fillId="0" borderId="25" xfId="8" applyFont="1" applyBorder="1" applyAlignment="1">
      <alignment horizontal="center" vertical="top"/>
    </xf>
    <xf numFmtId="0" fontId="17" fillId="0" borderId="4" xfId="8" applyFont="1" applyBorder="1" applyAlignment="1">
      <alignment horizontal="left" vertical="top"/>
    </xf>
    <xf numFmtId="164" fontId="18" fillId="18" borderId="24" xfId="8" applyNumberFormat="1" applyFont="1" applyFill="1" applyBorder="1" applyAlignment="1">
      <alignment horizontal="center" vertical="top"/>
    </xf>
    <xf numFmtId="0" fontId="18" fillId="18" borderId="1" xfId="8" applyFont="1" applyFill="1" applyBorder="1" applyAlignment="1">
      <alignment horizontal="center" vertical="top"/>
    </xf>
    <xf numFmtId="0" fontId="5" fillId="0" borderId="24" xfId="7" applyFont="1" applyBorder="1" applyAlignment="1">
      <alignment vertical="top" wrapText="1"/>
    </xf>
    <xf numFmtId="49" fontId="17" fillId="0" borderId="24" xfId="8" applyNumberFormat="1" applyFont="1" applyBorder="1" applyAlignment="1">
      <alignment horizontal="center" vertical="top"/>
    </xf>
    <xf numFmtId="49" fontId="21" fillId="0" borderId="24" xfId="8" applyNumberFormat="1" applyFont="1" applyBorder="1" applyAlignment="1">
      <alignment horizontal="center" vertical="center" textRotation="90"/>
    </xf>
    <xf numFmtId="49" fontId="18" fillId="13" borderId="3" xfId="8" applyNumberFormat="1" applyFont="1" applyFill="1" applyBorder="1" applyAlignment="1">
      <alignment horizontal="center" vertical="top"/>
    </xf>
    <xf numFmtId="0" fontId="22" fillId="12" borderId="24" xfId="8" applyFont="1" applyFill="1" applyBorder="1" applyAlignment="1">
      <alignment horizontal="center" vertical="top" wrapText="1"/>
    </xf>
    <xf numFmtId="9" fontId="17" fillId="0" borderId="19" xfId="8" applyNumberFormat="1" applyFont="1" applyBorder="1" applyAlignment="1">
      <alignment horizontal="center" vertical="top"/>
    </xf>
    <xf numFmtId="0" fontId="17" fillId="0" borderId="57" xfId="8" applyFont="1" applyBorder="1" applyAlignment="1">
      <alignment horizontal="center" vertical="top"/>
    </xf>
    <xf numFmtId="0" fontId="17" fillId="0" borderId="21" xfId="8" applyFont="1" applyBorder="1" applyAlignment="1">
      <alignment horizontal="left" vertical="top"/>
    </xf>
    <xf numFmtId="164" fontId="17" fillId="0" borderId="24" xfId="8" applyNumberFormat="1" applyFont="1" applyBorder="1" applyAlignment="1">
      <alignment horizontal="center" vertical="top"/>
    </xf>
    <xf numFmtId="0" fontId="17" fillId="0" borderId="29" xfId="8" applyFont="1" applyBorder="1" applyAlignment="1">
      <alignment horizontal="center" vertical="center"/>
    </xf>
    <xf numFmtId="0" fontId="5" fillId="0" borderId="30" xfId="7" applyFont="1" applyBorder="1" applyAlignment="1">
      <alignment vertical="top" wrapText="1"/>
    </xf>
    <xf numFmtId="49" fontId="17" fillId="0" borderId="30" xfId="8" applyNumberFormat="1" applyFont="1" applyBorder="1" applyAlignment="1">
      <alignment horizontal="center" vertical="top"/>
    </xf>
    <xf numFmtId="49" fontId="21" fillId="0" borderId="30" xfId="8" applyNumberFormat="1" applyFont="1" applyBorder="1" applyAlignment="1">
      <alignment horizontal="center" vertical="center" textRotation="90"/>
    </xf>
    <xf numFmtId="49" fontId="18" fillId="13" borderId="23" xfId="8" applyNumberFormat="1" applyFont="1" applyFill="1" applyBorder="1" applyAlignment="1">
      <alignment horizontal="center" vertical="top"/>
    </xf>
    <xf numFmtId="49" fontId="18" fillId="12" borderId="31" xfId="8" applyNumberFormat="1" applyFont="1" applyFill="1" applyBorder="1" applyAlignment="1">
      <alignment horizontal="center" vertical="top" wrapText="1"/>
    </xf>
    <xf numFmtId="0" fontId="29" fillId="12" borderId="24" xfId="8" applyFont="1" applyFill="1" applyBorder="1" applyAlignment="1">
      <alignment horizontal="left" vertical="top" wrapText="1"/>
    </xf>
    <xf numFmtId="0" fontId="22" fillId="13" borderId="3" xfId="8" applyFont="1" applyFill="1" applyBorder="1" applyAlignment="1">
      <alignment horizontal="center" vertical="top" wrapText="1"/>
    </xf>
    <xf numFmtId="0" fontId="17" fillId="0" borderId="6" xfId="8" applyFont="1" applyBorder="1" applyAlignment="1">
      <alignment horizontal="center" vertical="center" wrapText="1"/>
    </xf>
    <xf numFmtId="0" fontId="6" fillId="0" borderId="32" xfId="8" applyFont="1" applyBorder="1" applyAlignment="1">
      <alignment horizontal="center" vertical="center"/>
    </xf>
    <xf numFmtId="0" fontId="6" fillId="4" borderId="8" xfId="8" applyFont="1" applyFill="1" applyBorder="1" applyAlignment="1">
      <alignment horizontal="left" vertical="top" wrapText="1"/>
    </xf>
    <xf numFmtId="164" fontId="17" fillId="12" borderId="29" xfId="8" applyNumberFormat="1" applyFont="1" applyFill="1" applyBorder="1" applyAlignment="1">
      <alignment horizontal="center" vertical="center"/>
    </xf>
    <xf numFmtId="0" fontId="17" fillId="12" borderId="29" xfId="8" applyFont="1" applyFill="1" applyBorder="1" applyAlignment="1">
      <alignment horizontal="center" vertical="center"/>
    </xf>
    <xf numFmtId="0" fontId="5" fillId="0" borderId="31" xfId="7" applyFont="1" applyBorder="1" applyAlignment="1">
      <alignment vertical="top" wrapText="1"/>
    </xf>
    <xf numFmtId="49" fontId="17" fillId="0" borderId="31" xfId="8" applyNumberFormat="1" applyFont="1" applyBorder="1" applyAlignment="1">
      <alignment horizontal="center" vertical="top"/>
    </xf>
    <xf numFmtId="49" fontId="21" fillId="0" borderId="31" xfId="8" applyNumberFormat="1" applyFont="1" applyBorder="1" applyAlignment="1">
      <alignment horizontal="center" vertical="center" textRotation="90"/>
    </xf>
    <xf numFmtId="0" fontId="29" fillId="12" borderId="31" xfId="8" applyFont="1" applyFill="1" applyBorder="1" applyAlignment="1">
      <alignment horizontal="left" vertical="top" wrapText="1"/>
    </xf>
    <xf numFmtId="49" fontId="18" fillId="13" borderId="23" xfId="8" applyNumberFormat="1" applyFont="1" applyFill="1" applyBorder="1" applyAlignment="1">
      <alignment horizontal="center" vertical="top" wrapText="1"/>
    </xf>
    <xf numFmtId="9" fontId="17" fillId="0" borderId="45" xfId="8" applyNumberFormat="1" applyFont="1" applyBorder="1" applyAlignment="1">
      <alignment horizontal="center" vertical="top"/>
    </xf>
    <xf numFmtId="0" fontId="17" fillId="0" borderId="25" xfId="8" applyFont="1" applyBorder="1" applyAlignment="1">
      <alignment horizontal="left" vertical="top"/>
    </xf>
    <xf numFmtId="0" fontId="17" fillId="0" borderId="3" xfId="8" applyFont="1" applyBorder="1" applyAlignment="1">
      <alignment horizontal="left" vertical="top" wrapText="1"/>
    </xf>
    <xf numFmtId="164" fontId="18" fillId="18" borderId="24" xfId="8" applyNumberFormat="1" applyFont="1" applyFill="1" applyBorder="1" applyAlignment="1">
      <alignment horizontal="center" vertical="center"/>
    </xf>
    <xf numFmtId="0" fontId="18" fillId="18" borderId="1" xfId="8" applyFont="1" applyFill="1" applyBorder="1" applyAlignment="1">
      <alignment horizontal="center" vertical="center"/>
    </xf>
    <xf numFmtId="9" fontId="17" fillId="0" borderId="51" xfId="8" applyNumberFormat="1" applyFont="1" applyBorder="1" applyAlignment="1">
      <alignment horizontal="center" vertical="top"/>
    </xf>
    <xf numFmtId="0" fontId="17" fillId="0" borderId="58" xfId="8" applyFont="1" applyBorder="1" applyAlignment="1">
      <alignment horizontal="left" vertical="top"/>
    </xf>
    <xf numFmtId="0" fontId="17" fillId="0" borderId="0" xfId="8" applyFont="1" applyAlignment="1">
      <alignment horizontal="left" vertical="top" wrapText="1"/>
    </xf>
    <xf numFmtId="164" fontId="19" fillId="0" borderId="5" xfId="8" applyNumberFormat="1" applyFont="1" applyBorder="1" applyAlignment="1">
      <alignment horizontal="center" vertical="center"/>
    </xf>
    <xf numFmtId="0" fontId="17" fillId="0" borderId="5" xfId="8" applyFont="1" applyBorder="1" applyAlignment="1">
      <alignment horizontal="center" vertical="top"/>
    </xf>
    <xf numFmtId="49" fontId="18" fillId="12" borderId="30" xfId="8" applyNumberFormat="1" applyFont="1" applyFill="1" applyBorder="1" applyAlignment="1">
      <alignment horizontal="center" vertical="top" wrapText="1"/>
    </xf>
    <xf numFmtId="49" fontId="18" fillId="14" borderId="5" xfId="8" applyNumberFormat="1" applyFont="1" applyFill="1" applyBorder="1" applyAlignment="1">
      <alignment horizontal="center" vertical="top"/>
    </xf>
    <xf numFmtId="49" fontId="20" fillId="9" borderId="18" xfId="8" applyNumberFormat="1" applyFont="1" applyFill="1" applyBorder="1" applyAlignment="1">
      <alignment horizontal="center" vertical="top"/>
    </xf>
    <xf numFmtId="9" fontId="17" fillId="0" borderId="60" xfId="8" applyNumberFormat="1" applyFont="1" applyBorder="1" applyAlignment="1">
      <alignment horizontal="center" vertical="top"/>
    </xf>
    <xf numFmtId="0" fontId="17" fillId="0" borderId="57" xfId="8" applyFont="1" applyBorder="1" applyAlignment="1">
      <alignment horizontal="left" vertical="top"/>
    </xf>
    <xf numFmtId="0" fontId="17" fillId="0" borderId="21" xfId="8" applyFont="1" applyBorder="1" applyAlignment="1">
      <alignment horizontal="left" vertical="top" wrapText="1"/>
    </xf>
    <xf numFmtId="164" fontId="18" fillId="12" borderId="1" xfId="8" applyNumberFormat="1" applyFont="1" applyFill="1" applyBorder="1" applyAlignment="1">
      <alignment horizontal="center" vertical="center"/>
    </xf>
    <xf numFmtId="0" fontId="18" fillId="12" borderId="1" xfId="8" applyFont="1" applyFill="1" applyBorder="1" applyAlignment="1">
      <alignment horizontal="center" vertical="center"/>
    </xf>
    <xf numFmtId="0" fontId="17" fillId="0" borderId="40" xfId="8" applyFont="1" applyBorder="1" applyAlignment="1">
      <alignment horizontal="center" vertical="center" wrapText="1"/>
    </xf>
    <xf numFmtId="0" fontId="6" fillId="0" borderId="23" xfId="8" applyFont="1" applyBorder="1" applyAlignment="1">
      <alignment horizontal="left" vertical="top" wrapText="1"/>
    </xf>
    <xf numFmtId="0" fontId="4" fillId="0" borderId="45" xfId="8" applyBorder="1"/>
    <xf numFmtId="0" fontId="4" fillId="0" borderId="25" xfId="8" applyBorder="1"/>
    <xf numFmtId="0" fontId="4" fillId="0" borderId="4" xfId="8" applyBorder="1" applyAlignment="1">
      <alignment horizontal="left" vertical="top" wrapText="1"/>
    </xf>
    <xf numFmtId="164" fontId="18" fillId="18" borderId="9" xfId="8" applyNumberFormat="1" applyFont="1" applyFill="1" applyBorder="1" applyAlignment="1">
      <alignment horizontal="center" vertical="top"/>
    </xf>
    <xf numFmtId="0" fontId="5" fillId="0" borderId="24" xfId="7" applyFont="1" applyBorder="1" applyAlignment="1">
      <alignment horizontal="left" vertical="top" wrapText="1"/>
    </xf>
    <xf numFmtId="0" fontId="4" fillId="0" borderId="47" xfId="8" applyBorder="1"/>
    <xf numFmtId="0" fontId="4" fillId="0" borderId="54" xfId="8" applyBorder="1"/>
    <xf numFmtId="0" fontId="4" fillId="0" borderId="23" xfId="8" applyBorder="1" applyAlignment="1">
      <alignment horizontal="left" vertical="top" wrapText="1"/>
    </xf>
    <xf numFmtId="164" fontId="17" fillId="0" borderId="31" xfId="8" applyNumberFormat="1" applyFont="1" applyBorder="1" applyAlignment="1">
      <alignment horizontal="center" vertical="top"/>
    </xf>
    <xf numFmtId="0" fontId="17" fillId="0" borderId="29" xfId="8" applyFont="1" applyBorder="1" applyAlignment="1">
      <alignment horizontal="center" vertical="top"/>
    </xf>
    <xf numFmtId="0" fontId="5" fillId="0" borderId="30" xfId="7" applyFont="1" applyBorder="1" applyAlignment="1">
      <alignment horizontal="left" vertical="top" wrapText="1"/>
    </xf>
    <xf numFmtId="0" fontId="4" fillId="0" borderId="36" xfId="8" applyBorder="1"/>
    <xf numFmtId="0" fontId="4" fillId="0" borderId="71" xfId="8" applyBorder="1"/>
    <xf numFmtId="0" fontId="4" fillId="0" borderId="73" xfId="8" applyBorder="1" applyAlignment="1">
      <alignment horizontal="left" vertical="top" wrapText="1"/>
    </xf>
    <xf numFmtId="0" fontId="17" fillId="0" borderId="40" xfId="8" applyFont="1" applyBorder="1" applyAlignment="1">
      <alignment horizontal="center" vertical="center"/>
    </xf>
    <xf numFmtId="0" fontId="17" fillId="0" borderId="32" xfId="8" applyFont="1" applyBorder="1" applyAlignment="1">
      <alignment horizontal="center" vertical="center" wrapText="1"/>
    </xf>
    <xf numFmtId="0" fontId="6" fillId="0" borderId="8" xfId="8" applyFont="1" applyBorder="1" applyAlignment="1">
      <alignment horizontal="left" vertical="top" wrapText="1"/>
    </xf>
    <xf numFmtId="0" fontId="5" fillId="0" borderId="31" xfId="7" applyFont="1" applyBorder="1" applyAlignment="1">
      <alignment horizontal="left" vertical="top" wrapText="1"/>
    </xf>
    <xf numFmtId="0" fontId="6" fillId="4" borderId="65" xfId="8" applyFont="1" applyFill="1" applyBorder="1" applyAlignment="1">
      <alignment horizontal="center" vertical="center" wrapText="1"/>
    </xf>
    <xf numFmtId="0" fontId="6" fillId="0" borderId="72" xfId="8" applyFont="1" applyBorder="1" applyAlignment="1">
      <alignment vertical="top"/>
    </xf>
    <xf numFmtId="0" fontId="56" fillId="0" borderId="11" xfId="8" applyFont="1" applyBorder="1" applyAlignment="1">
      <alignment vertical="top" wrapText="1"/>
    </xf>
    <xf numFmtId="0" fontId="56" fillId="0" borderId="11" xfId="8" applyFont="1" applyBorder="1" applyAlignment="1">
      <alignment vertical="top" textRotation="90" wrapText="1"/>
    </xf>
    <xf numFmtId="49" fontId="9" fillId="0" borderId="11" xfId="8" applyNumberFormat="1" applyFont="1" applyBorder="1" applyAlignment="1">
      <alignment vertical="top" wrapText="1"/>
    </xf>
    <xf numFmtId="0" fontId="9" fillId="0" borderId="11" xfId="8" applyFont="1" applyBorder="1" applyAlignment="1">
      <alignment vertical="top"/>
    </xf>
    <xf numFmtId="0" fontId="9" fillId="0" borderId="12" xfId="8" applyFont="1" applyBorder="1" applyAlignment="1">
      <alignment vertical="top"/>
    </xf>
    <xf numFmtId="0" fontId="56" fillId="8" borderId="10" xfId="8" applyFont="1" applyFill="1" applyBorder="1" applyAlignment="1">
      <alignment vertical="top" wrapText="1"/>
    </xf>
    <xf numFmtId="0" fontId="56" fillId="8" borderId="11" xfId="8" applyFont="1" applyFill="1" applyBorder="1" applyAlignment="1">
      <alignment vertical="top" wrapText="1"/>
    </xf>
    <xf numFmtId="0" fontId="56" fillId="8" borderId="11" xfId="8" applyFont="1" applyFill="1" applyBorder="1" applyAlignment="1">
      <alignment vertical="top" textRotation="90" wrapText="1"/>
    </xf>
    <xf numFmtId="49" fontId="9" fillId="8" borderId="11" xfId="8" applyNumberFormat="1" applyFont="1" applyFill="1" applyBorder="1" applyAlignment="1">
      <alignment vertical="top" wrapText="1"/>
    </xf>
    <xf numFmtId="0" fontId="57" fillId="8" borderId="11" xfId="8" applyFont="1" applyFill="1" applyBorder="1" applyAlignment="1">
      <alignment vertical="top"/>
    </xf>
    <xf numFmtId="0" fontId="58" fillId="8" borderId="12" xfId="8" applyFont="1" applyFill="1" applyBorder="1" applyAlignment="1">
      <alignment vertical="top"/>
    </xf>
    <xf numFmtId="9" fontId="17" fillId="8" borderId="10" xfId="8" applyNumberFormat="1" applyFont="1" applyFill="1" applyBorder="1" applyAlignment="1">
      <alignment horizontal="center" vertical="top"/>
    </xf>
    <xf numFmtId="0" fontId="17" fillId="8" borderId="11" xfId="8" applyFont="1" applyFill="1" applyBorder="1" applyAlignment="1">
      <alignment horizontal="left" vertical="top"/>
    </xf>
    <xf numFmtId="0" fontId="17" fillId="8" borderId="12" xfId="8" applyFont="1" applyFill="1" applyBorder="1" applyAlignment="1">
      <alignment horizontal="left" vertical="top"/>
    </xf>
    <xf numFmtId="49" fontId="17" fillId="0" borderId="2" xfId="8" applyNumberFormat="1" applyFont="1" applyBorder="1" applyAlignment="1">
      <alignment horizontal="center" vertical="top"/>
    </xf>
    <xf numFmtId="0" fontId="4" fillId="0" borderId="24" xfId="8" applyBorder="1" applyAlignment="1">
      <alignment horizontal="center"/>
    </xf>
    <xf numFmtId="49" fontId="18" fillId="12" borderId="24" xfId="8" applyNumberFormat="1" applyFont="1" applyFill="1" applyBorder="1" applyAlignment="1">
      <alignment horizontal="center" vertical="top" wrapText="1"/>
    </xf>
    <xf numFmtId="49" fontId="17" fillId="0" borderId="14" xfId="8" applyNumberFormat="1" applyFont="1" applyBorder="1" applyAlignment="1">
      <alignment horizontal="center" vertical="top"/>
    </xf>
    <xf numFmtId="0" fontId="4" fillId="0" borderId="30" xfId="8" applyBorder="1" applyAlignment="1">
      <alignment horizontal="center"/>
    </xf>
    <xf numFmtId="9" fontId="17" fillId="0" borderId="55" xfId="8" applyNumberFormat="1" applyFont="1" applyBorder="1" applyAlignment="1">
      <alignment horizontal="center" vertical="top"/>
    </xf>
    <xf numFmtId="0" fontId="17" fillId="0" borderId="56" xfId="8" applyFont="1" applyBorder="1" applyAlignment="1">
      <alignment horizontal="left" vertical="top"/>
    </xf>
    <xf numFmtId="0" fontId="17" fillId="0" borderId="61" xfId="8" applyFont="1" applyBorder="1" applyAlignment="1">
      <alignment horizontal="left" vertical="top" wrapText="1"/>
    </xf>
    <xf numFmtId="49" fontId="18" fillId="13" borderId="4" xfId="8" applyNumberFormat="1" applyFont="1" applyFill="1" applyBorder="1" applyAlignment="1">
      <alignment horizontal="center" vertical="top" wrapText="1"/>
    </xf>
    <xf numFmtId="0" fontId="6" fillId="0" borderId="32" xfId="8" applyFont="1" applyBorder="1" applyAlignment="1">
      <alignment vertical="top"/>
    </xf>
    <xf numFmtId="49" fontId="17" fillId="0" borderId="34" xfId="8" applyNumberFormat="1" applyFont="1" applyBorder="1" applyAlignment="1">
      <alignment horizontal="center" vertical="top"/>
    </xf>
    <xf numFmtId="0" fontId="4" fillId="0" borderId="31" xfId="8" applyBorder="1" applyAlignment="1">
      <alignment horizontal="center"/>
    </xf>
    <xf numFmtId="49" fontId="18" fillId="13" borderId="35" xfId="8" applyNumberFormat="1" applyFont="1" applyFill="1" applyBorder="1" applyAlignment="1">
      <alignment horizontal="center" vertical="top" wrapText="1"/>
    </xf>
    <xf numFmtId="9" fontId="17" fillId="0" borderId="14" xfId="8" applyNumberFormat="1" applyFont="1" applyBorder="1" applyAlignment="1">
      <alignment horizontal="left" vertical="top"/>
    </xf>
    <xf numFmtId="0" fontId="6" fillId="0" borderId="58" xfId="8" applyFont="1" applyBorder="1" applyAlignment="1">
      <alignment horizontal="left" vertical="top"/>
    </xf>
    <xf numFmtId="0" fontId="17" fillId="0" borderId="0" xfId="8" applyFont="1" applyAlignment="1">
      <alignment horizontal="left" vertical="top"/>
    </xf>
    <xf numFmtId="164" fontId="18" fillId="18" borderId="30" xfId="8" applyNumberFormat="1" applyFont="1" applyFill="1" applyBorder="1" applyAlignment="1">
      <alignment horizontal="center" vertical="top"/>
    </xf>
    <xf numFmtId="0" fontId="18" fillId="18" borderId="24" xfId="8" applyFont="1" applyFill="1" applyBorder="1" applyAlignment="1">
      <alignment horizontal="center" vertical="top"/>
    </xf>
    <xf numFmtId="0" fontId="6" fillId="13" borderId="30" xfId="8" applyFont="1" applyFill="1" applyBorder="1" applyAlignment="1">
      <alignment horizontal="left" vertical="top" wrapText="1"/>
    </xf>
    <xf numFmtId="0" fontId="22" fillId="13" borderId="0" xfId="8" applyFont="1" applyFill="1" applyAlignment="1">
      <alignment horizontal="center" vertical="top" wrapText="1"/>
    </xf>
    <xf numFmtId="49" fontId="18" fillId="12" borderId="24" xfId="8" applyNumberFormat="1" applyFont="1" applyFill="1" applyBorder="1" applyAlignment="1">
      <alignment vertical="top" wrapText="1"/>
    </xf>
    <xf numFmtId="49" fontId="18" fillId="14" borderId="30" xfId="8" applyNumberFormat="1" applyFont="1" applyFill="1" applyBorder="1" applyAlignment="1">
      <alignment horizontal="center" vertical="top"/>
    </xf>
    <xf numFmtId="49" fontId="20" fillId="9" borderId="15" xfId="8" applyNumberFormat="1" applyFont="1" applyFill="1" applyBorder="1" applyAlignment="1">
      <alignment horizontal="center" vertical="top"/>
    </xf>
    <xf numFmtId="9" fontId="6" fillId="0" borderId="14" xfId="8" applyNumberFormat="1" applyFont="1" applyBorder="1" applyAlignment="1">
      <alignment horizontal="left" vertical="top"/>
    </xf>
    <xf numFmtId="0" fontId="6" fillId="0" borderId="0" xfId="8" applyFont="1" applyAlignment="1">
      <alignment horizontal="left" vertical="top"/>
    </xf>
    <xf numFmtId="164" fontId="19" fillId="0" borderId="5" xfId="8" applyNumberFormat="1" applyFont="1" applyBorder="1" applyAlignment="1">
      <alignment horizontal="center" vertical="top"/>
    </xf>
    <xf numFmtId="49" fontId="18" fillId="13" borderId="31" xfId="8" applyNumberFormat="1" applyFont="1" applyFill="1" applyBorder="1" applyAlignment="1">
      <alignment horizontal="center" vertical="top"/>
    </xf>
    <xf numFmtId="49" fontId="18" fillId="12" borderId="31" xfId="8" applyNumberFormat="1" applyFont="1" applyFill="1" applyBorder="1" applyAlignment="1">
      <alignment horizontal="center" vertical="top"/>
    </xf>
    <xf numFmtId="9" fontId="6" fillId="0" borderId="19" xfId="8" applyNumberFormat="1" applyFont="1" applyBorder="1" applyAlignment="1">
      <alignment horizontal="left" vertical="top"/>
    </xf>
    <xf numFmtId="0" fontId="6" fillId="0" borderId="57" xfId="8" applyFont="1" applyBorder="1" applyAlignment="1">
      <alignment horizontal="left" vertical="top"/>
    </xf>
    <xf numFmtId="0" fontId="6" fillId="0" borderId="21" xfId="8" applyFont="1" applyBorder="1" applyAlignment="1">
      <alignment horizontal="left" vertical="top"/>
    </xf>
    <xf numFmtId="164" fontId="18" fillId="12" borderId="24" xfId="8" applyNumberFormat="1" applyFont="1" applyFill="1" applyBorder="1" applyAlignment="1">
      <alignment horizontal="center" vertical="top"/>
    </xf>
    <xf numFmtId="0" fontId="18" fillId="12" borderId="24" xfId="8" applyFont="1" applyFill="1" applyBorder="1" applyAlignment="1">
      <alignment horizontal="center" vertical="top"/>
    </xf>
    <xf numFmtId="0" fontId="22" fillId="12" borderId="24" xfId="8" applyFont="1" applyFill="1" applyBorder="1" applyAlignment="1">
      <alignment vertical="top" wrapText="1"/>
    </xf>
    <xf numFmtId="49" fontId="6" fillId="15" borderId="19" xfId="8" applyNumberFormat="1" applyFont="1" applyFill="1" applyBorder="1" applyAlignment="1">
      <alignment horizontal="center" vertical="center" wrapText="1"/>
    </xf>
    <xf numFmtId="0" fontId="6" fillId="0" borderId="27" xfId="8" applyFont="1" applyBorder="1" applyAlignment="1">
      <alignment vertical="top"/>
    </xf>
    <xf numFmtId="0" fontId="6" fillId="0" borderId="21" xfId="8" applyFont="1" applyBorder="1" applyAlignment="1">
      <alignment horizontal="left" vertical="top" wrapText="1"/>
    </xf>
    <xf numFmtId="0" fontId="29" fillId="12" borderId="30" xfId="8" applyFont="1" applyFill="1" applyBorder="1" applyAlignment="1">
      <alignment horizontal="left" vertical="top" wrapText="1"/>
    </xf>
    <xf numFmtId="49" fontId="18" fillId="13" borderId="0" xfId="8" applyNumberFormat="1" applyFont="1" applyFill="1" applyAlignment="1">
      <alignment horizontal="center" vertical="top" wrapText="1"/>
    </xf>
    <xf numFmtId="49" fontId="18" fillId="12" borderId="30" xfId="8" applyNumberFormat="1" applyFont="1" applyFill="1" applyBorder="1" applyAlignment="1">
      <alignment vertical="top" wrapText="1"/>
    </xf>
    <xf numFmtId="49" fontId="6" fillId="15" borderId="50" xfId="8" applyNumberFormat="1" applyFont="1" applyFill="1" applyBorder="1" applyAlignment="1">
      <alignment horizontal="center" vertical="top" wrapText="1"/>
    </xf>
    <xf numFmtId="0" fontId="6" fillId="0" borderId="27" xfId="8" applyFont="1" applyBorder="1" applyAlignment="1">
      <alignment horizontal="center" vertical="top"/>
    </xf>
    <xf numFmtId="0" fontId="6" fillId="0" borderId="18" xfId="8" applyFont="1" applyBorder="1" applyAlignment="1">
      <alignment horizontal="left" vertical="top" wrapText="1"/>
    </xf>
    <xf numFmtId="49" fontId="6" fillId="15" borderId="47" xfId="8" applyNumberFormat="1" applyFont="1" applyFill="1" applyBorder="1" applyAlignment="1">
      <alignment horizontal="center" vertical="top" wrapText="1"/>
    </xf>
    <xf numFmtId="0" fontId="6" fillId="0" borderId="54" xfId="8" applyFont="1" applyBorder="1" applyAlignment="1">
      <alignment horizontal="center" vertical="top"/>
    </xf>
    <xf numFmtId="0" fontId="6" fillId="0" borderId="15" xfId="8" applyFont="1" applyBorder="1" applyAlignment="1">
      <alignment horizontal="left" vertical="top" wrapText="1"/>
    </xf>
    <xf numFmtId="164" fontId="17" fillId="12" borderId="5" xfId="8" applyNumberFormat="1" applyFont="1" applyFill="1" applyBorder="1" applyAlignment="1">
      <alignment horizontal="center" vertical="top"/>
    </xf>
    <xf numFmtId="0" fontId="17" fillId="12" borderId="5" xfId="8" applyFont="1" applyFill="1" applyBorder="1" applyAlignment="1">
      <alignment horizontal="center" vertical="top"/>
    </xf>
    <xf numFmtId="49" fontId="18" fillId="12" borderId="31" xfId="8" applyNumberFormat="1" applyFont="1" applyFill="1" applyBorder="1" applyAlignment="1">
      <alignment vertical="top" wrapText="1"/>
    </xf>
    <xf numFmtId="0" fontId="17" fillId="0" borderId="46" xfId="8" applyFont="1" applyBorder="1" applyAlignment="1">
      <alignment horizontal="left" vertical="top"/>
    </xf>
    <xf numFmtId="49" fontId="21" fillId="0" borderId="24" xfId="8" applyNumberFormat="1" applyFont="1" applyBorder="1" applyAlignment="1">
      <alignment horizontal="center" vertical="center" textRotation="90" wrapText="1"/>
    </xf>
    <xf numFmtId="0" fontId="5" fillId="13" borderId="24" xfId="8" applyFont="1" applyFill="1" applyBorder="1" applyAlignment="1">
      <alignment horizontal="left" vertical="top"/>
    </xf>
    <xf numFmtId="0" fontId="22" fillId="4" borderId="30" xfId="8" applyFont="1" applyFill="1" applyBorder="1" applyAlignment="1">
      <alignment horizontal="center" vertical="top" wrapText="1"/>
    </xf>
    <xf numFmtId="49" fontId="18" fillId="8" borderId="30" xfId="8" applyNumberFormat="1" applyFont="1" applyFill="1" applyBorder="1" applyAlignment="1">
      <alignment horizontal="center" vertical="top"/>
    </xf>
    <xf numFmtId="0" fontId="17" fillId="0" borderId="52" xfId="8" applyFont="1" applyBorder="1" applyAlignment="1">
      <alignment horizontal="left" vertical="top"/>
    </xf>
    <xf numFmtId="164" fontId="18" fillId="0" borderId="22" xfId="8" applyNumberFormat="1" applyFont="1" applyBorder="1" applyAlignment="1">
      <alignment horizontal="center" vertical="top"/>
    </xf>
    <xf numFmtId="0" fontId="18" fillId="0" borderId="30" xfId="8" applyFont="1" applyBorder="1" applyAlignment="1">
      <alignment horizontal="center" vertical="top"/>
    </xf>
    <xf numFmtId="49" fontId="21" fillId="0" borderId="30" xfId="8" applyNumberFormat="1" applyFont="1" applyBorder="1" applyAlignment="1">
      <alignment horizontal="center" vertical="center" textRotation="90" wrapText="1"/>
    </xf>
    <xf numFmtId="0" fontId="5" fillId="13" borderId="30" xfId="8" applyFont="1" applyFill="1" applyBorder="1" applyAlignment="1">
      <alignment horizontal="left" vertical="top"/>
    </xf>
    <xf numFmtId="0" fontId="17" fillId="0" borderId="50" xfId="8" applyFont="1" applyBorder="1" applyAlignment="1">
      <alignment horizontal="center" vertical="center" wrapText="1"/>
    </xf>
    <xf numFmtId="164" fontId="6" fillId="15" borderId="27" xfId="8" applyNumberFormat="1" applyFont="1" applyFill="1" applyBorder="1" applyAlignment="1">
      <alignment horizontal="center" vertical="center" wrapText="1"/>
    </xf>
    <xf numFmtId="0" fontId="6" fillId="0" borderId="57" xfId="8" applyFont="1" applyBorder="1" applyAlignment="1">
      <alignment horizontal="left" vertical="top" wrapText="1"/>
    </xf>
    <xf numFmtId="164" fontId="18" fillId="0" borderId="29" xfId="8" applyNumberFormat="1" applyFont="1" applyBorder="1" applyAlignment="1">
      <alignment horizontal="center" vertical="top"/>
    </xf>
    <xf numFmtId="0" fontId="5" fillId="13" borderId="31" xfId="8" applyFont="1" applyFill="1" applyBorder="1" applyAlignment="1">
      <alignment horizontal="left" vertical="top"/>
    </xf>
    <xf numFmtId="49" fontId="18" fillId="12" borderId="15" xfId="8" applyNumberFormat="1" applyFont="1" applyFill="1" applyBorder="1" applyAlignment="1">
      <alignment horizontal="center" vertical="top"/>
    </xf>
    <xf numFmtId="9" fontId="17" fillId="0" borderId="42" xfId="8" applyNumberFormat="1" applyFont="1" applyBorder="1" applyAlignment="1">
      <alignment horizontal="center" vertical="top"/>
    </xf>
    <xf numFmtId="0" fontId="17" fillId="0" borderId="43" xfId="8" applyFont="1" applyBorder="1" applyAlignment="1">
      <alignment horizontal="left" vertical="top"/>
    </xf>
    <xf numFmtId="0" fontId="29" fillId="12" borderId="2" xfId="8" applyFont="1" applyFill="1" applyBorder="1" applyAlignment="1">
      <alignment horizontal="center" vertical="top" wrapText="1"/>
    </xf>
    <xf numFmtId="0" fontId="29" fillId="12" borderId="3" xfId="8" applyFont="1" applyFill="1" applyBorder="1" applyAlignment="1">
      <alignment horizontal="center" vertical="top" wrapText="1"/>
    </xf>
    <xf numFmtId="49" fontId="18" fillId="8" borderId="1" xfId="8" applyNumberFormat="1" applyFont="1" applyFill="1" applyBorder="1" applyAlignment="1">
      <alignment horizontal="center" vertical="top"/>
    </xf>
    <xf numFmtId="0" fontId="17" fillId="0" borderId="60" xfId="8" applyFont="1" applyBorder="1" applyAlignment="1">
      <alignment horizontal="center" vertical="top"/>
    </xf>
    <xf numFmtId="0" fontId="22" fillId="0" borderId="62" xfId="8" applyFont="1" applyBorder="1" applyAlignment="1">
      <alignment vertical="top" wrapText="1"/>
    </xf>
    <xf numFmtId="2" fontId="17" fillId="12" borderId="22" xfId="8" applyNumberFormat="1" applyFont="1" applyFill="1" applyBorder="1" applyAlignment="1">
      <alignment horizontal="center" vertical="center"/>
    </xf>
    <xf numFmtId="0" fontId="29" fillId="12" borderId="14" xfId="8" applyFont="1" applyFill="1" applyBorder="1" applyAlignment="1">
      <alignment horizontal="center" vertical="top" wrapText="1"/>
    </xf>
    <xf numFmtId="0" fontId="29" fillId="12" borderId="0" xfId="8" applyFont="1" applyFill="1" applyAlignment="1">
      <alignment horizontal="center" vertical="top" wrapText="1"/>
    </xf>
    <xf numFmtId="49" fontId="18" fillId="8" borderId="30" xfId="8" applyNumberFormat="1" applyFont="1" applyFill="1" applyBorder="1" applyAlignment="1">
      <alignment horizontal="center" vertical="top"/>
    </xf>
    <xf numFmtId="0" fontId="17" fillId="0" borderId="60" xfId="8" applyFont="1" applyBorder="1" applyAlignment="1">
      <alignment horizontal="left" vertical="top" wrapText="1"/>
    </xf>
    <xf numFmtId="164" fontId="6" fillId="15" borderId="57" xfId="8" applyNumberFormat="1" applyFont="1" applyFill="1" applyBorder="1" applyAlignment="1">
      <alignment horizontal="center" vertical="center" wrapText="1"/>
    </xf>
    <xf numFmtId="0" fontId="6" fillId="0" borderId="62" xfId="8" applyFont="1" applyBorder="1" applyAlignment="1">
      <alignment horizontal="left" vertical="top" wrapText="1"/>
    </xf>
    <xf numFmtId="164" fontId="17" fillId="12" borderId="22" xfId="8" applyNumberFormat="1" applyFont="1" applyFill="1" applyBorder="1" applyAlignment="1">
      <alignment horizontal="center" vertical="center"/>
    </xf>
    <xf numFmtId="164" fontId="17" fillId="12" borderId="5" xfId="8" applyNumberFormat="1" applyFont="1" applyFill="1" applyBorder="1" applyAlignment="1">
      <alignment horizontal="center" vertical="center"/>
    </xf>
    <xf numFmtId="164" fontId="6" fillId="15" borderId="32" xfId="8" applyNumberFormat="1" applyFont="1" applyFill="1" applyBorder="1" applyAlignment="1">
      <alignment horizontal="center" vertical="center" wrapText="1"/>
    </xf>
    <xf numFmtId="49" fontId="21" fillId="0" borderId="31" xfId="8" applyNumberFormat="1" applyFont="1" applyBorder="1" applyAlignment="1">
      <alignment horizontal="center" vertical="center" textRotation="90" wrapText="1"/>
    </xf>
    <xf numFmtId="0" fontId="29" fillId="12" borderId="34" xfId="8" applyFont="1" applyFill="1" applyBorder="1" applyAlignment="1">
      <alignment horizontal="center" vertical="top" wrapText="1"/>
    </xf>
    <xf numFmtId="0" fontId="29" fillId="12" borderId="23" xfId="8" applyFont="1" applyFill="1" applyBorder="1" applyAlignment="1">
      <alignment horizontal="center" vertical="top" wrapText="1"/>
    </xf>
    <xf numFmtId="49" fontId="18" fillId="8" borderId="5" xfId="8" applyNumberFormat="1" applyFont="1" applyFill="1" applyBorder="1" applyAlignment="1">
      <alignment horizontal="center" vertical="top"/>
    </xf>
    <xf numFmtId="0" fontId="6" fillId="0" borderId="65" xfId="8" applyFont="1" applyBorder="1" applyAlignment="1">
      <alignment horizontal="center" vertical="top" wrapText="1"/>
    </xf>
    <xf numFmtId="0" fontId="6" fillId="0" borderId="67" xfId="8" applyFont="1" applyBorder="1" applyAlignment="1">
      <alignment vertical="top"/>
    </xf>
    <xf numFmtId="0" fontId="6" fillId="0" borderId="12" xfId="8" applyFont="1" applyBorder="1" applyAlignment="1">
      <alignment vertical="top"/>
    </xf>
    <xf numFmtId="0" fontId="9" fillId="0" borderId="11" xfId="8" applyFont="1" applyBorder="1" applyAlignment="1">
      <alignment vertical="center"/>
    </xf>
    <xf numFmtId="0" fontId="9" fillId="0" borderId="11" xfId="8" applyFont="1" applyBorder="1" applyAlignment="1">
      <alignment vertical="center" textRotation="90"/>
    </xf>
    <xf numFmtId="0" fontId="9" fillId="0" borderId="12" xfId="8" applyFont="1" applyBorder="1" applyAlignment="1">
      <alignment vertical="center"/>
    </xf>
    <xf numFmtId="49" fontId="18" fillId="8" borderId="24" xfId="8" applyNumberFormat="1" applyFont="1" applyFill="1" applyBorder="1" applyAlignment="1">
      <alignment horizontal="center" vertical="top"/>
    </xf>
    <xf numFmtId="0" fontId="22" fillId="8" borderId="10" xfId="8" applyFont="1" applyFill="1" applyBorder="1" applyAlignment="1">
      <alignment vertical="top" wrapText="1"/>
    </xf>
    <xf numFmtId="0" fontId="22" fillId="8" borderId="11" xfId="8" applyFont="1" applyFill="1" applyBorder="1" applyAlignment="1">
      <alignment vertical="top" wrapText="1"/>
    </xf>
    <xf numFmtId="0" fontId="22" fillId="8" borderId="11" xfId="8" applyFont="1" applyFill="1" applyBorder="1" applyAlignment="1">
      <alignment vertical="top" textRotation="90" wrapText="1"/>
    </xf>
    <xf numFmtId="0" fontId="6" fillId="8" borderId="11" xfId="8" applyFont="1" applyFill="1" applyBorder="1" applyAlignment="1">
      <alignment vertical="top" wrapText="1"/>
    </xf>
    <xf numFmtId="0" fontId="5" fillId="8" borderId="11" xfId="8" applyFont="1" applyFill="1" applyBorder="1" applyAlignment="1">
      <alignment vertical="top" wrapText="1"/>
    </xf>
    <xf numFmtId="0" fontId="9" fillId="8" borderId="0" xfId="8" applyFont="1" applyFill="1"/>
    <xf numFmtId="0" fontId="9" fillId="8" borderId="0" xfId="8" applyFont="1" applyFill="1" applyAlignment="1">
      <alignment vertical="top"/>
    </xf>
    <xf numFmtId="49" fontId="18" fillId="8" borderId="31" xfId="8" applyNumberFormat="1" applyFont="1" applyFill="1" applyBorder="1" applyAlignment="1">
      <alignment horizontal="center" vertical="top"/>
    </xf>
    <xf numFmtId="0" fontId="6" fillId="0" borderId="10" xfId="8" applyFont="1" applyBorder="1" applyAlignment="1">
      <alignment horizontal="center" vertical="center"/>
    </xf>
    <xf numFmtId="0" fontId="17" fillId="0" borderId="9" xfId="8" applyFont="1" applyBorder="1" applyAlignment="1">
      <alignment horizontal="center" vertical="center"/>
    </xf>
    <xf numFmtId="0" fontId="17" fillId="0" borderId="9" xfId="8" applyFont="1" applyBorder="1" applyAlignment="1">
      <alignment vertical="center" wrapText="1"/>
    </xf>
    <xf numFmtId="0" fontId="18" fillId="0" borderId="3" xfId="8" applyFont="1" applyBorder="1" applyAlignment="1">
      <alignment horizontal="left" vertical="top"/>
    </xf>
    <xf numFmtId="0" fontId="26" fillId="0" borderId="3" xfId="8" applyFont="1" applyBorder="1" applyAlignment="1">
      <alignment horizontal="left" vertical="top"/>
    </xf>
    <xf numFmtId="0" fontId="26" fillId="0" borderId="3" xfId="8" applyFont="1" applyBorder="1" applyAlignment="1">
      <alignment horizontal="left" vertical="top" textRotation="90"/>
    </xf>
    <xf numFmtId="0" fontId="27" fillId="0" borderId="3" xfId="8" applyFont="1" applyBorder="1" applyAlignment="1">
      <alignment horizontal="left" vertical="top"/>
    </xf>
    <xf numFmtId="0" fontId="26" fillId="0" borderId="4" xfId="8" applyFont="1" applyBorder="1" applyAlignment="1">
      <alignment vertical="top"/>
    </xf>
    <xf numFmtId="49" fontId="18" fillId="10" borderId="24" xfId="8" applyNumberFormat="1" applyFont="1" applyFill="1" applyBorder="1" applyAlignment="1">
      <alignment horizontal="center" vertical="top" wrapText="1"/>
    </xf>
    <xf numFmtId="0" fontId="18" fillId="9" borderId="10" xfId="8" applyFont="1" applyFill="1" applyBorder="1" applyAlignment="1">
      <alignment horizontal="left" vertical="top"/>
    </xf>
    <xf numFmtId="0" fontId="4" fillId="10" borderId="11" xfId="8" applyFill="1" applyBorder="1"/>
    <xf numFmtId="0" fontId="30" fillId="10" borderId="11" xfId="8" applyFont="1" applyFill="1" applyBorder="1"/>
    <xf numFmtId="0" fontId="28" fillId="9" borderId="11" xfId="8" applyFont="1" applyFill="1" applyBorder="1" applyAlignment="1">
      <alignment horizontal="left" vertical="top"/>
    </xf>
    <xf numFmtId="0" fontId="28" fillId="9" borderId="11" xfId="8" applyFont="1" applyFill="1" applyBorder="1" applyAlignment="1">
      <alignment horizontal="left"/>
    </xf>
    <xf numFmtId="0" fontId="28" fillId="9" borderId="11" xfId="8" applyFont="1" applyFill="1" applyBorder="1" applyAlignment="1">
      <alignment horizontal="left" textRotation="90"/>
    </xf>
    <xf numFmtId="0" fontId="28" fillId="10" borderId="11" xfId="8" applyFont="1" applyFill="1" applyBorder="1" applyAlignment="1">
      <alignment horizontal="left"/>
    </xf>
    <xf numFmtId="0" fontId="28" fillId="10" borderId="12" xfId="8" applyFont="1" applyFill="1" applyBorder="1"/>
    <xf numFmtId="0" fontId="29" fillId="8" borderId="24" xfId="8" applyFont="1" applyFill="1" applyBorder="1" applyAlignment="1">
      <alignment horizontal="center" vertical="center" textRotation="90" wrapText="1"/>
    </xf>
    <xf numFmtId="0" fontId="29" fillId="8" borderId="30" xfId="8" applyFont="1" applyFill="1" applyBorder="1" applyAlignment="1">
      <alignment horizontal="center" vertical="center" textRotation="90" wrapText="1"/>
    </xf>
    <xf numFmtId="0" fontId="29" fillId="8" borderId="31" xfId="8" applyFont="1" applyFill="1" applyBorder="1" applyAlignment="1">
      <alignment horizontal="center" vertical="center" textRotation="90" wrapText="1"/>
    </xf>
    <xf numFmtId="0" fontId="4" fillId="0" borderId="0" xfId="8" applyAlignment="1">
      <alignment vertical="center"/>
    </xf>
    <xf numFmtId="0" fontId="4" fillId="0" borderId="0" xfId="8" applyAlignment="1">
      <alignment horizontal="center" vertical="top"/>
    </xf>
    <xf numFmtId="0" fontId="59" fillId="0" borderId="0" xfId="8" applyFont="1"/>
    <xf numFmtId="164" fontId="60" fillId="3" borderId="24" xfId="4" applyNumberFormat="1" applyFont="1" applyFill="1" applyBorder="1" applyAlignment="1">
      <alignment horizontal="center" vertical="top" wrapText="1"/>
    </xf>
    <xf numFmtId="164" fontId="60" fillId="0" borderId="22" xfId="4" applyNumberFormat="1" applyFont="1" applyBorder="1" applyAlignment="1">
      <alignment horizontal="center" vertical="top" wrapText="1"/>
    </xf>
    <xf numFmtId="164" fontId="11" fillId="5" borderId="29" xfId="4" applyNumberFormat="1" applyFont="1" applyFill="1" applyBorder="1" applyAlignment="1">
      <alignment horizontal="center" vertical="top" wrapText="1"/>
    </xf>
    <xf numFmtId="49" fontId="17" fillId="0" borderId="0" xfId="8" applyNumberFormat="1" applyFont="1" applyAlignment="1">
      <alignment vertical="center"/>
    </xf>
    <xf numFmtId="49" fontId="17" fillId="0" borderId="0" xfId="8" applyNumberFormat="1" applyFont="1" applyAlignment="1">
      <alignment horizontal="center" vertical="top"/>
    </xf>
    <xf numFmtId="0" fontId="6" fillId="5" borderId="10" xfId="8" applyFont="1" applyFill="1" applyBorder="1" applyAlignment="1">
      <alignment vertical="top"/>
    </xf>
    <xf numFmtId="0" fontId="6" fillId="5" borderId="11" xfId="8" applyFont="1" applyFill="1" applyBorder="1" applyAlignment="1">
      <alignment vertical="top"/>
    </xf>
    <xf numFmtId="0" fontId="6" fillId="5" borderId="12" xfId="8" applyFont="1" applyFill="1" applyBorder="1" applyAlignment="1">
      <alignment vertical="top"/>
    </xf>
    <xf numFmtId="164" fontId="11" fillId="5" borderId="9" xfId="8" applyNumberFormat="1" applyFont="1" applyFill="1" applyBorder="1" applyAlignment="1">
      <alignment horizontal="center" vertical="center"/>
    </xf>
    <xf numFmtId="49" fontId="9" fillId="5" borderId="10" xfId="8" applyNumberFormat="1" applyFont="1" applyFill="1" applyBorder="1" applyAlignment="1">
      <alignment horizontal="right" vertical="top"/>
    </xf>
    <xf numFmtId="49" fontId="9" fillId="5" borderId="11" xfId="8" applyNumberFormat="1" applyFont="1" applyFill="1" applyBorder="1" applyAlignment="1">
      <alignment horizontal="right" vertical="top"/>
    </xf>
    <xf numFmtId="49" fontId="9" fillId="5" borderId="12" xfId="8" applyNumberFormat="1" applyFont="1" applyFill="1" applyBorder="1" applyAlignment="1">
      <alignment horizontal="right" vertical="top"/>
    </xf>
    <xf numFmtId="49" fontId="9" fillId="10" borderId="10" xfId="9" applyNumberFormat="1" applyFont="1" applyFill="1" applyBorder="1" applyAlignment="1">
      <alignment vertical="top"/>
    </xf>
    <xf numFmtId="49" fontId="9" fillId="10" borderId="11" xfId="9" applyNumberFormat="1" applyFont="1" applyFill="1" applyBorder="1" applyAlignment="1">
      <alignment vertical="top"/>
    </xf>
    <xf numFmtId="49" fontId="9" fillId="10" borderId="12" xfId="9" applyNumberFormat="1" applyFont="1" applyFill="1" applyBorder="1" applyAlignment="1">
      <alignment vertical="top"/>
    </xf>
    <xf numFmtId="164" fontId="9" fillId="10" borderId="9" xfId="9" applyNumberFormat="1" applyFont="1" applyFill="1" applyBorder="1" applyAlignment="1">
      <alignment horizontal="center" vertical="center"/>
    </xf>
    <xf numFmtId="49" fontId="9" fillId="10" borderId="10" xfId="9" applyNumberFormat="1" applyFont="1" applyFill="1" applyBorder="1" applyAlignment="1">
      <alignment horizontal="right" vertical="top"/>
    </xf>
    <xf numFmtId="49" fontId="9" fillId="10" borderId="11" xfId="9" applyNumberFormat="1" applyFont="1" applyFill="1" applyBorder="1" applyAlignment="1">
      <alignment horizontal="right" vertical="top"/>
    </xf>
    <xf numFmtId="49" fontId="9" fillId="10" borderId="12" xfId="9" applyNumberFormat="1" applyFont="1" applyFill="1" applyBorder="1" applyAlignment="1">
      <alignment horizontal="right" vertical="top"/>
    </xf>
    <xf numFmtId="49" fontId="15" fillId="9" borderId="66" xfId="8" applyNumberFormat="1" applyFont="1" applyFill="1" applyBorder="1" applyAlignment="1">
      <alignment horizontal="center" vertical="top" wrapText="1"/>
    </xf>
    <xf numFmtId="0" fontId="6" fillId="8" borderId="10" xfId="8" applyFont="1" applyFill="1" applyBorder="1" applyAlignment="1">
      <alignment vertical="top" wrapText="1"/>
    </xf>
    <xf numFmtId="0" fontId="6" fillId="8" borderId="12" xfId="8" applyFont="1" applyFill="1" applyBorder="1" applyAlignment="1">
      <alignment vertical="top" wrapText="1"/>
    </xf>
    <xf numFmtId="164" fontId="9" fillId="8" borderId="24" xfId="8" applyNumberFormat="1" applyFont="1" applyFill="1" applyBorder="1" applyAlignment="1">
      <alignment horizontal="center" vertical="center"/>
    </xf>
    <xf numFmtId="0" fontId="9" fillId="8" borderId="24" xfId="8" applyFont="1" applyFill="1" applyBorder="1" applyAlignment="1">
      <alignment horizontal="center" vertical="center"/>
    </xf>
    <xf numFmtId="0" fontId="9" fillId="8" borderId="10" xfId="8" applyFont="1" applyFill="1" applyBorder="1" applyAlignment="1">
      <alignment horizontal="right" vertical="top" wrapText="1"/>
    </xf>
    <xf numFmtId="0" fontId="9" fillId="8" borderId="11" xfId="8" applyFont="1" applyFill="1" applyBorder="1" applyAlignment="1">
      <alignment horizontal="right" vertical="top" wrapText="1"/>
    </xf>
    <xf numFmtId="0" fontId="9" fillId="8" borderId="12" xfId="8" applyFont="1" applyFill="1" applyBorder="1" applyAlignment="1">
      <alignment horizontal="right" vertical="top" wrapText="1"/>
    </xf>
    <xf numFmtId="49" fontId="9" fillId="8" borderId="24" xfId="8" applyNumberFormat="1" applyFont="1" applyFill="1" applyBorder="1" applyAlignment="1">
      <alignment horizontal="center" vertical="top"/>
    </xf>
    <xf numFmtId="49" fontId="15" fillId="9" borderId="24" xfId="8" applyNumberFormat="1" applyFont="1" applyFill="1" applyBorder="1" applyAlignment="1">
      <alignment horizontal="center" vertical="top"/>
    </xf>
    <xf numFmtId="9" fontId="6" fillId="0" borderId="42" xfId="8" applyNumberFormat="1" applyFont="1" applyBorder="1" applyAlignment="1">
      <alignment horizontal="center" vertical="top" wrapText="1"/>
    </xf>
    <xf numFmtId="0" fontId="6" fillId="0" borderId="56" xfId="8" applyFont="1" applyBorder="1" applyAlignment="1">
      <alignment horizontal="center" vertical="top" wrapText="1"/>
    </xf>
    <xf numFmtId="0" fontId="6" fillId="0" borderId="39" xfId="8" applyFont="1" applyBorder="1" applyAlignment="1">
      <alignment horizontal="left" vertical="top" wrapText="1"/>
    </xf>
    <xf numFmtId="164" fontId="9" fillId="18" borderId="1" xfId="8" applyNumberFormat="1" applyFont="1" applyFill="1" applyBorder="1" applyAlignment="1">
      <alignment horizontal="center" vertical="center"/>
    </xf>
    <xf numFmtId="0" fontId="9" fillId="18" borderId="9" xfId="8" applyFont="1" applyFill="1" applyBorder="1" applyAlignment="1">
      <alignment horizontal="center" vertical="center"/>
    </xf>
    <xf numFmtId="49" fontId="6" fillId="0" borderId="24" xfId="8" applyNumberFormat="1" applyFont="1" applyBorder="1" applyAlignment="1">
      <alignment horizontal="center" vertical="center"/>
    </xf>
    <xf numFmtId="49" fontId="6" fillId="0" borderId="24" xfId="8" applyNumberFormat="1" applyFont="1" applyBorder="1" applyAlignment="1">
      <alignment horizontal="center" vertical="top"/>
    </xf>
    <xf numFmtId="49" fontId="25" fillId="0" borderId="1" xfId="8" applyNumberFormat="1" applyFont="1" applyBorder="1" applyAlignment="1">
      <alignment horizontal="center" vertical="center" textRotation="90"/>
    </xf>
    <xf numFmtId="0" fontId="6" fillId="13" borderId="24" xfId="8" applyFont="1" applyFill="1" applyBorder="1" applyAlignment="1">
      <alignment horizontal="left" vertical="center" wrapText="1"/>
    </xf>
    <xf numFmtId="0" fontId="4" fillId="4" borderId="24" xfId="8" applyFill="1" applyBorder="1" applyAlignment="1">
      <alignment horizontal="center" vertical="top" wrapText="1"/>
    </xf>
    <xf numFmtId="0" fontId="4" fillId="13" borderId="3" xfId="8" applyFill="1" applyBorder="1" applyAlignment="1">
      <alignment horizontal="center" vertical="top" wrapText="1"/>
    </xf>
    <xf numFmtId="0" fontId="4" fillId="12" borderId="24" xfId="8" applyFill="1" applyBorder="1" applyAlignment="1">
      <alignment vertical="top" wrapText="1"/>
    </xf>
    <xf numFmtId="49" fontId="9" fillId="14" borderId="24" xfId="8" applyNumberFormat="1" applyFont="1" applyFill="1" applyBorder="1" applyAlignment="1">
      <alignment horizontal="center" vertical="top"/>
    </xf>
    <xf numFmtId="49" fontId="15" fillId="9" borderId="24" xfId="8" applyNumberFormat="1" applyFont="1" applyFill="1" applyBorder="1" applyAlignment="1">
      <alignment horizontal="center" vertical="top"/>
    </xf>
    <xf numFmtId="0" fontId="6" fillId="0" borderId="36" xfId="8" applyFont="1" applyBorder="1" applyAlignment="1">
      <alignment horizontal="center" vertical="top" wrapText="1"/>
    </xf>
    <xf numFmtId="0" fontId="6" fillId="0" borderId="71" xfId="8" applyFont="1" applyBorder="1" applyAlignment="1">
      <alignment horizontal="center" vertical="center" wrapText="1"/>
    </xf>
    <xf numFmtId="0" fontId="6" fillId="0" borderId="15" xfId="8" applyFont="1" applyBorder="1" applyAlignment="1">
      <alignment vertical="top" wrapText="1"/>
    </xf>
    <xf numFmtId="164" fontId="6" fillId="0" borderId="30" xfId="8" applyNumberFormat="1" applyFont="1" applyBorder="1" applyAlignment="1">
      <alignment horizontal="center" vertical="center"/>
    </xf>
    <xf numFmtId="0" fontId="9" fillId="0" borderId="24" xfId="8" applyFont="1" applyBorder="1" applyAlignment="1">
      <alignment horizontal="center" vertical="center"/>
    </xf>
    <xf numFmtId="49" fontId="6" fillId="0" borderId="30" xfId="8" applyNumberFormat="1" applyFont="1" applyBorder="1" applyAlignment="1">
      <alignment horizontal="center" vertical="center"/>
    </xf>
    <xf numFmtId="49" fontId="6" fillId="0" borderId="30" xfId="8" applyNumberFormat="1" applyFont="1" applyBorder="1" applyAlignment="1">
      <alignment horizontal="center" vertical="top"/>
    </xf>
    <xf numFmtId="49" fontId="25" fillId="0" borderId="30" xfId="8" applyNumberFormat="1" applyFont="1" applyBorder="1" applyAlignment="1">
      <alignment horizontal="center" vertical="center" textRotation="90"/>
    </xf>
    <xf numFmtId="0" fontId="6" fillId="13" borderId="30" xfId="8" applyFont="1" applyFill="1" applyBorder="1" applyAlignment="1">
      <alignment horizontal="left" vertical="center" wrapText="1"/>
    </xf>
    <xf numFmtId="49" fontId="9" fillId="4" borderId="30" xfId="8" applyNumberFormat="1" applyFont="1" applyFill="1" applyBorder="1" applyAlignment="1">
      <alignment horizontal="center" vertical="top" wrapText="1"/>
    </xf>
    <xf numFmtId="49" fontId="9" fillId="13" borderId="0" xfId="8" applyNumberFormat="1" applyFont="1" applyFill="1" applyAlignment="1">
      <alignment horizontal="center" vertical="top" wrapText="1"/>
    </xf>
    <xf numFmtId="49" fontId="9" fillId="12" borderId="30" xfId="8" applyNumberFormat="1" applyFont="1" applyFill="1" applyBorder="1" applyAlignment="1">
      <alignment vertical="top" wrapText="1"/>
    </xf>
    <xf numFmtId="49" fontId="15" fillId="9" borderId="30" xfId="8" applyNumberFormat="1" applyFont="1" applyFill="1" applyBorder="1" applyAlignment="1">
      <alignment horizontal="center" vertical="top"/>
    </xf>
    <xf numFmtId="0" fontId="6" fillId="0" borderId="60" xfId="8" applyFont="1" applyBorder="1" applyAlignment="1">
      <alignment horizontal="center" vertical="top" wrapText="1"/>
    </xf>
    <xf numFmtId="0" fontId="6" fillId="0" borderId="57" xfId="8" applyFont="1" applyBorder="1" applyAlignment="1">
      <alignment horizontal="center" vertical="center" wrapText="1"/>
    </xf>
    <xf numFmtId="0" fontId="6" fillId="0" borderId="21" xfId="8" applyFont="1" applyBorder="1" applyAlignment="1">
      <alignment vertical="top" wrapText="1"/>
    </xf>
    <xf numFmtId="164" fontId="6" fillId="12" borderId="9" xfId="8" applyNumberFormat="1" applyFont="1" applyFill="1" applyBorder="1" applyAlignment="1">
      <alignment horizontal="center" vertical="center"/>
    </xf>
    <xf numFmtId="0" fontId="9" fillId="12" borderId="9" xfId="8" applyFont="1" applyFill="1" applyBorder="1" applyAlignment="1">
      <alignment horizontal="center" vertical="center"/>
    </xf>
    <xf numFmtId="0" fontId="6" fillId="13" borderId="31" xfId="8" applyFont="1" applyFill="1" applyBorder="1" applyAlignment="1">
      <alignment horizontal="left" vertical="center" wrapText="1"/>
    </xf>
    <xf numFmtId="49" fontId="9" fillId="12" borderId="31" xfId="8" applyNumberFormat="1" applyFont="1" applyFill="1" applyBorder="1" applyAlignment="1">
      <alignment vertical="top" wrapText="1"/>
    </xf>
    <xf numFmtId="49" fontId="9" fillId="14" borderId="31" xfId="8" applyNumberFormat="1" applyFont="1" applyFill="1" applyBorder="1" applyAlignment="1">
      <alignment horizontal="center" vertical="top"/>
    </xf>
    <xf numFmtId="49" fontId="15" fillId="9" borderId="31" xfId="8" applyNumberFormat="1" applyFont="1" applyFill="1" applyBorder="1" applyAlignment="1">
      <alignment horizontal="center" vertical="top"/>
    </xf>
    <xf numFmtId="0" fontId="6" fillId="0" borderId="60" xfId="8" applyFont="1" applyBorder="1" applyAlignment="1">
      <alignment horizontal="center" vertical="center" wrapText="1"/>
    </xf>
    <xf numFmtId="0" fontId="6" fillId="0" borderId="63" xfId="8" applyFont="1" applyBorder="1" applyAlignment="1">
      <alignment vertical="top" wrapText="1"/>
    </xf>
    <xf numFmtId="0" fontId="6" fillId="12" borderId="9" xfId="8" applyFont="1" applyFill="1" applyBorder="1" applyAlignment="1">
      <alignment horizontal="center" vertical="center"/>
    </xf>
    <xf numFmtId="0" fontId="29" fillId="12" borderId="30" xfId="8" applyFont="1" applyFill="1" applyBorder="1" applyAlignment="1">
      <alignment horizontal="left" vertical="center" wrapText="1"/>
    </xf>
    <xf numFmtId="49" fontId="9" fillId="13" borderId="4" xfId="8" applyNumberFormat="1" applyFont="1" applyFill="1" applyBorder="1" applyAlignment="1">
      <alignment horizontal="center" vertical="top" wrapText="1"/>
    </xf>
    <xf numFmtId="0" fontId="6" fillId="0" borderId="6" xfId="8" applyFont="1" applyBorder="1" applyAlignment="1">
      <alignment vertical="top" wrapText="1"/>
    </xf>
    <xf numFmtId="0" fontId="6" fillId="0" borderId="32" xfId="8" applyFont="1" applyBorder="1" applyAlignment="1">
      <alignment horizontal="center" vertical="top" wrapText="1"/>
    </xf>
    <xf numFmtId="164" fontId="6" fillId="12" borderId="31" xfId="8" applyNumberFormat="1" applyFont="1" applyFill="1" applyBorder="1" applyAlignment="1">
      <alignment horizontal="center" vertical="center"/>
    </xf>
    <xf numFmtId="0" fontId="9" fillId="12" borderId="30" xfId="8" applyFont="1" applyFill="1" applyBorder="1" applyAlignment="1">
      <alignment horizontal="center" vertical="center"/>
    </xf>
    <xf numFmtId="0" fontId="6" fillId="0" borderId="31" xfId="7" applyFont="1" applyBorder="1" applyAlignment="1">
      <alignment vertical="center" wrapText="1"/>
    </xf>
    <xf numFmtId="49" fontId="6" fillId="0" borderId="31" xfId="8" applyNumberFormat="1" applyFont="1" applyBorder="1" applyAlignment="1">
      <alignment horizontal="center" vertical="top"/>
    </xf>
    <xf numFmtId="49" fontId="25" fillId="0" borderId="29" xfId="8" applyNumberFormat="1" applyFont="1" applyBorder="1" applyAlignment="1">
      <alignment horizontal="center" vertical="center" textRotation="90"/>
    </xf>
    <xf numFmtId="0" fontId="29" fillId="12" borderId="31" xfId="8" applyFont="1" applyFill="1" applyBorder="1" applyAlignment="1">
      <alignment horizontal="left" vertical="center" wrapText="1"/>
    </xf>
    <xf numFmtId="49" fontId="9" fillId="4" borderId="31" xfId="8" applyNumberFormat="1" applyFont="1" applyFill="1" applyBorder="1" applyAlignment="1">
      <alignment horizontal="center" vertical="top" wrapText="1"/>
    </xf>
    <xf numFmtId="49" fontId="9" fillId="13" borderId="35" xfId="8" applyNumberFormat="1" applyFont="1" applyFill="1" applyBorder="1" applyAlignment="1">
      <alignment horizontal="center" vertical="top" wrapText="1"/>
    </xf>
    <xf numFmtId="9" fontId="6" fillId="0" borderId="14" xfId="8" applyNumberFormat="1" applyFont="1" applyBorder="1" applyAlignment="1">
      <alignment horizontal="center" vertical="top" wrapText="1"/>
    </xf>
    <xf numFmtId="0" fontId="6" fillId="0" borderId="52" xfId="8" applyFont="1" applyBorder="1" applyAlignment="1">
      <alignment horizontal="center" vertical="top" wrapText="1"/>
    </xf>
    <xf numFmtId="0" fontId="6" fillId="0" borderId="53" xfId="8" applyFont="1" applyBorder="1" applyAlignment="1">
      <alignment horizontal="left" vertical="top" wrapText="1"/>
    </xf>
    <xf numFmtId="164" fontId="11" fillId="18" borderId="9" xfId="8" applyNumberFormat="1" applyFont="1" applyFill="1" applyBorder="1" applyAlignment="1">
      <alignment horizontal="center" vertical="center"/>
    </xf>
    <xf numFmtId="0" fontId="9" fillId="18" borderId="1" xfId="8" applyFont="1" applyFill="1" applyBorder="1" applyAlignment="1">
      <alignment horizontal="center" vertical="center"/>
    </xf>
    <xf numFmtId="49" fontId="25" fillId="0" borderId="24" xfId="8" applyNumberFormat="1" applyFont="1" applyBorder="1" applyAlignment="1">
      <alignment horizontal="center" vertical="center" textRotation="90"/>
    </xf>
    <xf numFmtId="0" fontId="4" fillId="4" borderId="30" xfId="8" applyFill="1" applyBorder="1" applyAlignment="1">
      <alignment horizontal="center" vertical="top" wrapText="1"/>
    </xf>
    <xf numFmtId="0" fontId="4" fillId="12" borderId="30" xfId="8" applyFill="1" applyBorder="1" applyAlignment="1">
      <alignment horizontal="center" vertical="top" wrapText="1"/>
    </xf>
    <xf numFmtId="164" fontId="11" fillId="0" borderId="30" xfId="8" applyNumberFormat="1" applyFont="1" applyBorder="1" applyAlignment="1">
      <alignment horizontal="center" vertical="center"/>
    </xf>
    <xf numFmtId="164" fontId="9" fillId="0" borderId="9" xfId="8" applyNumberFormat="1" applyFont="1" applyBorder="1" applyAlignment="1">
      <alignment horizontal="center" vertical="center"/>
    </xf>
    <xf numFmtId="0" fontId="6" fillId="0" borderId="43" xfId="8" applyFont="1" applyBorder="1" applyAlignment="1">
      <alignment horizontal="center" vertical="top" wrapText="1"/>
    </xf>
    <xf numFmtId="0" fontId="6" fillId="0" borderId="44" xfId="8" applyFont="1" applyBorder="1" applyAlignment="1">
      <alignment horizontal="left" vertical="top" wrapText="1"/>
    </xf>
    <xf numFmtId="164" fontId="9" fillId="12" borderId="24" xfId="8" applyNumberFormat="1" applyFont="1" applyFill="1" applyBorder="1" applyAlignment="1">
      <alignment horizontal="center" vertical="center"/>
    </xf>
    <xf numFmtId="0" fontId="9" fillId="12" borderId="24" xfId="8" applyFont="1" applyFill="1" applyBorder="1" applyAlignment="1">
      <alignment horizontal="center" vertical="center"/>
    </xf>
    <xf numFmtId="0" fontId="50" fillId="12" borderId="24" xfId="8" applyFont="1" applyFill="1" applyBorder="1" applyAlignment="1">
      <alignment vertical="center" wrapText="1"/>
    </xf>
    <xf numFmtId="0" fontId="4" fillId="13" borderId="4" xfId="8" applyFill="1" applyBorder="1" applyAlignment="1">
      <alignment horizontal="center" vertical="top" wrapText="1"/>
    </xf>
    <xf numFmtId="0" fontId="6" fillId="0" borderId="50" xfId="8" applyFont="1" applyBorder="1" applyAlignment="1">
      <alignment horizontal="center" wrapText="1"/>
    </xf>
    <xf numFmtId="0" fontId="6" fillId="0" borderId="27" xfId="8" applyFont="1" applyBorder="1" applyAlignment="1">
      <alignment horizontal="center" wrapText="1"/>
    </xf>
    <xf numFmtId="164" fontId="37" fillId="12" borderId="9" xfId="8" applyNumberFormat="1" applyFont="1" applyFill="1" applyBorder="1" applyAlignment="1">
      <alignment horizontal="center" vertical="center"/>
    </xf>
    <xf numFmtId="49" fontId="9" fillId="13" borderId="15" xfId="8" applyNumberFormat="1" applyFont="1" applyFill="1" applyBorder="1" applyAlignment="1">
      <alignment horizontal="center" vertical="top" wrapText="1"/>
    </xf>
    <xf numFmtId="0" fontId="6" fillId="0" borderId="40" xfId="8" applyFont="1" applyBorder="1" applyAlignment="1">
      <alignment horizontal="center" wrapText="1"/>
    </xf>
    <xf numFmtId="0" fontId="6" fillId="0" borderId="32" xfId="8" applyFont="1" applyBorder="1" applyAlignment="1">
      <alignment horizontal="center" wrapText="1"/>
    </xf>
    <xf numFmtId="49" fontId="25" fillId="0" borderId="31" xfId="8" applyNumberFormat="1" applyFont="1" applyBorder="1" applyAlignment="1">
      <alignment horizontal="center" vertical="center" textRotation="90"/>
    </xf>
    <xf numFmtId="0" fontId="6" fillId="0" borderId="65" xfId="8" applyFont="1" applyBorder="1" applyAlignment="1">
      <alignment horizontal="center" vertical="center" wrapText="1"/>
    </xf>
    <xf numFmtId="0" fontId="8" fillId="0" borderId="67" xfId="8" applyFont="1" applyBorder="1" applyAlignment="1">
      <alignment horizontal="center" wrapText="1"/>
    </xf>
    <xf numFmtId="0" fontId="9" fillId="0" borderId="11" xfId="8" applyFont="1" applyBorder="1" applyAlignment="1">
      <alignment vertical="center" wrapText="1"/>
    </xf>
    <xf numFmtId="0" fontId="9" fillId="0" borderId="11" xfId="8" applyFont="1" applyBorder="1" applyAlignment="1">
      <alignment horizontal="center" vertical="top" wrapText="1"/>
    </xf>
    <xf numFmtId="0" fontId="9" fillId="0" borderId="11" xfId="8" applyFont="1" applyBorder="1" applyAlignment="1">
      <alignment vertical="top" textRotation="90" wrapText="1"/>
    </xf>
    <xf numFmtId="0" fontId="9" fillId="0" borderId="11" xfId="8" applyFont="1" applyBorder="1" applyAlignment="1">
      <alignment vertical="top" wrapText="1"/>
    </xf>
    <xf numFmtId="49" fontId="15" fillId="8" borderId="9" xfId="8" applyNumberFormat="1" applyFont="1" applyFill="1" applyBorder="1" applyAlignment="1">
      <alignment horizontal="center" vertical="top"/>
    </xf>
    <xf numFmtId="49" fontId="15" fillId="9" borderId="12" xfId="8" applyNumberFormat="1" applyFont="1" applyFill="1" applyBorder="1" applyAlignment="1">
      <alignment horizontal="center" vertical="top"/>
    </xf>
    <xf numFmtId="0" fontId="9" fillId="8" borderId="10" xfId="8" applyFont="1" applyFill="1" applyBorder="1" applyAlignment="1">
      <alignment horizontal="center" wrapText="1"/>
    </xf>
    <xf numFmtId="0" fontId="9" fillId="8" borderId="11" xfId="8" applyFont="1" applyFill="1" applyBorder="1" applyAlignment="1">
      <alignment horizontal="center" wrapText="1"/>
    </xf>
    <xf numFmtId="0" fontId="9" fillId="8" borderId="11" xfId="8" applyFont="1" applyFill="1" applyBorder="1" applyAlignment="1">
      <alignment vertical="center" wrapText="1"/>
    </xf>
    <xf numFmtId="0" fontId="9" fillId="8" borderId="11" xfId="8" applyFont="1" applyFill="1" applyBorder="1" applyAlignment="1">
      <alignment horizontal="center" vertical="top" wrapText="1"/>
    </xf>
    <xf numFmtId="0" fontId="9" fillId="8" borderId="11" xfId="8" applyFont="1" applyFill="1" applyBorder="1" applyAlignment="1">
      <alignment vertical="top" textRotation="90" wrapText="1"/>
    </xf>
    <xf numFmtId="0" fontId="9" fillId="8" borderId="11" xfId="8" applyFont="1" applyFill="1" applyBorder="1" applyAlignment="1">
      <alignment vertical="top" wrapText="1"/>
    </xf>
    <xf numFmtId="49" fontId="15" fillId="8" borderId="4" xfId="8" applyNumberFormat="1" applyFont="1" applyFill="1" applyBorder="1" applyAlignment="1">
      <alignment horizontal="center" vertical="top"/>
    </xf>
    <xf numFmtId="49" fontId="15" fillId="9" borderId="35" xfId="8" applyNumberFormat="1" applyFont="1" applyFill="1" applyBorder="1" applyAlignment="1">
      <alignment horizontal="center" vertical="top"/>
    </xf>
    <xf numFmtId="164" fontId="6" fillId="0" borderId="65" xfId="8" applyNumberFormat="1" applyFont="1" applyBorder="1" applyAlignment="1">
      <alignment horizontal="center" vertical="center"/>
    </xf>
    <xf numFmtId="0" fontId="6" fillId="0" borderId="67" xfId="8" applyFont="1" applyBorder="1" applyAlignment="1">
      <alignment horizontal="center"/>
    </xf>
    <xf numFmtId="0" fontId="6" fillId="0" borderId="11" xfId="8" applyFont="1" applyBorder="1" applyAlignment="1">
      <alignment vertical="top" wrapText="1"/>
    </xf>
    <xf numFmtId="0" fontId="9" fillId="0" borderId="10" xfId="8" applyFont="1" applyBorder="1" applyAlignment="1">
      <alignment horizontal="center" vertical="top"/>
    </xf>
    <xf numFmtId="0" fontId="9" fillId="0" borderId="11" xfId="8" applyFont="1" applyBorder="1" applyAlignment="1">
      <alignment horizontal="center" vertical="top"/>
    </xf>
    <xf numFmtId="0" fontId="9" fillId="0" borderId="12" xfId="8" applyFont="1" applyBorder="1" applyAlignment="1">
      <alignment horizontal="center" vertical="top"/>
    </xf>
    <xf numFmtId="0" fontId="29" fillId="10" borderId="10" xfId="8" applyFont="1" applyFill="1" applyBorder="1" applyAlignment="1">
      <alignment vertical="top"/>
    </xf>
    <xf numFmtId="0" fontId="29" fillId="10" borderId="11" xfId="8" applyFont="1" applyFill="1" applyBorder="1" applyAlignment="1">
      <alignment vertical="top"/>
    </xf>
    <xf numFmtId="0" fontId="29" fillId="10" borderId="11" xfId="8" applyFont="1" applyFill="1" applyBorder="1" applyAlignment="1">
      <alignment vertical="center"/>
    </xf>
    <xf numFmtId="0" fontId="29" fillId="10" borderId="11" xfId="8" applyFont="1" applyFill="1" applyBorder="1" applyAlignment="1">
      <alignment horizontal="center" vertical="top"/>
    </xf>
    <xf numFmtId="0" fontId="29" fillId="10" borderId="11" xfId="8" applyFont="1" applyFill="1" applyBorder="1" applyAlignment="1">
      <alignment vertical="top" textRotation="90"/>
    </xf>
    <xf numFmtId="0" fontId="9" fillId="10" borderId="11" xfId="8" applyFont="1" applyFill="1" applyBorder="1" applyAlignment="1">
      <alignment vertical="top"/>
    </xf>
    <xf numFmtId="0" fontId="9" fillId="10" borderId="11" xfId="8" applyFont="1" applyFill="1" applyBorder="1" applyAlignment="1">
      <alignment vertical="center"/>
    </xf>
    <xf numFmtId="0" fontId="59" fillId="10" borderId="11" xfId="8" applyFont="1" applyFill="1" applyBorder="1" applyAlignment="1">
      <alignment vertical="top"/>
    </xf>
    <xf numFmtId="0" fontId="29" fillId="10" borderId="12" xfId="8" applyFont="1" applyFill="1" applyBorder="1" applyAlignment="1">
      <alignment vertical="top"/>
    </xf>
    <xf numFmtId="49" fontId="15" fillId="10" borderId="12" xfId="8" applyNumberFormat="1" applyFont="1" applyFill="1" applyBorder="1" applyAlignment="1">
      <alignment horizontal="center" vertical="top"/>
    </xf>
    <xf numFmtId="49" fontId="15" fillId="9" borderId="9" xfId="8" applyNumberFormat="1" applyFont="1" applyFill="1" applyBorder="1" applyAlignment="1">
      <alignment horizontal="center" vertical="top" wrapText="1"/>
    </xf>
    <xf numFmtId="0" fontId="6" fillId="8" borderId="10" xfId="8" applyFont="1" applyFill="1" applyBorder="1" applyAlignment="1">
      <alignment vertical="top"/>
    </xf>
    <xf numFmtId="0" fontId="6" fillId="8" borderId="11" xfId="8" applyFont="1" applyFill="1" applyBorder="1" applyAlignment="1">
      <alignment vertical="top"/>
    </xf>
    <xf numFmtId="0" fontId="6" fillId="8" borderId="4" xfId="8" applyFont="1" applyFill="1" applyBorder="1" applyAlignment="1">
      <alignment vertical="top"/>
    </xf>
    <xf numFmtId="164" fontId="9" fillId="8" borderId="9" xfId="8" applyNumberFormat="1" applyFont="1" applyFill="1" applyBorder="1" applyAlignment="1">
      <alignment horizontal="center" vertical="center"/>
    </xf>
    <xf numFmtId="49" fontId="9" fillId="14" borderId="9" xfId="8" applyNumberFormat="1" applyFont="1" applyFill="1" applyBorder="1" applyAlignment="1">
      <alignment horizontal="center" vertical="top"/>
    </xf>
    <xf numFmtId="0" fontId="6" fillId="0" borderId="2" xfId="8" applyFont="1" applyBorder="1" applyAlignment="1">
      <alignment horizontal="center" vertical="center"/>
    </xf>
    <xf numFmtId="0" fontId="6" fillId="0" borderId="52" xfId="8" applyFont="1" applyBorder="1" applyAlignment="1">
      <alignment horizontal="center" vertical="center"/>
    </xf>
    <xf numFmtId="164" fontId="9" fillId="11" borderId="12" xfId="8" applyNumberFormat="1" applyFont="1" applyFill="1" applyBorder="1" applyAlignment="1">
      <alignment horizontal="center" vertical="center"/>
    </xf>
    <xf numFmtId="49" fontId="6" fillId="0" borderId="2" xfId="8" applyNumberFormat="1" applyFont="1" applyBorder="1" applyAlignment="1">
      <alignment horizontal="center" vertical="center"/>
    </xf>
    <xf numFmtId="49" fontId="25" fillId="0" borderId="4" xfId="8" applyNumberFormat="1" applyFont="1" applyBorder="1" applyAlignment="1">
      <alignment horizontal="center" vertical="center" textRotation="90"/>
    </xf>
    <xf numFmtId="0" fontId="4" fillId="12" borderId="0" xfId="8" applyFill="1" applyAlignment="1">
      <alignment horizontal="center" vertical="top" wrapText="1"/>
    </xf>
    <xf numFmtId="49" fontId="9" fillId="9" borderId="24" xfId="8" applyNumberFormat="1" applyFont="1" applyFill="1" applyBorder="1" applyAlignment="1">
      <alignment horizontal="center" vertical="top"/>
    </xf>
    <xf numFmtId="0" fontId="6" fillId="0" borderId="14" xfId="8" applyFont="1" applyBorder="1" applyAlignment="1">
      <alignment horizontal="center" vertical="center"/>
    </xf>
    <xf numFmtId="164" fontId="9" fillId="0" borderId="12" xfId="8" applyNumberFormat="1" applyFont="1" applyBorder="1" applyAlignment="1">
      <alignment horizontal="center" vertical="center"/>
    </xf>
    <xf numFmtId="0" fontId="6" fillId="0" borderId="14" xfId="7" applyFont="1" applyBorder="1" applyAlignment="1">
      <alignment vertical="center" wrapText="1"/>
    </xf>
    <xf numFmtId="49" fontId="25" fillId="0" borderId="15" xfId="8" applyNumberFormat="1" applyFont="1" applyBorder="1" applyAlignment="1">
      <alignment horizontal="center" vertical="center" textRotation="90"/>
    </xf>
    <xf numFmtId="49" fontId="9" fillId="12" borderId="0" xfId="8" applyNumberFormat="1" applyFont="1" applyFill="1" applyAlignment="1">
      <alignment vertical="top" wrapText="1"/>
    </xf>
    <xf numFmtId="49" fontId="9" fillId="9" borderId="30" xfId="8" applyNumberFormat="1" applyFont="1" applyFill="1" applyBorder="1" applyAlignment="1">
      <alignment horizontal="center" vertical="top"/>
    </xf>
    <xf numFmtId="0" fontId="6" fillId="0" borderId="6" xfId="8" applyFont="1" applyBorder="1" applyAlignment="1">
      <alignment horizontal="center" vertical="center"/>
    </xf>
    <xf numFmtId="0" fontId="6" fillId="0" borderId="41" xfId="8" applyFont="1" applyBorder="1" applyAlignment="1">
      <alignment horizontal="center" vertical="center"/>
    </xf>
    <xf numFmtId="0" fontId="6" fillId="0" borderId="33" xfId="8" applyFont="1" applyBorder="1" applyAlignment="1">
      <alignment horizontal="left" vertical="top" wrapText="1"/>
    </xf>
    <xf numFmtId="0" fontId="6" fillId="0" borderId="31" xfId="7" applyFont="1" applyBorder="1" applyAlignment="1">
      <alignment horizontal="left" vertical="top" wrapText="1"/>
    </xf>
    <xf numFmtId="0" fontId="4" fillId="4" borderId="31" xfId="8" applyFill="1" applyBorder="1" applyAlignment="1">
      <alignment horizontal="center" vertical="top" wrapText="1"/>
    </xf>
    <xf numFmtId="49" fontId="9" fillId="12" borderId="35" xfId="8" applyNumberFormat="1" applyFont="1" applyFill="1" applyBorder="1" applyAlignment="1">
      <alignment vertical="top" wrapText="1"/>
    </xf>
    <xf numFmtId="49" fontId="9" fillId="9" borderId="31" xfId="8" applyNumberFormat="1" applyFont="1" applyFill="1" applyBorder="1" applyAlignment="1">
      <alignment horizontal="center" vertical="top"/>
    </xf>
    <xf numFmtId="0" fontId="6" fillId="0" borderId="40" xfId="8" applyFont="1" applyBorder="1" applyAlignment="1">
      <alignment horizontal="center" vertical="center"/>
    </xf>
    <xf numFmtId="9" fontId="6" fillId="0" borderId="2" xfId="8" applyNumberFormat="1" applyFont="1" applyBorder="1" applyAlignment="1">
      <alignment horizontal="center" vertical="center"/>
    </xf>
    <xf numFmtId="0" fontId="6" fillId="0" borderId="46" xfId="8" applyFont="1" applyBorder="1" applyAlignment="1">
      <alignment horizontal="center" vertical="center"/>
    </xf>
    <xf numFmtId="0" fontId="6" fillId="0" borderId="14" xfId="7" applyFont="1" applyBorder="1" applyAlignment="1">
      <alignment horizontal="left" vertical="center" wrapText="1"/>
    </xf>
    <xf numFmtId="0" fontId="6" fillId="13" borderId="24" xfId="8" applyFont="1" applyFill="1" applyBorder="1" applyAlignment="1">
      <alignment horizontal="left" vertical="top"/>
    </xf>
    <xf numFmtId="1" fontId="6" fillId="0" borderId="34" xfId="8" applyNumberFormat="1" applyFont="1" applyBorder="1" applyAlignment="1">
      <alignment horizontal="center" vertical="center"/>
    </xf>
    <xf numFmtId="0" fontId="6" fillId="0" borderId="48" xfId="8" applyFont="1" applyBorder="1" applyAlignment="1">
      <alignment horizontal="center" vertical="center"/>
    </xf>
    <xf numFmtId="0" fontId="6" fillId="0" borderId="49" xfId="8" applyFont="1" applyBorder="1" applyAlignment="1">
      <alignment horizontal="left" vertical="top" wrapText="1"/>
    </xf>
    <xf numFmtId="0" fontId="6" fillId="13" borderId="31" xfId="8" applyFont="1" applyFill="1" applyBorder="1" applyAlignment="1">
      <alignment vertical="top"/>
    </xf>
    <xf numFmtId="0" fontId="6" fillId="0" borderId="25" xfId="8" applyFont="1" applyBorder="1" applyAlignment="1">
      <alignment horizontal="center" vertical="center"/>
    </xf>
    <xf numFmtId="0" fontId="6" fillId="0" borderId="4" xfId="8" applyFont="1" applyBorder="1" applyAlignment="1">
      <alignment horizontal="left" vertical="top" wrapText="1"/>
    </xf>
    <xf numFmtId="0" fontId="6" fillId="13" borderId="2" xfId="8" applyFont="1" applyFill="1" applyBorder="1" applyAlignment="1">
      <alignment horizontal="left" vertical="top"/>
    </xf>
    <xf numFmtId="49" fontId="9" fillId="13" borderId="24" xfId="8" applyNumberFormat="1" applyFont="1" applyFill="1" applyBorder="1" applyAlignment="1">
      <alignment horizontal="left" vertical="top" wrapText="1"/>
    </xf>
    <xf numFmtId="0" fontId="4" fillId="12" borderId="3" xfId="8" applyFill="1" applyBorder="1" applyAlignment="1">
      <alignment horizontal="center" vertical="top" wrapText="1"/>
    </xf>
    <xf numFmtId="1" fontId="6" fillId="0" borderId="6" xfId="8" applyNumberFormat="1" applyFont="1" applyBorder="1" applyAlignment="1">
      <alignment horizontal="center" vertical="center"/>
    </xf>
    <xf numFmtId="164" fontId="9" fillId="0" borderId="23" xfId="8" applyNumberFormat="1" applyFont="1" applyBorder="1" applyAlignment="1">
      <alignment horizontal="center" vertical="center"/>
    </xf>
    <xf numFmtId="0" fontId="9" fillId="0" borderId="9" xfId="8" applyFont="1" applyBorder="1" applyAlignment="1">
      <alignment horizontal="center" vertical="center"/>
    </xf>
    <xf numFmtId="0" fontId="6" fillId="13" borderId="34" xfId="8" applyFont="1" applyFill="1" applyBorder="1" applyAlignment="1">
      <alignment horizontal="left" vertical="top"/>
    </xf>
    <xf numFmtId="0" fontId="4" fillId="4" borderId="31" xfId="8" applyFill="1" applyBorder="1" applyAlignment="1">
      <alignment horizontal="center" vertical="top" wrapText="1"/>
    </xf>
    <xf numFmtId="49" fontId="9" fillId="13" borderId="31" xfId="8" applyNumberFormat="1" applyFont="1" applyFill="1" applyBorder="1" applyAlignment="1">
      <alignment horizontal="left" vertical="top" wrapText="1"/>
    </xf>
    <xf numFmtId="0" fontId="6" fillId="13" borderId="24" xfId="8" applyFont="1" applyFill="1" applyBorder="1" applyAlignment="1">
      <alignment horizontal="left" vertical="top" wrapText="1"/>
    </xf>
    <xf numFmtId="9" fontId="6" fillId="0" borderId="19" xfId="8" applyNumberFormat="1" applyFont="1" applyBorder="1" applyAlignment="1">
      <alignment horizontal="center" vertical="center"/>
    </xf>
    <xf numFmtId="0" fontId="6" fillId="0" borderId="57" xfId="8" applyFont="1" applyBorder="1" applyAlignment="1">
      <alignment horizontal="center" vertical="center"/>
    </xf>
    <xf numFmtId="164" fontId="9" fillId="0" borderId="0" xfId="8" applyNumberFormat="1" applyFont="1" applyAlignment="1">
      <alignment horizontal="center" vertical="center"/>
    </xf>
    <xf numFmtId="0" fontId="6" fillId="0" borderId="30" xfId="7" applyFont="1" applyBorder="1" applyAlignment="1">
      <alignment horizontal="left" vertical="center" wrapText="1"/>
    </xf>
    <xf numFmtId="0" fontId="6" fillId="13" borderId="30" xfId="7" applyFont="1" applyFill="1" applyBorder="1" applyAlignment="1">
      <alignment vertical="top" wrapText="1"/>
    </xf>
    <xf numFmtId="0" fontId="6" fillId="0" borderId="31" xfId="7" applyFont="1" applyBorder="1" applyAlignment="1">
      <alignment horizontal="left" vertical="center" wrapText="1"/>
    </xf>
    <xf numFmtId="49" fontId="25" fillId="0" borderId="35" xfId="8" applyNumberFormat="1" applyFont="1" applyBorder="1" applyAlignment="1">
      <alignment horizontal="center" vertical="center" textRotation="90"/>
    </xf>
    <xf numFmtId="0" fontId="6" fillId="13" borderId="31" xfId="7" applyFont="1" applyFill="1" applyBorder="1" applyAlignment="1">
      <alignment vertical="top" wrapText="1"/>
    </xf>
    <xf numFmtId="49" fontId="25" fillId="0" borderId="0" xfId="8" applyNumberFormat="1" applyFont="1" applyAlignment="1">
      <alignment horizontal="center" vertical="center" textRotation="90"/>
    </xf>
    <xf numFmtId="0" fontId="6" fillId="13" borderId="2" xfId="8" applyFont="1" applyFill="1" applyBorder="1" applyAlignment="1">
      <alignment horizontal="left" vertical="top" wrapText="1"/>
    </xf>
    <xf numFmtId="0" fontId="8" fillId="0" borderId="33" xfId="10" applyFont="1" applyBorder="1" applyAlignment="1">
      <alignment horizontal="left" vertical="top" wrapText="1"/>
    </xf>
    <xf numFmtId="0" fontId="6" fillId="13" borderId="34" xfId="8" applyFont="1" applyFill="1" applyBorder="1" applyAlignment="1">
      <alignment vertical="top" wrapText="1"/>
    </xf>
    <xf numFmtId="0" fontId="9" fillId="21" borderId="1" xfId="8" applyFont="1" applyFill="1" applyBorder="1" applyAlignment="1">
      <alignment horizontal="center" vertical="center"/>
    </xf>
    <xf numFmtId="9" fontId="6" fillId="0" borderId="55" xfId="8" applyNumberFormat="1" applyFont="1" applyBorder="1" applyAlignment="1">
      <alignment horizontal="center" vertical="top"/>
    </xf>
    <xf numFmtId="0" fontId="6" fillId="0" borderId="56" xfId="8" applyFont="1" applyBorder="1" applyAlignment="1">
      <alignment horizontal="center" vertical="top"/>
    </xf>
    <xf numFmtId="49" fontId="6" fillId="0" borderId="1" xfId="8" applyNumberFormat="1" applyFont="1" applyBorder="1" applyAlignment="1">
      <alignment horizontal="center" vertical="center"/>
    </xf>
    <xf numFmtId="0" fontId="6" fillId="13" borderId="2" xfId="7" applyFont="1" applyFill="1" applyBorder="1" applyAlignment="1">
      <alignment horizontal="left" vertical="top" wrapText="1"/>
    </xf>
    <xf numFmtId="0" fontId="63" fillId="0" borderId="0" xfId="8" applyFont="1"/>
    <xf numFmtId="0" fontId="6" fillId="0" borderId="29" xfId="8" applyFont="1" applyBorder="1" applyAlignment="1">
      <alignment horizontal="center" vertical="center"/>
    </xf>
    <xf numFmtId="0" fontId="6" fillId="13" borderId="34" xfId="7" applyFont="1" applyFill="1" applyBorder="1" applyAlignment="1">
      <alignment horizontal="left" vertical="top" wrapText="1"/>
    </xf>
    <xf numFmtId="9" fontId="6" fillId="0" borderId="42" xfId="8" applyNumberFormat="1" applyFont="1" applyBorder="1" applyAlignment="1">
      <alignment horizontal="center" vertical="center"/>
    </xf>
    <xf numFmtId="0" fontId="6" fillId="0" borderId="56" xfId="8" applyFont="1" applyBorder="1" applyAlignment="1">
      <alignment horizontal="center" vertical="center"/>
    </xf>
    <xf numFmtId="164" fontId="9" fillId="0" borderId="77" xfId="8" applyNumberFormat="1" applyFont="1" applyBorder="1" applyAlignment="1">
      <alignment horizontal="center" vertical="center"/>
    </xf>
    <xf numFmtId="0" fontId="9" fillId="21" borderId="39" xfId="8" applyFont="1" applyFill="1" applyBorder="1" applyAlignment="1">
      <alignment horizontal="center" vertical="center"/>
    </xf>
    <xf numFmtId="0" fontId="6" fillId="13" borderId="24" xfId="7" applyFont="1" applyFill="1" applyBorder="1" applyAlignment="1">
      <alignment horizontal="left" vertical="top" wrapText="1"/>
    </xf>
    <xf numFmtId="49" fontId="9" fillId="12" borderId="24" xfId="8" applyNumberFormat="1" applyFont="1" applyFill="1" applyBorder="1" applyAlignment="1">
      <alignment horizontal="center" vertical="top" wrapText="1"/>
    </xf>
    <xf numFmtId="1" fontId="6" fillId="4" borderId="40" xfId="8" applyNumberFormat="1" applyFont="1" applyFill="1" applyBorder="1" applyAlignment="1">
      <alignment horizontal="center" vertical="center"/>
    </xf>
    <xf numFmtId="164" fontId="9" fillId="0" borderId="78" xfId="8" applyNumberFormat="1" applyFont="1" applyBorder="1" applyAlignment="1">
      <alignment horizontal="center" vertical="center"/>
    </xf>
    <xf numFmtId="0" fontId="6" fillId="13" borderId="31" xfId="7" applyFont="1" applyFill="1" applyBorder="1" applyAlignment="1">
      <alignment horizontal="left" vertical="top" wrapText="1"/>
    </xf>
    <xf numFmtId="49" fontId="9" fillId="12" borderId="31" xfId="8" applyNumberFormat="1" applyFont="1" applyFill="1" applyBorder="1" applyAlignment="1">
      <alignment horizontal="center" vertical="top" wrapText="1"/>
    </xf>
    <xf numFmtId="0" fontId="6" fillId="0" borderId="56" xfId="8" applyFont="1" applyBorder="1" applyAlignment="1">
      <alignment horizontal="left" vertical="center"/>
    </xf>
    <xf numFmtId="0" fontId="6" fillId="0" borderId="32" xfId="8" applyFont="1" applyBorder="1" applyAlignment="1">
      <alignment horizontal="center" vertical="center" wrapText="1"/>
    </xf>
    <xf numFmtId="0" fontId="6" fillId="0" borderId="8" xfId="8" applyFont="1" applyBorder="1" applyAlignment="1">
      <alignment vertical="top" wrapText="1"/>
    </xf>
    <xf numFmtId="9" fontId="6" fillId="0" borderId="60" xfId="8" applyNumberFormat="1" applyFont="1" applyBorder="1" applyAlignment="1">
      <alignment horizontal="center" vertical="center"/>
    </xf>
    <xf numFmtId="0" fontId="6" fillId="0" borderId="57" xfId="8" applyFont="1" applyBorder="1" applyAlignment="1">
      <alignment horizontal="left" vertical="center"/>
    </xf>
    <xf numFmtId="0" fontId="6" fillId="0" borderId="28" xfId="8" applyFont="1" applyBorder="1" applyAlignment="1">
      <alignment horizontal="left" vertical="top" wrapText="1"/>
    </xf>
    <xf numFmtId="164" fontId="9" fillId="0" borderId="69" xfId="8" applyNumberFormat="1" applyFont="1" applyBorder="1" applyAlignment="1">
      <alignment horizontal="center" vertical="center"/>
    </xf>
    <xf numFmtId="0" fontId="6" fillId="0" borderId="22" xfId="8" applyFont="1" applyBorder="1" applyAlignment="1">
      <alignment horizontal="center" vertical="center"/>
    </xf>
    <xf numFmtId="0" fontId="6" fillId="13" borderId="30" xfId="7" applyFont="1" applyFill="1" applyBorder="1" applyAlignment="1">
      <alignment horizontal="left" vertical="top" wrapText="1"/>
    </xf>
    <xf numFmtId="49" fontId="9" fillId="12" borderId="30" xfId="8" applyNumberFormat="1" applyFont="1" applyFill="1" applyBorder="1" applyAlignment="1">
      <alignment horizontal="center" vertical="top" wrapText="1"/>
    </xf>
    <xf numFmtId="0" fontId="6" fillId="0" borderId="49" xfId="8" applyFont="1" applyBorder="1" applyAlignment="1">
      <alignment horizontal="left" vertical="top" wrapText="1"/>
    </xf>
    <xf numFmtId="0" fontId="9" fillId="18" borderId="39" xfId="8" applyFont="1" applyFill="1" applyBorder="1" applyAlignment="1">
      <alignment horizontal="center" vertical="center"/>
    </xf>
    <xf numFmtId="0" fontId="6" fillId="0" borderId="24" xfId="7" applyFont="1" applyBorder="1" applyAlignment="1">
      <alignment horizontal="left" vertical="center" wrapText="1"/>
    </xf>
    <xf numFmtId="0" fontId="6" fillId="0" borderId="63" xfId="8" applyFont="1" applyBorder="1" applyAlignment="1">
      <alignment horizontal="left" vertical="top" wrapText="1"/>
    </xf>
    <xf numFmtId="0" fontId="6" fillId="0" borderId="26" xfId="8" applyFont="1" applyBorder="1" applyAlignment="1">
      <alignment horizontal="left" vertical="top" wrapText="1"/>
    </xf>
    <xf numFmtId="0" fontId="6" fillId="0" borderId="53" xfId="8" applyFont="1" applyBorder="1" applyAlignment="1">
      <alignment horizontal="left" vertical="top" wrapText="1"/>
    </xf>
    <xf numFmtId="0" fontId="4" fillId="0" borderId="0" xfId="8" applyAlignment="1">
      <alignment vertical="top"/>
    </xf>
    <xf numFmtId="9" fontId="6" fillId="0" borderId="42" xfId="8" applyNumberFormat="1" applyFont="1" applyBorder="1" applyAlignment="1">
      <alignment horizontal="center" vertical="top"/>
    </xf>
    <xf numFmtId="0" fontId="6" fillId="0" borderId="56" xfId="8" applyFont="1" applyBorder="1" applyAlignment="1">
      <alignment horizontal="left" vertical="top"/>
    </xf>
    <xf numFmtId="164" fontId="9" fillId="0" borderId="65" xfId="8" applyNumberFormat="1" applyFont="1" applyBorder="1" applyAlignment="1">
      <alignment horizontal="center" vertical="center"/>
    </xf>
    <xf numFmtId="0" fontId="9" fillId="18" borderId="12" xfId="8" applyFont="1" applyFill="1" applyBorder="1" applyAlignment="1">
      <alignment horizontal="center" vertical="center"/>
    </xf>
    <xf numFmtId="0" fontId="4" fillId="4" borderId="4" xfId="8" applyFill="1" applyBorder="1" applyAlignment="1">
      <alignment horizontal="center" vertical="top" wrapText="1"/>
    </xf>
    <xf numFmtId="164" fontId="9" fillId="0" borderId="76" xfId="8" applyNumberFormat="1" applyFont="1" applyBorder="1" applyAlignment="1">
      <alignment horizontal="center" vertical="center"/>
    </xf>
    <xf numFmtId="0" fontId="6" fillId="0" borderId="31" xfId="8" applyFont="1" applyBorder="1" applyAlignment="1">
      <alignment horizontal="center" vertical="center"/>
    </xf>
    <xf numFmtId="0" fontId="4" fillId="4" borderId="35" xfId="8" applyFill="1" applyBorder="1" applyAlignment="1">
      <alignment horizontal="center" vertical="top" wrapText="1"/>
    </xf>
    <xf numFmtId="2" fontId="9" fillId="0" borderId="78" xfId="8" applyNumberFormat="1" applyFont="1" applyBorder="1" applyAlignment="1">
      <alignment horizontal="center" vertical="center"/>
    </xf>
    <xf numFmtId="2" fontId="9" fillId="0" borderId="76" xfId="8" applyNumberFormat="1" applyFont="1" applyBorder="1" applyAlignment="1">
      <alignment horizontal="center" vertical="center"/>
    </xf>
    <xf numFmtId="0" fontId="6" fillId="0" borderId="5" xfId="8" applyFont="1" applyBorder="1" applyAlignment="1">
      <alignment horizontal="center" vertical="center"/>
    </xf>
    <xf numFmtId="0" fontId="6" fillId="4" borderId="40" xfId="8" applyFont="1" applyFill="1" applyBorder="1" applyAlignment="1">
      <alignment horizontal="center" vertical="center"/>
    </xf>
    <xf numFmtId="0" fontId="6" fillId="0" borderId="8" xfId="8" applyFont="1" applyBorder="1" applyAlignment="1">
      <alignment wrapText="1"/>
    </xf>
    <xf numFmtId="49" fontId="6" fillId="0" borderId="24" xfId="8" applyNumberFormat="1" applyFont="1" applyBorder="1" applyAlignment="1">
      <alignment horizontal="center" vertical="top"/>
    </xf>
    <xf numFmtId="9" fontId="6" fillId="0" borderId="60" xfId="8" applyNumberFormat="1" applyFont="1" applyBorder="1" applyAlignment="1">
      <alignment horizontal="center" vertical="top"/>
    </xf>
    <xf numFmtId="49" fontId="6" fillId="0" borderId="30" xfId="8" applyNumberFormat="1" applyFont="1" applyBorder="1" applyAlignment="1">
      <alignment horizontal="center" vertical="top"/>
    </xf>
    <xf numFmtId="49" fontId="6" fillId="0" borderId="31" xfId="8" applyNumberFormat="1" applyFont="1" applyBorder="1" applyAlignment="1">
      <alignment horizontal="center" vertical="top"/>
    </xf>
    <xf numFmtId="9" fontId="6" fillId="0" borderId="45" xfId="8" applyNumberFormat="1" applyFont="1" applyBorder="1" applyAlignment="1">
      <alignment horizontal="center" vertical="top"/>
    </xf>
    <xf numFmtId="0" fontId="6" fillId="0" borderId="46" xfId="8" applyFont="1" applyBorder="1" applyAlignment="1">
      <alignment horizontal="left" vertical="top"/>
    </xf>
    <xf numFmtId="0" fontId="6" fillId="0" borderId="26" xfId="8" applyFont="1" applyBorder="1" applyAlignment="1">
      <alignment horizontal="left" vertical="top" wrapText="1"/>
    </xf>
    <xf numFmtId="164" fontId="9" fillId="12" borderId="1" xfId="8" applyNumberFormat="1" applyFont="1" applyFill="1" applyBorder="1" applyAlignment="1">
      <alignment horizontal="center" vertical="center"/>
    </xf>
    <xf numFmtId="0" fontId="9" fillId="12" borderId="39" xfId="8" applyFont="1" applyFill="1" applyBorder="1" applyAlignment="1">
      <alignment horizontal="center" vertical="center"/>
    </xf>
    <xf numFmtId="0" fontId="29" fillId="12" borderId="2" xfId="8" applyFont="1" applyFill="1" applyBorder="1" applyAlignment="1">
      <alignment horizontal="center" vertical="center" wrapText="1"/>
    </xf>
    <xf numFmtId="0" fontId="29" fillId="12" borderId="3" xfId="8" applyFont="1" applyFill="1" applyBorder="1" applyAlignment="1">
      <alignment horizontal="center" vertical="center" wrapText="1"/>
    </xf>
    <xf numFmtId="0" fontId="29" fillId="12" borderId="4" xfId="8" applyFont="1" applyFill="1" applyBorder="1" applyAlignment="1">
      <alignment horizontal="center" vertical="center" wrapText="1"/>
    </xf>
    <xf numFmtId="0" fontId="6" fillId="0" borderId="19" xfId="8" applyFont="1" applyBorder="1" applyAlignment="1">
      <alignment horizontal="center" vertical="top"/>
    </xf>
    <xf numFmtId="0" fontId="6" fillId="0" borderId="21" xfId="8" applyFont="1" applyBorder="1" applyAlignment="1">
      <alignment wrapText="1"/>
    </xf>
    <xf numFmtId="164" fontId="6" fillId="12" borderId="22" xfId="8" applyNumberFormat="1" applyFont="1" applyFill="1" applyBorder="1" applyAlignment="1">
      <alignment horizontal="center" vertical="center"/>
    </xf>
    <xf numFmtId="0" fontId="6" fillId="12" borderId="22" xfId="8" applyFont="1" applyFill="1" applyBorder="1" applyAlignment="1">
      <alignment horizontal="center" vertical="center"/>
    </xf>
    <xf numFmtId="0" fontId="29" fillId="12" borderId="14" xfId="8" applyFont="1" applyFill="1" applyBorder="1" applyAlignment="1">
      <alignment horizontal="center" vertical="center" wrapText="1"/>
    </xf>
    <xf numFmtId="0" fontId="29" fillId="12" borderId="0" xfId="8" applyFont="1" applyFill="1" applyAlignment="1">
      <alignment horizontal="center" vertical="center" wrapText="1"/>
    </xf>
    <xf numFmtId="0" fontId="29" fillId="12" borderId="15" xfId="8" applyFont="1" applyFill="1" applyBorder="1" applyAlignment="1">
      <alignment horizontal="center" vertical="center" wrapText="1"/>
    </xf>
    <xf numFmtId="0" fontId="4" fillId="0" borderId="14" xfId="8" applyBorder="1"/>
    <xf numFmtId="0" fontId="4" fillId="0" borderId="58" xfId="8" applyBorder="1"/>
    <xf numFmtId="0" fontId="4" fillId="0" borderId="15" xfId="8" applyBorder="1"/>
    <xf numFmtId="0" fontId="6" fillId="0" borderId="6" xfId="8" applyFont="1" applyBorder="1" applyAlignment="1">
      <alignment horizontal="center" vertical="top"/>
    </xf>
    <xf numFmtId="164" fontId="9" fillId="12" borderId="29" xfId="8" applyNumberFormat="1" applyFont="1" applyFill="1" applyBorder="1" applyAlignment="1">
      <alignment horizontal="center" vertical="center"/>
    </xf>
    <xf numFmtId="0" fontId="6" fillId="12" borderId="29" xfId="8" applyFont="1" applyFill="1" applyBorder="1" applyAlignment="1">
      <alignment horizontal="center" vertical="center"/>
    </xf>
    <xf numFmtId="0" fontId="29" fillId="12" borderId="34" xfId="8" applyFont="1" applyFill="1" applyBorder="1" applyAlignment="1">
      <alignment horizontal="center" vertical="center" wrapText="1"/>
    </xf>
    <xf numFmtId="0" fontId="29" fillId="12" borderId="23" xfId="8" applyFont="1" applyFill="1" applyBorder="1" applyAlignment="1">
      <alignment horizontal="center" vertical="center" wrapText="1"/>
    </xf>
    <xf numFmtId="0" fontId="29" fillId="12" borderId="35" xfId="8" applyFont="1" applyFill="1" applyBorder="1" applyAlignment="1">
      <alignment horizontal="center" vertical="center" wrapText="1"/>
    </xf>
    <xf numFmtId="0" fontId="4" fillId="0" borderId="51" xfId="8" applyBorder="1" applyAlignment="1">
      <alignment horizontal="center" vertical="top" wrapText="1"/>
    </xf>
    <xf numFmtId="0" fontId="8" fillId="0" borderId="58" xfId="8" applyFont="1" applyBorder="1" applyAlignment="1">
      <alignment horizontal="center" vertical="top" wrapText="1"/>
    </xf>
    <xf numFmtId="0" fontId="6" fillId="4" borderId="15" xfId="8" applyFont="1" applyFill="1" applyBorder="1" applyAlignment="1">
      <alignment horizontal="left" vertical="center" wrapText="1"/>
    </xf>
    <xf numFmtId="0" fontId="9" fillId="0" borderId="2" xfId="8" applyFont="1" applyBorder="1" applyAlignment="1">
      <alignment horizontal="center" vertical="top"/>
    </xf>
    <xf numFmtId="0" fontId="9" fillId="0" borderId="3" xfId="8" applyFont="1" applyBorder="1" applyAlignment="1">
      <alignment horizontal="center" vertical="top"/>
    </xf>
    <xf numFmtId="0" fontId="9" fillId="0" borderId="4" xfId="8" applyFont="1" applyBorder="1" applyAlignment="1">
      <alignment horizontal="center" vertical="top"/>
    </xf>
    <xf numFmtId="0" fontId="4" fillId="0" borderId="40" xfId="8" applyBorder="1" applyAlignment="1">
      <alignment horizontal="center" vertical="top" wrapText="1"/>
    </xf>
    <xf numFmtId="0" fontId="8" fillId="0" borderId="32" xfId="8" applyFont="1" applyBorder="1" applyAlignment="1">
      <alignment horizontal="center" vertical="top" wrapText="1"/>
    </xf>
    <xf numFmtId="0" fontId="6" fillId="0" borderId="33" xfId="8" applyFont="1" applyBorder="1" applyAlignment="1">
      <alignment wrapText="1"/>
    </xf>
    <xf numFmtId="0" fontId="9" fillId="0" borderId="34" xfId="8" applyFont="1" applyBorder="1" applyAlignment="1">
      <alignment horizontal="center" vertical="top"/>
    </xf>
    <xf numFmtId="0" fontId="9" fillId="0" borderId="23" xfId="8" applyFont="1" applyBorder="1" applyAlignment="1">
      <alignment horizontal="center" vertical="top"/>
    </xf>
    <xf numFmtId="0" fontId="9" fillId="0" borderId="35" xfId="8" applyFont="1" applyBorder="1" applyAlignment="1">
      <alignment horizontal="center" vertical="top"/>
    </xf>
    <xf numFmtId="0" fontId="59" fillId="8" borderId="10" xfId="8" applyFont="1" applyFill="1" applyBorder="1" applyAlignment="1">
      <alignment vertical="top" wrapText="1"/>
    </xf>
    <xf numFmtId="0" fontId="59" fillId="8" borderId="11" xfId="8" applyFont="1" applyFill="1" applyBorder="1" applyAlignment="1">
      <alignment vertical="top" wrapText="1"/>
    </xf>
    <xf numFmtId="0" fontId="59" fillId="8" borderId="11" xfId="8" applyFont="1" applyFill="1" applyBorder="1" applyAlignment="1">
      <alignment vertical="center" wrapText="1"/>
    </xf>
    <xf numFmtId="0" fontId="59" fillId="8" borderId="11" xfId="8" applyFont="1" applyFill="1" applyBorder="1" applyAlignment="1">
      <alignment horizontal="center" vertical="top" wrapText="1"/>
    </xf>
    <xf numFmtId="0" fontId="59" fillId="8" borderId="11" xfId="8" applyFont="1" applyFill="1" applyBorder="1" applyAlignment="1">
      <alignment vertical="top" textRotation="90" wrapText="1"/>
    </xf>
    <xf numFmtId="0" fontId="9" fillId="8" borderId="12" xfId="8" applyFont="1" applyFill="1" applyBorder="1" applyAlignment="1">
      <alignment vertical="top"/>
    </xf>
    <xf numFmtId="9" fontId="6" fillId="8" borderId="10" xfId="8" applyNumberFormat="1" applyFont="1" applyFill="1" applyBorder="1" applyAlignment="1">
      <alignment horizontal="center" vertical="top"/>
    </xf>
    <xf numFmtId="0" fontId="6" fillId="8" borderId="11" xfId="8" applyFont="1" applyFill="1" applyBorder="1" applyAlignment="1">
      <alignment horizontal="left" vertical="top"/>
    </xf>
    <xf numFmtId="0" fontId="6" fillId="8" borderId="12" xfId="8" applyFont="1" applyFill="1" applyBorder="1" applyAlignment="1">
      <alignment horizontal="left" vertical="top"/>
    </xf>
    <xf numFmtId="0" fontId="9" fillId="8" borderId="2" xfId="8" applyFont="1" applyFill="1" applyBorder="1" applyAlignment="1">
      <alignment horizontal="right" vertical="top" wrapText="1"/>
    </xf>
    <xf numFmtId="0" fontId="6" fillId="0" borderId="42" xfId="8" applyFont="1" applyBorder="1" applyAlignment="1">
      <alignment horizontal="center" vertical="top"/>
    </xf>
    <xf numFmtId="0" fontId="64" fillId="0" borderId="44" xfId="8" applyFont="1" applyBorder="1" applyAlignment="1">
      <alignment horizontal="left" vertical="top" wrapText="1"/>
    </xf>
    <xf numFmtId="164" fontId="9" fillId="18" borderId="77" xfId="8" applyNumberFormat="1" applyFont="1" applyFill="1" applyBorder="1" applyAlignment="1">
      <alignment horizontal="center" vertical="center"/>
    </xf>
    <xf numFmtId="0" fontId="9" fillId="18" borderId="55" xfId="8" applyFont="1" applyFill="1" applyBorder="1" applyAlignment="1">
      <alignment horizontal="center" vertical="center"/>
    </xf>
    <xf numFmtId="49" fontId="6" fillId="0" borderId="15" xfId="8" applyNumberFormat="1" applyFont="1" applyBorder="1" applyAlignment="1">
      <alignment horizontal="center" vertical="top"/>
    </xf>
    <xf numFmtId="0" fontId="6" fillId="13" borderId="24" xfId="7" applyFont="1" applyFill="1" applyBorder="1" applyAlignment="1">
      <alignment vertical="center" wrapText="1"/>
    </xf>
    <xf numFmtId="0" fontId="6" fillId="0" borderId="60" xfId="8" applyFont="1" applyBorder="1" applyAlignment="1">
      <alignment horizontal="center" vertical="top"/>
    </xf>
    <xf numFmtId="0" fontId="6" fillId="0" borderId="57" xfId="8" applyFont="1" applyBorder="1" applyAlignment="1">
      <alignment horizontal="center" vertical="top"/>
    </xf>
    <xf numFmtId="0" fontId="64" fillId="0" borderId="63" xfId="8" applyFont="1" applyBorder="1" applyAlignment="1">
      <alignment horizontal="left" vertical="top" wrapText="1"/>
    </xf>
    <xf numFmtId="0" fontId="6" fillId="0" borderId="16" xfId="8" applyFont="1" applyBorder="1" applyAlignment="1">
      <alignment horizontal="center" vertical="center"/>
    </xf>
    <xf numFmtId="0" fontId="6" fillId="13" borderId="30" xfId="7" applyFont="1" applyFill="1" applyBorder="1" applyAlignment="1">
      <alignment vertical="center" wrapText="1"/>
    </xf>
    <xf numFmtId="0" fontId="6" fillId="0" borderId="19" xfId="8" applyFont="1" applyBorder="1" applyAlignment="1">
      <alignment horizontal="center" vertical="center"/>
    </xf>
    <xf numFmtId="0" fontId="8" fillId="0" borderId="57" xfId="8" applyFont="1" applyBorder="1" applyAlignment="1">
      <alignment horizontal="center" vertical="top" wrapText="1"/>
    </xf>
    <xf numFmtId="0" fontId="6" fillId="0" borderId="21" xfId="8" applyFont="1" applyBorder="1" applyAlignment="1">
      <alignment vertical="center" wrapText="1"/>
    </xf>
    <xf numFmtId="0" fontId="6" fillId="0" borderId="40" xfId="8" applyFont="1" applyBorder="1" applyAlignment="1">
      <alignment horizontal="center" vertical="top"/>
    </xf>
    <xf numFmtId="49" fontId="6" fillId="0" borderId="35" xfId="8" applyNumberFormat="1" applyFont="1" applyBorder="1" applyAlignment="1">
      <alignment horizontal="center" vertical="top"/>
    </xf>
    <xf numFmtId="0" fontId="6" fillId="13" borderId="31" xfId="7" applyFont="1" applyFill="1" applyBorder="1" applyAlignment="1">
      <alignment vertical="center" wrapText="1"/>
    </xf>
    <xf numFmtId="164" fontId="18" fillId="0" borderId="0" xfId="8" applyNumberFormat="1" applyFont="1" applyAlignment="1">
      <alignment horizontal="center" vertical="top"/>
    </xf>
    <xf numFmtId="0" fontId="18" fillId="0" borderId="0" xfId="8" applyFont="1" applyAlignment="1">
      <alignment horizontal="center" vertical="top"/>
    </xf>
    <xf numFmtId="0" fontId="64" fillId="0" borderId="39" xfId="8" applyFont="1" applyBorder="1" applyAlignment="1">
      <alignment horizontal="left" vertical="top" wrapText="1"/>
    </xf>
    <xf numFmtId="0" fontId="9" fillId="12" borderId="1" xfId="8" applyFont="1" applyFill="1" applyBorder="1" applyAlignment="1">
      <alignment horizontal="center" vertical="center"/>
    </xf>
    <xf numFmtId="0" fontId="29" fillId="12" borderId="4" xfId="8" applyFont="1" applyFill="1" applyBorder="1" applyAlignment="1">
      <alignment horizontal="center" vertical="top" wrapText="1"/>
    </xf>
    <xf numFmtId="0" fontId="4" fillId="12" borderId="24" xfId="8" applyFill="1" applyBorder="1" applyAlignment="1">
      <alignment horizontal="center" vertical="top" wrapText="1"/>
    </xf>
    <xf numFmtId="2" fontId="17" fillId="0" borderId="0" xfId="8" applyNumberFormat="1" applyFont="1" applyAlignment="1">
      <alignment horizontal="center" vertical="top"/>
    </xf>
    <xf numFmtId="0" fontId="17" fillId="0" borderId="0" xfId="8" applyFont="1" applyAlignment="1">
      <alignment horizontal="center" vertical="top"/>
    </xf>
    <xf numFmtId="0" fontId="6" fillId="0" borderId="50" xfId="8" applyFont="1" applyBorder="1" applyAlignment="1">
      <alignment horizontal="center" vertical="top"/>
    </xf>
    <xf numFmtId="0" fontId="6" fillId="0" borderId="18" xfId="8" applyFont="1" applyBorder="1" applyAlignment="1">
      <alignment vertical="center" wrapText="1"/>
    </xf>
    <xf numFmtId="2" fontId="6" fillId="12" borderId="5" xfId="8" applyNumberFormat="1" applyFont="1" applyFill="1" applyBorder="1" applyAlignment="1">
      <alignment horizontal="center" vertical="center"/>
    </xf>
    <xf numFmtId="0" fontId="6" fillId="12" borderId="5" xfId="8" applyFont="1" applyFill="1" applyBorder="1" applyAlignment="1">
      <alignment horizontal="center" vertical="center"/>
    </xf>
    <xf numFmtId="0" fontId="29" fillId="12" borderId="15" xfId="8" applyFont="1" applyFill="1" applyBorder="1" applyAlignment="1">
      <alignment horizontal="center" vertical="top" wrapText="1"/>
    </xf>
    <xf numFmtId="2" fontId="6" fillId="12" borderId="22" xfId="8" applyNumberFormat="1" applyFont="1" applyFill="1" applyBorder="1" applyAlignment="1">
      <alignment horizontal="center" vertical="center"/>
    </xf>
    <xf numFmtId="164" fontId="17" fillId="0" borderId="0" xfId="8" applyNumberFormat="1" applyFont="1" applyAlignment="1">
      <alignment horizontal="center" vertical="top"/>
    </xf>
    <xf numFmtId="0" fontId="6" fillId="0" borderId="50" xfId="8" applyFont="1" applyBorder="1" applyAlignment="1">
      <alignment horizontal="center" vertical="center" wrapText="1"/>
    </xf>
    <xf numFmtId="0" fontId="6" fillId="0" borderId="27" xfId="8" applyFont="1" applyBorder="1" applyAlignment="1">
      <alignment horizontal="center" vertical="center" wrapText="1"/>
    </xf>
    <xf numFmtId="0" fontId="6" fillId="0" borderId="28" xfId="8" applyFont="1" applyBorder="1" applyAlignment="1">
      <alignment horizontal="left" vertical="center" wrapText="1"/>
    </xf>
    <xf numFmtId="0" fontId="6" fillId="0" borderId="47" xfId="8" applyFont="1" applyBorder="1" applyAlignment="1">
      <alignment horizontal="center" vertical="center" wrapText="1"/>
    </xf>
    <xf numFmtId="0" fontId="6" fillId="0" borderId="54" xfId="8" applyFont="1" applyBorder="1" applyAlignment="1">
      <alignment horizontal="center" vertical="center" wrapText="1"/>
    </xf>
    <xf numFmtId="0" fontId="6" fillId="0" borderId="49" xfId="8" applyFont="1" applyBorder="1" applyAlignment="1">
      <alignment horizontal="left" vertical="center" wrapText="1"/>
    </xf>
    <xf numFmtId="164" fontId="6" fillId="12" borderId="29" xfId="8" applyNumberFormat="1" applyFont="1" applyFill="1" applyBorder="1" applyAlignment="1">
      <alignment horizontal="center" vertical="center"/>
    </xf>
    <xf numFmtId="0" fontId="29" fillId="12" borderId="35" xfId="8" applyFont="1" applyFill="1" applyBorder="1" applyAlignment="1">
      <alignment horizontal="center" vertical="top" wrapText="1"/>
    </xf>
    <xf numFmtId="164" fontId="9" fillId="18" borderId="9" xfId="8" applyNumberFormat="1" applyFont="1" applyFill="1" applyBorder="1" applyAlignment="1">
      <alignment horizontal="center" vertical="center"/>
    </xf>
    <xf numFmtId="0" fontId="4" fillId="13" borderId="2" xfId="8" applyFill="1" applyBorder="1" applyAlignment="1">
      <alignment horizontal="center" vertical="top" wrapText="1"/>
    </xf>
    <xf numFmtId="49" fontId="9" fillId="12" borderId="24" xfId="8" applyNumberFormat="1" applyFont="1" applyFill="1" applyBorder="1" applyAlignment="1">
      <alignment vertical="top" wrapText="1"/>
    </xf>
    <xf numFmtId="49" fontId="9" fillId="14" borderId="24" xfId="8" applyNumberFormat="1" applyFont="1" applyFill="1" applyBorder="1" applyAlignment="1">
      <alignment horizontal="center" vertical="top"/>
    </xf>
    <xf numFmtId="49" fontId="15" fillId="9" borderId="4" xfId="8" applyNumberFormat="1" applyFont="1" applyFill="1" applyBorder="1" applyAlignment="1">
      <alignment horizontal="center" vertical="top"/>
    </xf>
    <xf numFmtId="9" fontId="6" fillId="0" borderId="51" xfId="8" applyNumberFormat="1" applyFont="1" applyBorder="1" applyAlignment="1">
      <alignment horizontal="center" vertical="top"/>
    </xf>
    <xf numFmtId="0" fontId="6" fillId="0" borderId="52" xfId="8" applyFont="1" applyBorder="1" applyAlignment="1">
      <alignment horizontal="left" vertical="top"/>
    </xf>
    <xf numFmtId="164" fontId="9" fillId="0" borderId="30" xfId="8" applyNumberFormat="1" applyFont="1" applyBorder="1" applyAlignment="1">
      <alignment horizontal="center" vertical="center"/>
    </xf>
    <xf numFmtId="0" fontId="6" fillId="0" borderId="30" xfId="8" applyFont="1" applyBorder="1" applyAlignment="1">
      <alignment horizontal="center" vertical="center"/>
    </xf>
    <xf numFmtId="49" fontId="9" fillId="13" borderId="14" xfId="8" applyNumberFormat="1" applyFont="1" applyFill="1" applyBorder="1" applyAlignment="1">
      <alignment vertical="top"/>
    </xf>
    <xf numFmtId="49" fontId="9" fillId="14" borderId="30" xfId="8" applyNumberFormat="1" applyFont="1" applyFill="1" applyBorder="1" applyAlignment="1">
      <alignment horizontal="center" vertical="top"/>
    </xf>
    <xf numFmtId="49" fontId="15" fillId="9" borderId="15" xfId="8" applyNumberFormat="1" applyFont="1" applyFill="1" applyBorder="1" applyAlignment="1">
      <alignment horizontal="center" vertical="top"/>
    </xf>
    <xf numFmtId="164" fontId="9" fillId="0" borderId="29" xfId="8" applyNumberFormat="1" applyFont="1" applyBorder="1" applyAlignment="1">
      <alignment horizontal="center" vertical="center"/>
    </xf>
    <xf numFmtId="49" fontId="9" fillId="13" borderId="31" xfId="8" applyNumberFormat="1" applyFont="1" applyFill="1" applyBorder="1" applyAlignment="1">
      <alignment vertical="top"/>
    </xf>
    <xf numFmtId="49" fontId="9" fillId="14" borderId="31" xfId="8" applyNumberFormat="1" applyFont="1" applyFill="1" applyBorder="1" applyAlignment="1">
      <alignment horizontal="center" vertical="top"/>
    </xf>
    <xf numFmtId="0" fontId="6" fillId="0" borderId="62" xfId="8" applyFont="1" applyBorder="1" applyAlignment="1">
      <alignment horizontal="left" vertical="top"/>
    </xf>
    <xf numFmtId="0" fontId="4" fillId="13" borderId="0" xfId="8" applyFill="1" applyAlignment="1">
      <alignment horizontal="center" vertical="top" wrapText="1"/>
    </xf>
    <xf numFmtId="49" fontId="9" fillId="14" borderId="13" xfId="8" applyNumberFormat="1" applyFont="1" applyFill="1" applyBorder="1" applyAlignment="1">
      <alignment horizontal="center" vertical="top"/>
    </xf>
    <xf numFmtId="49" fontId="15" fillId="9" borderId="73" xfId="8" applyNumberFormat="1" applyFont="1" applyFill="1" applyBorder="1" applyAlignment="1">
      <alignment horizontal="center" vertical="top"/>
    </xf>
    <xf numFmtId="0" fontId="6" fillId="0" borderId="60" xfId="8" applyFont="1" applyBorder="1" applyAlignment="1">
      <alignment horizontal="left" vertical="top" wrapText="1"/>
    </xf>
    <xf numFmtId="0" fontId="6" fillId="0" borderId="50" xfId="8" applyFont="1" applyBorder="1" applyAlignment="1">
      <alignment horizontal="left" vertical="top" wrapText="1"/>
    </xf>
    <xf numFmtId="0" fontId="6" fillId="0" borderId="27" xfId="8" applyFont="1" applyBorder="1" applyAlignment="1">
      <alignment horizontal="center" vertical="center" wrapText="1"/>
    </xf>
    <xf numFmtId="164" fontId="6" fillId="12" borderId="5" xfId="8" applyNumberFormat="1" applyFont="1" applyFill="1" applyBorder="1" applyAlignment="1">
      <alignment horizontal="center" vertical="center"/>
    </xf>
    <xf numFmtId="0" fontId="6" fillId="0" borderId="40" xfId="8" applyFont="1" applyBorder="1" applyAlignment="1">
      <alignment horizontal="left" vertical="top" wrapText="1"/>
    </xf>
    <xf numFmtId="0" fontId="6" fillId="0" borderId="33" xfId="8" applyFont="1" applyBorder="1" applyAlignment="1">
      <alignment vertical="center" wrapText="1"/>
    </xf>
    <xf numFmtId="49" fontId="9" fillId="13" borderId="23" xfId="8" applyNumberFormat="1" applyFont="1" applyFill="1" applyBorder="1" applyAlignment="1">
      <alignment horizontal="center" vertical="top" wrapText="1"/>
    </xf>
    <xf numFmtId="49" fontId="6" fillId="15" borderId="45" xfId="8" applyNumberFormat="1" applyFont="1" applyFill="1" applyBorder="1" applyAlignment="1">
      <alignment vertical="center" wrapText="1"/>
    </xf>
    <xf numFmtId="0" fontId="6" fillId="0" borderId="25" xfId="8" applyFont="1" applyBorder="1" applyAlignment="1">
      <alignment horizontal="center" vertical="top" wrapText="1"/>
    </xf>
    <xf numFmtId="0" fontId="6" fillId="0" borderId="4" xfId="8" applyFont="1" applyBorder="1" applyAlignment="1">
      <alignment vertical="center" wrapText="1"/>
    </xf>
    <xf numFmtId="164" fontId="9" fillId="18" borderId="24" xfId="8" applyNumberFormat="1" applyFont="1" applyFill="1" applyBorder="1" applyAlignment="1">
      <alignment horizontal="center" vertical="center"/>
    </xf>
    <xf numFmtId="0" fontId="9" fillId="18" borderId="30" xfId="8" applyFont="1" applyFill="1" applyBorder="1" applyAlignment="1">
      <alignment horizontal="center" vertical="center"/>
    </xf>
    <xf numFmtId="0" fontId="50" fillId="13" borderId="24" xfId="8" applyFont="1" applyFill="1" applyBorder="1" applyAlignment="1">
      <alignment vertical="center" wrapText="1"/>
    </xf>
    <xf numFmtId="0" fontId="4" fillId="12" borderId="24" xfId="8" applyFill="1" applyBorder="1" applyAlignment="1">
      <alignment horizontal="center" vertical="top" wrapText="1"/>
    </xf>
    <xf numFmtId="49" fontId="6" fillId="15" borderId="51" xfId="8" applyNumberFormat="1" applyFont="1" applyFill="1" applyBorder="1" applyAlignment="1">
      <alignment vertical="center" wrapText="1"/>
    </xf>
    <xf numFmtId="0" fontId="6" fillId="0" borderId="27" xfId="8" applyFont="1" applyBorder="1" applyAlignment="1">
      <alignment horizontal="center" vertical="top" wrapText="1"/>
    </xf>
    <xf numFmtId="164" fontId="9" fillId="0" borderId="5" xfId="8" applyNumberFormat="1" applyFont="1" applyBorder="1" applyAlignment="1">
      <alignment horizontal="center" vertical="center"/>
    </xf>
    <xf numFmtId="0" fontId="50" fillId="13" borderId="30" xfId="8" applyFont="1" applyFill="1" applyBorder="1" applyAlignment="1">
      <alignment vertical="center" wrapText="1"/>
    </xf>
    <xf numFmtId="49" fontId="9" fillId="13" borderId="0" xfId="8" applyNumberFormat="1" applyFont="1" applyFill="1" applyAlignment="1">
      <alignment vertical="top" wrapText="1"/>
    </xf>
    <xf numFmtId="0" fontId="6" fillId="0" borderId="5" xfId="8" applyFont="1" applyBorder="1" applyAlignment="1">
      <alignment horizontal="center" vertical="top"/>
    </xf>
    <xf numFmtId="0" fontId="6" fillId="13" borderId="30" xfId="7" applyFont="1" applyFill="1" applyBorder="1" applyAlignment="1">
      <alignment horizontal="left" vertical="center" wrapText="1"/>
    </xf>
    <xf numFmtId="0" fontId="6" fillId="0" borderId="63" xfId="8" applyFont="1" applyBorder="1" applyAlignment="1">
      <alignment vertical="center" wrapText="1"/>
    </xf>
    <xf numFmtId="49" fontId="6" fillId="15" borderId="47" xfId="8" applyNumberFormat="1" applyFont="1" applyFill="1" applyBorder="1" applyAlignment="1">
      <alignment vertical="center" wrapText="1"/>
    </xf>
    <xf numFmtId="0" fontId="6" fillId="0" borderId="8" xfId="8" applyFont="1" applyBorder="1" applyAlignment="1">
      <alignment vertical="center" wrapText="1"/>
    </xf>
    <xf numFmtId="0" fontId="6" fillId="13" borderId="31" xfId="7" applyFont="1" applyFill="1" applyBorder="1" applyAlignment="1">
      <alignment horizontal="left" vertical="center" wrapText="1"/>
    </xf>
    <xf numFmtId="0" fontId="9" fillId="18" borderId="24" xfId="8" applyFont="1" applyFill="1" applyBorder="1" applyAlignment="1">
      <alignment horizontal="center" vertical="center"/>
    </xf>
    <xf numFmtId="49" fontId="6" fillId="15" borderId="60" xfId="8" applyNumberFormat="1" applyFont="1" applyFill="1" applyBorder="1" applyAlignment="1">
      <alignment vertical="center" wrapText="1"/>
    </xf>
    <xf numFmtId="49" fontId="15" fillId="9" borderId="30" xfId="8" applyNumberFormat="1" applyFont="1" applyFill="1" applyBorder="1" applyAlignment="1">
      <alignment horizontal="center" vertical="top"/>
    </xf>
    <xf numFmtId="49" fontId="6" fillId="15" borderId="40" xfId="8" applyNumberFormat="1" applyFont="1" applyFill="1" applyBorder="1" applyAlignment="1">
      <alignment vertical="center" wrapText="1"/>
    </xf>
    <xf numFmtId="49" fontId="9" fillId="13" borderId="30" xfId="8" applyNumberFormat="1" applyFont="1" applyFill="1" applyBorder="1" applyAlignment="1">
      <alignment vertical="top"/>
    </xf>
    <xf numFmtId="49" fontId="9" fillId="14" borderId="31" xfId="8" applyNumberFormat="1" applyFont="1" applyFill="1" applyBorder="1" applyAlignment="1">
      <alignment vertical="top"/>
    </xf>
    <xf numFmtId="49" fontId="15" fillId="9" borderId="31" xfId="8" applyNumberFormat="1" applyFont="1" applyFill="1" applyBorder="1" applyAlignment="1">
      <alignment vertical="top"/>
    </xf>
    <xf numFmtId="49" fontId="6" fillId="15" borderId="45" xfId="8" applyNumberFormat="1" applyFont="1" applyFill="1" applyBorder="1" applyAlignment="1">
      <alignment horizontal="center" vertical="center" wrapText="1"/>
    </xf>
    <xf numFmtId="0" fontId="6" fillId="0" borderId="25" xfId="8" applyFont="1" applyBorder="1" applyAlignment="1">
      <alignment horizontal="center" vertical="center" wrapText="1"/>
    </xf>
    <xf numFmtId="0" fontId="6" fillId="0" borderId="4" xfId="8" applyFont="1" applyBorder="1" applyAlignment="1">
      <alignment horizontal="left" vertical="center" wrapText="1"/>
    </xf>
    <xf numFmtId="49" fontId="6" fillId="15" borderId="60" xfId="8" applyNumberFormat="1" applyFont="1" applyFill="1" applyBorder="1" applyAlignment="1">
      <alignment horizontal="center" vertical="center" wrapText="1"/>
    </xf>
    <xf numFmtId="0" fontId="6" fillId="0" borderId="57" xfId="8" applyFont="1" applyBorder="1" applyAlignment="1">
      <alignment horizontal="center" vertical="top" wrapText="1"/>
    </xf>
    <xf numFmtId="0" fontId="6" fillId="0" borderId="21" xfId="8" applyFont="1" applyBorder="1" applyAlignment="1">
      <alignment horizontal="left" vertical="center" wrapText="1"/>
    </xf>
    <xf numFmtId="49" fontId="9" fillId="12" borderId="30" xfId="8" applyNumberFormat="1" applyFont="1" applyFill="1" applyBorder="1" applyAlignment="1">
      <alignment horizontal="center" vertical="top" wrapText="1"/>
    </xf>
    <xf numFmtId="0" fontId="6" fillId="0" borderId="63" xfId="8" applyFont="1" applyBorder="1" applyAlignment="1">
      <alignment horizontal="left" vertical="center" wrapText="1"/>
    </xf>
    <xf numFmtId="164" fontId="6" fillId="12" borderId="30" xfId="8" applyNumberFormat="1" applyFont="1" applyFill="1" applyBorder="1" applyAlignment="1">
      <alignment horizontal="center" vertical="center"/>
    </xf>
    <xf numFmtId="0" fontId="6" fillId="12" borderId="30" xfId="8" applyFont="1" applyFill="1" applyBorder="1" applyAlignment="1">
      <alignment horizontal="center" vertical="center"/>
    </xf>
    <xf numFmtId="49" fontId="6" fillId="15" borderId="50" xfId="8" applyNumberFormat="1" applyFont="1" applyFill="1" applyBorder="1" applyAlignment="1">
      <alignment horizontal="center" vertical="center" wrapText="1"/>
    </xf>
    <xf numFmtId="0" fontId="6" fillId="0" borderId="28" xfId="8" applyFont="1" applyBorder="1" applyAlignment="1">
      <alignment horizontal="left" vertical="center" wrapText="1"/>
    </xf>
    <xf numFmtId="0" fontId="6" fillId="0" borderId="18" xfId="8" applyFont="1" applyBorder="1" applyAlignment="1">
      <alignment horizontal="left" vertical="center" wrapText="1"/>
    </xf>
    <xf numFmtId="0" fontId="6" fillId="0" borderId="62" xfId="8" applyFont="1" applyBorder="1" applyAlignment="1">
      <alignment horizontal="center" vertical="top"/>
    </xf>
    <xf numFmtId="0" fontId="6" fillId="0" borderId="62" xfId="8" applyFont="1" applyBorder="1" applyAlignment="1">
      <alignment horizontal="center" vertical="center"/>
    </xf>
    <xf numFmtId="49" fontId="6" fillId="15" borderId="40" xfId="8" applyNumberFormat="1" applyFont="1" applyFill="1" applyBorder="1" applyAlignment="1">
      <alignment horizontal="center" vertical="center" wrapText="1"/>
    </xf>
    <xf numFmtId="0" fontId="6" fillId="0" borderId="41" xfId="8" applyFont="1" applyBorder="1" applyAlignment="1">
      <alignment horizontal="left" vertical="top" wrapText="1"/>
    </xf>
    <xf numFmtId="0" fontId="6" fillId="0" borderId="34" xfId="7" applyFont="1" applyBorder="1" applyAlignment="1">
      <alignment vertical="center" wrapText="1"/>
    </xf>
    <xf numFmtId="49" fontId="9" fillId="12" borderId="31" xfId="8" applyNumberFormat="1" applyFont="1" applyFill="1" applyBorder="1" applyAlignment="1">
      <alignment horizontal="center" vertical="top" wrapText="1"/>
    </xf>
    <xf numFmtId="49" fontId="6" fillId="15" borderId="2" xfId="8" applyNumberFormat="1" applyFont="1" applyFill="1" applyBorder="1" applyAlignment="1">
      <alignment vertical="center" wrapText="1"/>
    </xf>
    <xf numFmtId="0" fontId="6" fillId="0" borderId="25" xfId="8" applyFont="1" applyBorder="1" applyAlignment="1">
      <alignment horizontal="center" vertical="top"/>
    </xf>
    <xf numFmtId="0" fontId="4" fillId="0" borderId="46" xfId="8" applyBorder="1" applyAlignment="1">
      <alignment vertical="top" wrapText="1"/>
    </xf>
    <xf numFmtId="0" fontId="6" fillId="13" borderId="2" xfId="7" applyFont="1" applyFill="1" applyBorder="1" applyAlignment="1">
      <alignment horizontal="left" vertical="center" wrapText="1"/>
    </xf>
    <xf numFmtId="49" fontId="9" fillId="13" borderId="1" xfId="8" applyNumberFormat="1" applyFont="1" applyFill="1" applyBorder="1" applyAlignment="1">
      <alignment horizontal="center" vertical="top"/>
    </xf>
    <xf numFmtId="49" fontId="6" fillId="15" borderId="14" xfId="8" applyNumberFormat="1" applyFont="1" applyFill="1" applyBorder="1" applyAlignment="1">
      <alignment vertical="center" wrapText="1"/>
    </xf>
    <xf numFmtId="0" fontId="6" fillId="0" borderId="58" xfId="8" applyFont="1" applyBorder="1" applyAlignment="1">
      <alignment horizontal="center" vertical="top"/>
    </xf>
    <xf numFmtId="0" fontId="4" fillId="0" borderId="52" xfId="8" applyBorder="1" applyAlignment="1">
      <alignment vertical="top" wrapText="1"/>
    </xf>
    <xf numFmtId="49" fontId="6" fillId="0" borderId="14" xfId="8" applyNumberFormat="1" applyFont="1" applyBorder="1" applyAlignment="1">
      <alignment horizontal="center" vertical="center"/>
    </xf>
    <xf numFmtId="49" fontId="9" fillId="13" borderId="30" xfId="8" applyNumberFormat="1" applyFont="1" applyFill="1" applyBorder="1" applyAlignment="1">
      <alignment horizontal="center" vertical="top"/>
    </xf>
    <xf numFmtId="49" fontId="6" fillId="15" borderId="34" xfId="8" applyNumberFormat="1" applyFont="1" applyFill="1" applyBorder="1" applyAlignment="1">
      <alignment vertical="center" wrapText="1"/>
    </xf>
    <xf numFmtId="0" fontId="6" fillId="0" borderId="54" xfId="8" applyFont="1" applyBorder="1" applyAlignment="1">
      <alignment horizontal="center" vertical="top"/>
    </xf>
    <xf numFmtId="0" fontId="4" fillId="0" borderId="48" xfId="8" applyBorder="1" applyAlignment="1">
      <alignment vertical="top" wrapText="1"/>
    </xf>
    <xf numFmtId="49" fontId="6" fillId="0" borderId="34" xfId="8" applyNumberFormat="1" applyFont="1" applyBorder="1" applyAlignment="1">
      <alignment horizontal="center" vertical="center"/>
    </xf>
    <xf numFmtId="49" fontId="9" fillId="13" borderId="29" xfId="8" applyNumberFormat="1" applyFont="1" applyFill="1" applyBorder="1" applyAlignment="1">
      <alignment horizontal="center" vertical="top"/>
    </xf>
    <xf numFmtId="0" fontId="4" fillId="0" borderId="26" xfId="8" applyBorder="1" applyAlignment="1">
      <alignment vertical="top" wrapText="1"/>
    </xf>
    <xf numFmtId="0" fontId="4" fillId="0" borderId="49" xfId="8" applyBorder="1" applyAlignment="1">
      <alignment vertical="top" wrapText="1"/>
    </xf>
    <xf numFmtId="164" fontId="6" fillId="0" borderId="29" xfId="8" applyNumberFormat="1" applyFont="1" applyBorder="1" applyAlignment="1">
      <alignment horizontal="center" vertical="center"/>
    </xf>
    <xf numFmtId="49" fontId="6" fillId="0" borderId="31" xfId="8" applyNumberFormat="1" applyFont="1" applyBorder="1" applyAlignment="1">
      <alignment horizontal="center" vertical="center"/>
    </xf>
    <xf numFmtId="0" fontId="6" fillId="0" borderId="52" xfId="8" applyFont="1" applyBorder="1" applyAlignment="1">
      <alignment horizontal="center" vertical="top"/>
    </xf>
    <xf numFmtId="164" fontId="9" fillId="12" borderId="31" xfId="8" applyNumberFormat="1" applyFont="1" applyFill="1" applyBorder="1" applyAlignment="1">
      <alignment horizontal="center" vertical="center"/>
    </xf>
    <xf numFmtId="49" fontId="6" fillId="0" borderId="51" xfId="8" applyNumberFormat="1" applyFont="1" applyBorder="1" applyAlignment="1">
      <alignment horizontal="center" vertical="center" wrapText="1"/>
    </xf>
    <xf numFmtId="0" fontId="6" fillId="0" borderId="53" xfId="8" applyFont="1" applyBorder="1" applyAlignment="1">
      <alignment vertical="top" wrapText="1"/>
    </xf>
    <xf numFmtId="0" fontId="6" fillId="0" borderId="30" xfId="7" applyFont="1" applyBorder="1" applyAlignment="1">
      <alignment vertical="center" wrapText="1"/>
    </xf>
    <xf numFmtId="49" fontId="6" fillId="0" borderId="40" xfId="8" applyNumberFormat="1" applyFont="1" applyBorder="1" applyAlignment="1">
      <alignment horizontal="center" vertical="center" wrapText="1"/>
    </xf>
    <xf numFmtId="0" fontId="6" fillId="12" borderId="31" xfId="8" applyFont="1" applyFill="1" applyBorder="1" applyAlignment="1">
      <alignment horizontal="center" vertical="center"/>
    </xf>
    <xf numFmtId="0" fontId="6" fillId="0" borderId="46" xfId="8" applyFont="1" applyBorder="1" applyAlignment="1">
      <alignment horizontal="center" vertical="top"/>
    </xf>
    <xf numFmtId="0" fontId="6" fillId="0" borderId="46" xfId="8" applyFont="1" applyBorder="1" applyAlignment="1">
      <alignment horizontal="left" vertical="top" wrapText="1"/>
    </xf>
    <xf numFmtId="164" fontId="9" fillId="11" borderId="9" xfId="8" applyNumberFormat="1" applyFont="1" applyFill="1" applyBorder="1" applyAlignment="1">
      <alignment horizontal="center" vertical="center"/>
    </xf>
    <xf numFmtId="49" fontId="9" fillId="13" borderId="3" xfId="8" applyNumberFormat="1" applyFont="1" applyFill="1" applyBorder="1" applyAlignment="1">
      <alignment vertical="top" wrapText="1"/>
    </xf>
    <xf numFmtId="49" fontId="6" fillId="15" borderId="50" xfId="8" applyNumberFormat="1" applyFont="1" applyFill="1" applyBorder="1" applyAlignment="1">
      <alignment vertical="center" wrapText="1"/>
    </xf>
    <xf numFmtId="0" fontId="6" fillId="0" borderId="52" xfId="8" applyFont="1" applyBorder="1" applyAlignment="1">
      <alignment horizontal="left" vertical="top" wrapText="1"/>
    </xf>
    <xf numFmtId="0" fontId="65" fillId="0" borderId="0" xfId="0" applyFont="1" applyAlignment="1">
      <alignment vertical="center"/>
    </xf>
    <xf numFmtId="0" fontId="6" fillId="0" borderId="64" xfId="8" applyFont="1" applyBorder="1" applyAlignment="1">
      <alignment horizontal="center" vertical="top"/>
    </xf>
    <xf numFmtId="0" fontId="6" fillId="0" borderId="64" xfId="8" applyFont="1" applyBorder="1" applyAlignment="1">
      <alignment horizontal="left" vertical="top" wrapText="1"/>
    </xf>
    <xf numFmtId="49" fontId="6" fillId="0" borderId="5" xfId="8" applyNumberFormat="1" applyFont="1" applyBorder="1" applyAlignment="1">
      <alignment horizontal="center" vertical="center"/>
    </xf>
    <xf numFmtId="0" fontId="6" fillId="0" borderId="48" xfId="8" applyFont="1" applyBorder="1" applyAlignment="1">
      <alignment horizontal="center" vertical="top"/>
    </xf>
    <xf numFmtId="0" fontId="6" fillId="0" borderId="48" xfId="8" applyFont="1" applyBorder="1" applyAlignment="1">
      <alignment horizontal="left" vertical="top" wrapText="1"/>
    </xf>
    <xf numFmtId="49" fontId="6" fillId="0" borderId="19" xfId="8" applyNumberFormat="1" applyFont="1" applyBorder="1" applyAlignment="1">
      <alignment horizontal="center" vertical="center" wrapText="1"/>
    </xf>
    <xf numFmtId="49" fontId="6" fillId="15" borderId="6" xfId="8" applyNumberFormat="1" applyFont="1" applyFill="1" applyBorder="1" applyAlignment="1">
      <alignment horizontal="center" vertical="center" wrapText="1"/>
    </xf>
    <xf numFmtId="0" fontId="6" fillId="0" borderId="29" xfId="7" applyFont="1" applyBorder="1" applyAlignment="1">
      <alignment vertical="center" wrapText="1"/>
    </xf>
    <xf numFmtId="0" fontId="6" fillId="0" borderId="45" xfId="8" applyFont="1" applyBorder="1" applyAlignment="1">
      <alignment horizontal="center" vertical="top" wrapText="1"/>
    </xf>
    <xf numFmtId="0" fontId="6" fillId="0" borderId="4" xfId="8" applyFont="1" applyBorder="1" applyAlignment="1">
      <alignment horizontal="justify" vertical="center"/>
    </xf>
    <xf numFmtId="0" fontId="4" fillId="0" borderId="3" xfId="8" applyBorder="1" applyAlignment="1">
      <alignment vertical="center" wrapText="1"/>
    </xf>
    <xf numFmtId="0" fontId="4" fillId="0" borderId="3" xfId="8" applyBorder="1" applyAlignment="1">
      <alignment horizontal="center" vertical="top" wrapText="1"/>
    </xf>
    <xf numFmtId="0" fontId="4" fillId="0" borderId="3" xfId="8" applyBorder="1" applyAlignment="1">
      <alignment vertical="top" textRotation="90" wrapText="1"/>
    </xf>
    <xf numFmtId="0" fontId="4" fillId="0" borderId="3" xfId="8" applyBorder="1" applyAlignment="1">
      <alignment vertical="top" wrapText="1"/>
    </xf>
    <xf numFmtId="49" fontId="9" fillId="0" borderId="3" xfId="8" applyNumberFormat="1" applyFont="1" applyBorder="1" applyAlignment="1">
      <alignment vertical="top" wrapText="1"/>
    </xf>
    <xf numFmtId="0" fontId="9" fillId="0" borderId="3" xfId="8" applyFont="1" applyBorder="1" applyAlignment="1">
      <alignment vertical="center"/>
    </xf>
    <xf numFmtId="0" fontId="9" fillId="0" borderId="4" xfId="8" applyFont="1" applyBorder="1" applyAlignment="1">
      <alignment vertical="center"/>
    </xf>
    <xf numFmtId="49" fontId="9" fillId="8" borderId="4" xfId="8" applyNumberFormat="1" applyFont="1" applyFill="1" applyBorder="1" applyAlignment="1">
      <alignment horizontal="center" vertical="top"/>
    </xf>
    <xf numFmtId="0" fontId="4" fillId="0" borderId="0" xfId="8" applyAlignment="1">
      <alignment vertical="center" wrapText="1"/>
    </xf>
    <xf numFmtId="0" fontId="4" fillId="0" borderId="0" xfId="8" applyAlignment="1">
      <alignment horizontal="center" vertical="top" wrapText="1"/>
    </xf>
    <xf numFmtId="0" fontId="4" fillId="0" borderId="0" xfId="8" applyAlignment="1">
      <alignment vertical="top" textRotation="90" wrapText="1"/>
    </xf>
    <xf numFmtId="0" fontId="4" fillId="0" borderId="0" xfId="8" applyAlignment="1">
      <alignment vertical="top" wrapText="1"/>
    </xf>
    <xf numFmtId="49" fontId="9" fillId="0" borderId="0" xfId="8" applyNumberFormat="1" applyFont="1" applyAlignment="1">
      <alignment vertical="top" wrapText="1"/>
    </xf>
    <xf numFmtId="0" fontId="9" fillId="0" borderId="0" xfId="8" applyFont="1" applyAlignment="1">
      <alignment vertical="center"/>
    </xf>
    <xf numFmtId="0" fontId="9" fillId="0" borderId="15" xfId="8" applyFont="1" applyBorder="1" applyAlignment="1">
      <alignment vertical="center"/>
    </xf>
    <xf numFmtId="49" fontId="9" fillId="8" borderId="15" xfId="8" applyNumberFormat="1" applyFont="1" applyFill="1" applyBorder="1" applyAlignment="1">
      <alignment horizontal="center" vertical="top"/>
    </xf>
    <xf numFmtId="0" fontId="6" fillId="0" borderId="15" xfId="8" applyFont="1" applyBorder="1" applyAlignment="1">
      <alignment horizontal="left" vertical="top" wrapText="1"/>
    </xf>
    <xf numFmtId="0" fontId="4" fillId="0" borderId="2" xfId="8" applyBorder="1" applyAlignment="1">
      <alignment vertical="center" wrapText="1"/>
    </xf>
    <xf numFmtId="0" fontId="6" fillId="0" borderId="21" xfId="8" applyFont="1" applyBorder="1" applyAlignment="1">
      <alignment horizontal="justify" vertical="center"/>
    </xf>
    <xf numFmtId="0" fontId="4" fillId="0" borderId="14" xfId="8" applyBorder="1" applyAlignment="1">
      <alignment vertical="center" wrapText="1"/>
    </xf>
    <xf numFmtId="0" fontId="25" fillId="0" borderId="60" xfId="8" applyFont="1" applyBorder="1" applyAlignment="1">
      <alignment vertical="top" wrapText="1"/>
    </xf>
    <xf numFmtId="0" fontId="6" fillId="0" borderId="40" xfId="8" applyFont="1" applyBorder="1" applyAlignment="1">
      <alignment horizontal="center" vertical="top" wrapText="1"/>
    </xf>
    <xf numFmtId="0" fontId="6" fillId="0" borderId="8" xfId="8" applyFont="1" applyBorder="1" applyAlignment="1">
      <alignment horizontal="justify" vertical="center"/>
    </xf>
    <xf numFmtId="0" fontId="4" fillId="0" borderId="34" xfId="8" applyBorder="1" applyAlignment="1">
      <alignment vertical="center" wrapText="1"/>
    </xf>
    <xf numFmtId="0" fontId="4" fillId="0" borderId="23" xfId="8" applyBorder="1" applyAlignment="1">
      <alignment vertical="center" wrapText="1"/>
    </xf>
    <xf numFmtId="0" fontId="4" fillId="0" borderId="23" xfId="8" applyBorder="1" applyAlignment="1">
      <alignment horizontal="center" vertical="top" wrapText="1"/>
    </xf>
    <xf numFmtId="0" fontId="4" fillId="0" borderId="23" xfId="8" applyBorder="1" applyAlignment="1">
      <alignment vertical="top" textRotation="90" wrapText="1"/>
    </xf>
    <xf numFmtId="0" fontId="4" fillId="0" borderId="23" xfId="8" applyBorder="1" applyAlignment="1">
      <alignment vertical="top" wrapText="1"/>
    </xf>
    <xf numFmtId="49" fontId="9" fillId="0" borderId="23" xfId="8" applyNumberFormat="1" applyFont="1" applyBorder="1" applyAlignment="1">
      <alignment vertical="top" wrapText="1"/>
    </xf>
    <xf numFmtId="0" fontId="9" fillId="0" borderId="23" xfId="8" applyFont="1" applyBorder="1" applyAlignment="1">
      <alignment vertical="center"/>
    </xf>
    <xf numFmtId="0" fontId="9" fillId="0" borderId="35" xfId="8" applyFont="1" applyBorder="1" applyAlignment="1">
      <alignment vertical="center"/>
    </xf>
    <xf numFmtId="0" fontId="4" fillId="8" borderId="10" xfId="8" applyFill="1" applyBorder="1" applyAlignment="1">
      <alignment vertical="top" wrapText="1"/>
    </xf>
    <xf numFmtId="0" fontId="4" fillId="8" borderId="11" xfId="8" applyFill="1" applyBorder="1" applyAlignment="1">
      <alignment vertical="top" wrapText="1"/>
    </xf>
    <xf numFmtId="0" fontId="4" fillId="8" borderId="11" xfId="8" applyFill="1" applyBorder="1" applyAlignment="1">
      <alignment vertical="center" wrapText="1"/>
    </xf>
    <xf numFmtId="0" fontId="4" fillId="8" borderId="11" xfId="8" applyFill="1" applyBorder="1" applyAlignment="1">
      <alignment horizontal="center" vertical="top" wrapText="1"/>
    </xf>
    <xf numFmtId="0" fontId="4" fillId="8" borderId="11" xfId="8" applyFill="1" applyBorder="1" applyAlignment="1">
      <alignment vertical="top" textRotation="90" wrapText="1"/>
    </xf>
    <xf numFmtId="0" fontId="34" fillId="8" borderId="11" xfId="8" applyFont="1" applyFill="1" applyBorder="1" applyAlignment="1">
      <alignment vertical="center" wrapText="1"/>
    </xf>
    <xf numFmtId="49" fontId="29" fillId="8" borderId="11" xfId="8" applyNumberFormat="1" applyFont="1" applyFill="1" applyBorder="1" applyAlignment="1">
      <alignment vertical="top" wrapText="1"/>
    </xf>
    <xf numFmtId="0" fontId="6" fillId="0" borderId="4" xfId="8" applyFont="1" applyBorder="1" applyAlignment="1">
      <alignment vertical="top" wrapText="1"/>
    </xf>
    <xf numFmtId="0" fontId="29" fillId="0" borderId="2" xfId="8" applyFont="1" applyBorder="1" applyAlignment="1">
      <alignment horizontal="center" vertical="top"/>
    </xf>
    <xf numFmtId="0" fontId="29" fillId="0" borderId="3" xfId="8" applyFont="1" applyBorder="1" applyAlignment="1">
      <alignment horizontal="center" vertical="top"/>
    </xf>
    <xf numFmtId="0" fontId="29" fillId="0" borderId="4" xfId="8" applyFont="1" applyBorder="1" applyAlignment="1">
      <alignment horizontal="center" vertical="top"/>
    </xf>
    <xf numFmtId="49" fontId="9" fillId="10" borderId="24" xfId="8" applyNumberFormat="1" applyFont="1" applyFill="1" applyBorder="1" applyAlignment="1">
      <alignment horizontal="center" vertical="top" wrapText="1"/>
    </xf>
    <xf numFmtId="0" fontId="29" fillId="0" borderId="34" xfId="8" applyFont="1" applyBorder="1" applyAlignment="1">
      <alignment horizontal="center" vertical="top"/>
    </xf>
    <xf numFmtId="0" fontId="29" fillId="0" borderId="23" xfId="8" applyFont="1" applyBorder="1" applyAlignment="1">
      <alignment horizontal="center" vertical="top"/>
    </xf>
    <xf numFmtId="0" fontId="29" fillId="0" borderId="35" xfId="8" applyFont="1" applyBorder="1" applyAlignment="1">
      <alignment horizontal="center" vertical="top"/>
    </xf>
    <xf numFmtId="49" fontId="9" fillId="10" borderId="31" xfId="8" applyNumberFormat="1" applyFont="1" applyFill="1" applyBorder="1" applyAlignment="1">
      <alignment horizontal="center" vertical="top" wrapText="1"/>
    </xf>
    <xf numFmtId="0" fontId="9" fillId="9" borderId="10" xfId="8" applyFont="1" applyFill="1" applyBorder="1" applyAlignment="1">
      <alignment horizontal="left" vertical="top"/>
    </xf>
    <xf numFmtId="0" fontId="9" fillId="9" borderId="11" xfId="8" applyFont="1" applyFill="1" applyBorder="1" applyAlignment="1">
      <alignment horizontal="left" vertical="center"/>
    </xf>
    <xf numFmtId="0" fontId="29" fillId="9" borderId="11" xfId="8" applyFont="1" applyFill="1" applyBorder="1" applyAlignment="1">
      <alignment horizontal="left" vertical="center"/>
    </xf>
    <xf numFmtId="0" fontId="29" fillId="9" borderId="11" xfId="8" applyFont="1" applyFill="1" applyBorder="1" applyAlignment="1">
      <alignment horizontal="center" vertical="top"/>
    </xf>
    <xf numFmtId="0" fontId="29" fillId="9" borderId="11" xfId="8" applyFont="1" applyFill="1" applyBorder="1" applyAlignment="1">
      <alignment horizontal="left" vertical="top" textRotation="90"/>
    </xf>
    <xf numFmtId="0" fontId="5" fillId="9" borderId="11" xfId="8" applyFont="1" applyFill="1" applyBorder="1" applyAlignment="1">
      <alignment horizontal="left" vertical="top"/>
    </xf>
    <xf numFmtId="0" fontId="5" fillId="9" borderId="11" xfId="8" applyFont="1" applyFill="1" applyBorder="1" applyAlignment="1">
      <alignment horizontal="left" vertical="center"/>
    </xf>
    <xf numFmtId="0" fontId="29" fillId="9" borderId="11" xfId="8" applyFont="1" applyFill="1" applyBorder="1" applyAlignment="1">
      <alignment horizontal="left" vertical="top"/>
    </xf>
    <xf numFmtId="0" fontId="29" fillId="10" borderId="11" xfId="8" applyFont="1" applyFill="1" applyBorder="1" applyAlignment="1">
      <alignment horizontal="left" vertical="top"/>
    </xf>
    <xf numFmtId="49" fontId="9" fillId="10" borderId="9" xfId="8" applyNumberFormat="1" applyFont="1" applyFill="1" applyBorder="1" applyAlignment="1">
      <alignment horizontal="center" vertical="top" wrapText="1"/>
    </xf>
    <xf numFmtId="0" fontId="29" fillId="0" borderId="25" xfId="8" applyFont="1" applyBorder="1" applyAlignment="1">
      <alignment horizontal="center" vertical="center" wrapText="1"/>
    </xf>
    <xf numFmtId="0" fontId="29" fillId="0" borderId="26" xfId="8" applyFont="1" applyBorder="1" applyAlignment="1">
      <alignment horizontal="center" vertical="center" wrapText="1"/>
    </xf>
    <xf numFmtId="0" fontId="29" fillId="0" borderId="61" xfId="8" applyFont="1" applyBorder="1" applyAlignment="1">
      <alignment horizontal="center" vertical="top" textRotation="90" wrapText="1"/>
    </xf>
    <xf numFmtId="0" fontId="29" fillId="0" borderId="54" xfId="8" applyFont="1" applyBorder="1" applyAlignment="1">
      <alignment horizontal="center" vertical="center" wrapText="1"/>
    </xf>
    <xf numFmtId="0" fontId="29" fillId="0" borderId="53" xfId="8" applyFont="1" applyBorder="1" applyAlignment="1">
      <alignment horizontal="center" vertical="center" wrapText="1"/>
    </xf>
    <xf numFmtId="0" fontId="29" fillId="0" borderId="20" xfId="8" applyFont="1" applyBorder="1" applyAlignment="1">
      <alignment horizontal="center" vertical="top" textRotation="90" wrapText="1"/>
    </xf>
    <xf numFmtId="0" fontId="29" fillId="0" borderId="7" xfId="8" applyFont="1" applyBorder="1" applyAlignment="1">
      <alignment horizontal="center" vertical="top" textRotation="90" wrapText="1"/>
    </xf>
    <xf numFmtId="0" fontId="28" fillId="0" borderId="0" xfId="8" applyFont="1" applyAlignment="1">
      <alignment horizontal="center" vertical="top"/>
    </xf>
    <xf numFmtId="0" fontId="29" fillId="0" borderId="0" xfId="8" applyFont="1" applyAlignment="1">
      <alignment horizontal="center" vertical="top" wrapText="1"/>
    </xf>
    <xf numFmtId="0" fontId="29" fillId="0" borderId="0" xfId="8" applyFont="1" applyAlignment="1">
      <alignment horizontal="center" vertical="center" wrapText="1"/>
    </xf>
    <xf numFmtId="0" fontId="4" fillId="0" borderId="0" xfId="11"/>
    <xf numFmtId="164" fontId="9" fillId="0" borderId="0" xfId="11" applyNumberFormat="1" applyFont="1" applyAlignment="1">
      <alignment vertical="top" wrapText="1"/>
    </xf>
    <xf numFmtId="164" fontId="6" fillId="0" borderId="0" xfId="11" applyNumberFormat="1" applyFont="1" applyAlignment="1">
      <alignment vertical="top" wrapText="1"/>
    </xf>
    <xf numFmtId="0" fontId="52" fillId="0" borderId="0" xfId="11" applyFont="1" applyAlignment="1">
      <alignment vertical="top"/>
    </xf>
    <xf numFmtId="0" fontId="25" fillId="0" borderId="0" xfId="11" applyFont="1" applyAlignment="1">
      <alignment vertical="top"/>
    </xf>
    <xf numFmtId="0" fontId="6" fillId="0" borderId="0" xfId="11" applyFont="1" applyAlignment="1">
      <alignment vertical="top"/>
    </xf>
    <xf numFmtId="164" fontId="20" fillId="0" borderId="0" xfId="11" applyNumberFormat="1" applyFont="1" applyAlignment="1">
      <alignment horizontal="right" vertical="top" wrapText="1"/>
    </xf>
    <xf numFmtId="164" fontId="6" fillId="0" borderId="0" xfId="5" applyNumberFormat="1" applyFont="1" applyAlignment="1">
      <alignment vertical="top" wrapText="1"/>
    </xf>
    <xf numFmtId="0" fontId="66" fillId="0" borderId="0" xfId="11" applyFont="1" applyAlignment="1">
      <alignment vertical="center" wrapText="1"/>
    </xf>
    <xf numFmtId="49" fontId="54" fillId="0" borderId="0" xfId="11" applyNumberFormat="1" applyFont="1" applyAlignment="1">
      <alignment vertical="top" wrapText="1"/>
    </xf>
    <xf numFmtId="0" fontId="19" fillId="0" borderId="0" xfId="11" applyFont="1" applyAlignment="1">
      <alignment horizontal="center" vertical="top"/>
    </xf>
    <xf numFmtId="49" fontId="17" fillId="0" borderId="0" xfId="11" applyNumberFormat="1" applyFont="1" applyAlignment="1">
      <alignment vertical="top"/>
    </xf>
    <xf numFmtId="49" fontId="6" fillId="0" borderId="0" xfId="11" applyNumberFormat="1" applyFont="1" applyAlignment="1">
      <alignment vertical="top"/>
    </xf>
    <xf numFmtId="0" fontId="31" fillId="0" borderId="2" xfId="11" applyFont="1" applyBorder="1" applyAlignment="1">
      <alignment horizontal="left" vertical="center" wrapText="1"/>
    </xf>
    <xf numFmtId="0" fontId="31" fillId="0" borderId="3" xfId="11" applyFont="1" applyBorder="1" applyAlignment="1">
      <alignment horizontal="left" vertical="center" wrapText="1"/>
    </xf>
    <xf numFmtId="0" fontId="31" fillId="0" borderId="4" xfId="11" applyFont="1" applyBorder="1" applyAlignment="1">
      <alignment horizontal="left" vertical="center" wrapText="1"/>
    </xf>
    <xf numFmtId="0" fontId="31" fillId="0" borderId="6" xfId="11" applyFont="1" applyBorder="1" applyAlignment="1">
      <alignment horizontal="left" vertical="center" wrapText="1"/>
    </xf>
    <xf numFmtId="0" fontId="31" fillId="0" borderId="7" xfId="11" applyFont="1" applyBorder="1" applyAlignment="1">
      <alignment horizontal="left" vertical="center" wrapText="1"/>
    </xf>
    <xf numFmtId="0" fontId="31" fillId="0" borderId="8" xfId="11" applyFont="1" applyBorder="1" applyAlignment="1">
      <alignment horizontal="left" vertical="center" wrapText="1"/>
    </xf>
    <xf numFmtId="0" fontId="32" fillId="3" borderId="10" xfId="11" applyFont="1" applyFill="1" applyBorder="1" applyAlignment="1">
      <alignment horizontal="left" vertical="center" wrapText="1"/>
    </xf>
    <xf numFmtId="0" fontId="32" fillId="3" borderId="11" xfId="11" applyFont="1" applyFill="1" applyBorder="1" applyAlignment="1">
      <alignment horizontal="left" vertical="center" wrapText="1"/>
    </xf>
    <xf numFmtId="0" fontId="32" fillId="3" borderId="12" xfId="11" applyFont="1" applyFill="1" applyBorder="1" applyAlignment="1">
      <alignment horizontal="left" vertical="center" wrapText="1"/>
    </xf>
    <xf numFmtId="0" fontId="5" fillId="4" borderId="14" xfId="11" applyFont="1" applyFill="1" applyBorder="1" applyAlignment="1">
      <alignment horizontal="left" vertical="center" wrapText="1"/>
    </xf>
    <xf numFmtId="0" fontId="5" fillId="4" borderId="0" xfId="11" applyFont="1" applyFill="1" applyAlignment="1">
      <alignment horizontal="left" vertical="center" wrapText="1"/>
    </xf>
    <xf numFmtId="0" fontId="5" fillId="4" borderId="15" xfId="11" applyFont="1" applyFill="1" applyBorder="1" applyAlignment="1">
      <alignment horizontal="left" vertical="center" wrapText="1"/>
    </xf>
    <xf numFmtId="0" fontId="32" fillId="5" borderId="10" xfId="11" applyFont="1" applyFill="1" applyBorder="1" applyAlignment="1">
      <alignment horizontal="left" vertical="center" wrapText="1"/>
    </xf>
    <xf numFmtId="0" fontId="32" fillId="5" borderId="11" xfId="11" applyFont="1" applyFill="1" applyBorder="1" applyAlignment="1">
      <alignment horizontal="left" vertical="center" wrapText="1"/>
    </xf>
    <xf numFmtId="0" fontId="32" fillId="5" borderId="12" xfId="11" applyFont="1" applyFill="1" applyBorder="1" applyAlignment="1">
      <alignment horizontal="left" vertical="center" wrapText="1"/>
    </xf>
    <xf numFmtId="0" fontId="31" fillId="0" borderId="14" xfId="11" applyFont="1" applyBorder="1" applyAlignment="1">
      <alignment horizontal="left" vertical="center" wrapText="1"/>
    </xf>
    <xf numFmtId="0" fontId="31" fillId="0" borderId="0" xfId="11" applyFont="1" applyAlignment="1">
      <alignment horizontal="left" vertical="center" wrapText="1"/>
    </xf>
    <xf numFmtId="0" fontId="31" fillId="0" borderId="15" xfId="11" applyFont="1" applyBorder="1" applyAlignment="1">
      <alignment horizontal="left" vertical="center" wrapText="1"/>
    </xf>
    <xf numFmtId="0" fontId="31" fillId="0" borderId="19" xfId="11" applyFont="1" applyBorder="1" applyAlignment="1">
      <alignment horizontal="left" vertical="center" wrapText="1"/>
    </xf>
    <xf numFmtId="0" fontId="31" fillId="0" borderId="20" xfId="11" applyFont="1" applyBorder="1" applyAlignment="1">
      <alignment horizontal="left" vertical="center" wrapText="1"/>
    </xf>
    <xf numFmtId="0" fontId="31" fillId="0" borderId="21" xfId="11" applyFont="1" applyBorder="1" applyAlignment="1">
      <alignment horizontal="left" vertical="center" wrapText="1"/>
    </xf>
    <xf numFmtId="0" fontId="16" fillId="0" borderId="0" xfId="11" applyFont="1" applyAlignment="1">
      <alignment horizontal="center" vertical="top"/>
    </xf>
    <xf numFmtId="49" fontId="5" fillId="0" borderId="0" xfId="11" applyNumberFormat="1" applyFont="1" applyAlignment="1">
      <alignment vertical="top"/>
    </xf>
    <xf numFmtId="49" fontId="5" fillId="0" borderId="23" xfId="11" applyNumberFormat="1" applyFont="1" applyBorder="1" applyAlignment="1">
      <alignment vertical="top"/>
    </xf>
    <xf numFmtId="49" fontId="5" fillId="0" borderId="23" xfId="11" applyNumberFormat="1" applyFont="1" applyBorder="1" applyAlignment="1">
      <alignment vertical="top" textRotation="90"/>
    </xf>
    <xf numFmtId="0" fontId="17" fillId="5" borderId="10" xfId="11" applyFont="1" applyFill="1" applyBorder="1" applyAlignment="1">
      <alignment vertical="top"/>
    </xf>
    <xf numFmtId="0" fontId="17" fillId="5" borderId="11" xfId="11" applyFont="1" applyFill="1" applyBorder="1" applyAlignment="1">
      <alignment vertical="top"/>
    </xf>
    <xf numFmtId="0" fontId="17" fillId="5" borderId="12" xfId="11" applyFont="1" applyFill="1" applyBorder="1" applyAlignment="1">
      <alignment vertical="top"/>
    </xf>
    <xf numFmtId="164" fontId="39" fillId="5" borderId="9" xfId="11" applyNumberFormat="1" applyFont="1" applyFill="1" applyBorder="1" applyAlignment="1">
      <alignment horizontal="center" vertical="top"/>
    </xf>
    <xf numFmtId="49" fontId="9" fillId="5" borderId="10" xfId="11" applyNumberFormat="1" applyFont="1" applyFill="1" applyBorder="1" applyAlignment="1">
      <alignment horizontal="right" vertical="top"/>
    </xf>
    <xf numFmtId="49" fontId="9" fillId="5" borderId="11" xfId="11" applyNumberFormat="1" applyFont="1" applyFill="1" applyBorder="1" applyAlignment="1">
      <alignment horizontal="right" vertical="top"/>
    </xf>
    <xf numFmtId="49" fontId="9" fillId="5" borderId="12" xfId="11" applyNumberFormat="1" applyFont="1" applyFill="1" applyBorder="1" applyAlignment="1">
      <alignment horizontal="right" vertical="top"/>
    </xf>
    <xf numFmtId="49" fontId="18" fillId="10" borderId="4" xfId="9" applyNumberFormat="1" applyFont="1" applyFill="1" applyBorder="1" applyAlignment="1">
      <alignment vertical="top"/>
    </xf>
    <xf numFmtId="164" fontId="39" fillId="10" borderId="24" xfId="9" applyNumberFormat="1" applyFont="1" applyFill="1" applyBorder="1" applyAlignment="1">
      <alignment horizontal="center" vertical="top"/>
    </xf>
    <xf numFmtId="49" fontId="18" fillId="9" borderId="49" xfId="11" applyNumberFormat="1" applyFont="1" applyFill="1" applyBorder="1" applyAlignment="1">
      <alignment horizontal="center" vertical="top" wrapText="1"/>
    </xf>
    <xf numFmtId="0" fontId="17" fillId="8" borderId="10" xfId="11" applyFont="1" applyFill="1" applyBorder="1" applyAlignment="1">
      <alignment vertical="top"/>
    </xf>
    <xf numFmtId="0" fontId="17" fillId="8" borderId="11" xfId="11" applyFont="1" applyFill="1" applyBorder="1" applyAlignment="1">
      <alignment vertical="top"/>
    </xf>
    <xf numFmtId="0" fontId="17" fillId="8" borderId="12" xfId="11" applyFont="1" applyFill="1" applyBorder="1" applyAlignment="1">
      <alignment vertical="top"/>
    </xf>
    <xf numFmtId="164" fontId="18" fillId="8" borderId="9" xfId="11" applyNumberFormat="1" applyFont="1" applyFill="1" applyBorder="1" applyAlignment="1">
      <alignment horizontal="center" vertical="top"/>
    </xf>
    <xf numFmtId="0" fontId="18" fillId="8" borderId="9" xfId="11" applyFont="1" applyFill="1" applyBorder="1" applyAlignment="1">
      <alignment horizontal="center" vertical="top"/>
    </xf>
    <xf numFmtId="0" fontId="18" fillId="8" borderId="10" xfId="11" applyFont="1" applyFill="1" applyBorder="1" applyAlignment="1">
      <alignment horizontal="right" vertical="top" wrapText="1"/>
    </xf>
    <xf numFmtId="0" fontId="18" fillId="8" borderId="3" xfId="11" applyFont="1" applyFill="1" applyBorder="1" applyAlignment="1">
      <alignment horizontal="right" vertical="top" wrapText="1"/>
    </xf>
    <xf numFmtId="0" fontId="18" fillId="8" borderId="11" xfId="11" applyFont="1" applyFill="1" applyBorder="1" applyAlignment="1">
      <alignment horizontal="right" vertical="top" wrapText="1"/>
    </xf>
    <xf numFmtId="0" fontId="18" fillId="8" borderId="12" xfId="11" applyFont="1" applyFill="1" applyBorder="1" applyAlignment="1">
      <alignment horizontal="right" vertical="top" wrapText="1"/>
    </xf>
    <xf numFmtId="49" fontId="18" fillId="14" borderId="9" xfId="11" applyNumberFormat="1" applyFont="1" applyFill="1" applyBorder="1" applyAlignment="1">
      <alignment horizontal="center" vertical="top"/>
    </xf>
    <xf numFmtId="49" fontId="18" fillId="9" borderId="12" xfId="11" applyNumberFormat="1" applyFont="1" applyFill="1" applyBorder="1" applyAlignment="1">
      <alignment horizontal="center" vertical="top"/>
    </xf>
    <xf numFmtId="49" fontId="17" fillId="15" borderId="42" xfId="11" applyNumberFormat="1" applyFont="1" applyFill="1" applyBorder="1" applyAlignment="1">
      <alignment horizontal="center" vertical="center" wrapText="1"/>
    </xf>
    <xf numFmtId="0" fontId="6" fillId="4" borderId="56" xfId="11" applyFont="1" applyFill="1" applyBorder="1" applyAlignment="1">
      <alignment horizontal="center" vertical="center"/>
    </xf>
    <xf numFmtId="0" fontId="6" fillId="4" borderId="43" xfId="11" applyFont="1" applyFill="1" applyBorder="1" applyAlignment="1">
      <alignment vertical="center" wrapText="1"/>
    </xf>
    <xf numFmtId="164" fontId="18" fillId="19" borderId="1" xfId="11" applyNumberFormat="1" applyFont="1" applyFill="1" applyBorder="1" applyAlignment="1">
      <alignment horizontal="center" vertical="top"/>
    </xf>
    <xf numFmtId="0" fontId="18" fillId="18" borderId="4" xfId="11" applyFont="1" applyFill="1" applyBorder="1" applyAlignment="1">
      <alignment horizontal="center" vertical="top"/>
    </xf>
    <xf numFmtId="0" fontId="4" fillId="0" borderId="3" xfId="11" applyBorder="1"/>
    <xf numFmtId="49" fontId="14" fillId="0" borderId="24" xfId="11" applyNumberFormat="1" applyFont="1" applyBorder="1" applyAlignment="1">
      <alignment horizontal="center" vertical="top" wrapText="1"/>
    </xf>
    <xf numFmtId="49" fontId="21" fillId="0" borderId="30" xfId="11" applyNumberFormat="1" applyFont="1" applyBorder="1" applyAlignment="1">
      <alignment horizontal="center" vertical="center" textRotation="90"/>
    </xf>
    <xf numFmtId="0" fontId="9" fillId="12" borderId="24" xfId="11" applyFont="1" applyFill="1" applyBorder="1" applyAlignment="1">
      <alignment horizontal="center" vertical="center" textRotation="90" wrapText="1"/>
    </xf>
    <xf numFmtId="0" fontId="67" fillId="13" borderId="2" xfId="7" applyFont="1" applyFill="1" applyBorder="1" applyAlignment="1">
      <alignment horizontal="left" vertical="top" wrapText="1"/>
    </xf>
    <xf numFmtId="0" fontId="22" fillId="4" borderId="24" xfId="11" applyFont="1" applyFill="1" applyBorder="1" applyAlignment="1">
      <alignment horizontal="center" vertical="top" wrapText="1"/>
    </xf>
    <xf numFmtId="49" fontId="18" fillId="13" borderId="24" xfId="11" applyNumberFormat="1" applyFont="1" applyFill="1" applyBorder="1" applyAlignment="1">
      <alignment horizontal="center" vertical="top" wrapText="1"/>
    </xf>
    <xf numFmtId="0" fontId="22" fillId="12" borderId="3" xfId="11" applyFont="1" applyFill="1" applyBorder="1" applyAlignment="1">
      <alignment horizontal="center" vertical="top" wrapText="1"/>
    </xf>
    <xf numFmtId="49" fontId="18" fillId="8" borderId="24" xfId="11" applyNumberFormat="1" applyFont="1" applyFill="1" applyBorder="1" applyAlignment="1">
      <alignment horizontal="center" vertical="top"/>
    </xf>
    <xf numFmtId="49" fontId="18" fillId="9" borderId="24" xfId="11" applyNumberFormat="1" applyFont="1" applyFill="1" applyBorder="1" applyAlignment="1">
      <alignment horizontal="center" vertical="top"/>
    </xf>
    <xf numFmtId="0" fontId="35" fillId="0" borderId="0" xfId="11" applyFont="1"/>
    <xf numFmtId="0" fontId="17" fillId="0" borderId="60" xfId="11" applyFont="1" applyBorder="1" applyAlignment="1">
      <alignment horizontal="center" vertical="center"/>
    </xf>
    <xf numFmtId="0" fontId="17" fillId="0" borderId="57" xfId="11" applyFont="1" applyBorder="1" applyAlignment="1">
      <alignment horizontal="center" vertical="center"/>
    </xf>
    <xf numFmtId="0" fontId="17" fillId="0" borderId="62" xfId="11" applyFont="1" applyBorder="1" applyAlignment="1">
      <alignment vertical="center" wrapText="1"/>
    </xf>
    <xf numFmtId="164" fontId="17" fillId="0" borderId="29" xfId="11" applyNumberFormat="1" applyFont="1" applyBorder="1" applyAlignment="1">
      <alignment horizontal="center" vertical="top"/>
    </xf>
    <xf numFmtId="0" fontId="17" fillId="0" borderId="29" xfId="11" applyFont="1" applyBorder="1" applyAlignment="1">
      <alignment horizontal="center" vertical="top"/>
    </xf>
    <xf numFmtId="0" fontId="6" fillId="0" borderId="6" xfId="7" applyFont="1" applyBorder="1" applyAlignment="1">
      <alignment vertical="top" wrapText="1"/>
    </xf>
    <xf numFmtId="49" fontId="14" fillId="0" borderId="31" xfId="11" applyNumberFormat="1" applyFont="1" applyBorder="1" applyAlignment="1">
      <alignment horizontal="center" vertical="top" wrapText="1"/>
    </xf>
    <xf numFmtId="0" fontId="9" fillId="12" borderId="30" xfId="11" applyFont="1" applyFill="1" applyBorder="1" applyAlignment="1">
      <alignment horizontal="center" vertical="center" textRotation="90" wrapText="1"/>
    </xf>
    <xf numFmtId="0" fontId="67" fillId="13" borderId="14" xfId="7" applyFont="1" applyFill="1" applyBorder="1" applyAlignment="1">
      <alignment horizontal="left" vertical="top" wrapText="1"/>
    </xf>
    <xf numFmtId="0" fontId="22" fillId="4" borderId="30" xfId="11" applyFont="1" applyFill="1" applyBorder="1" applyAlignment="1">
      <alignment horizontal="center" vertical="top" wrapText="1"/>
    </xf>
    <xf numFmtId="49" fontId="18" fillId="13" borderId="30" xfId="11" applyNumberFormat="1" applyFont="1" applyFill="1" applyBorder="1" applyAlignment="1">
      <alignment horizontal="center" vertical="top" wrapText="1"/>
    </xf>
    <xf numFmtId="49" fontId="18" fillId="12" borderId="0" xfId="11" applyNumberFormat="1" applyFont="1" applyFill="1" applyAlignment="1">
      <alignment horizontal="center" vertical="top" wrapText="1"/>
    </xf>
    <xf numFmtId="49" fontId="18" fillId="8" borderId="30" xfId="11" applyNumberFormat="1" applyFont="1" applyFill="1" applyBorder="1" applyAlignment="1">
      <alignment horizontal="center" vertical="top"/>
    </xf>
    <xf numFmtId="49" fontId="18" fillId="9" borderId="30" xfId="11" applyNumberFormat="1" applyFont="1" applyFill="1" applyBorder="1" applyAlignment="1">
      <alignment horizontal="center" vertical="top"/>
    </xf>
    <xf numFmtId="0" fontId="17" fillId="0" borderId="10" xfId="6" applyFont="1" applyBorder="1" applyAlignment="1">
      <alignment horizontal="center" vertical="top"/>
    </xf>
    <xf numFmtId="0" fontId="17" fillId="0" borderId="72" xfId="11" applyFont="1" applyBorder="1" applyAlignment="1">
      <alignment horizontal="center" vertical="top" wrapText="1"/>
    </xf>
    <xf numFmtId="0" fontId="17" fillId="0" borderId="66" xfId="11" applyFont="1" applyBorder="1" applyAlignment="1">
      <alignment horizontal="left" vertical="top" wrapText="1"/>
    </xf>
    <xf numFmtId="164" fontId="17" fillId="0" borderId="31" xfId="11" applyNumberFormat="1" applyFont="1" applyBorder="1" applyAlignment="1">
      <alignment horizontal="center" vertical="top"/>
    </xf>
    <xf numFmtId="0" fontId="17" fillId="0" borderId="8" xfId="11" applyFont="1" applyBorder="1" applyAlignment="1">
      <alignment horizontal="center" vertical="top"/>
    </xf>
    <xf numFmtId="0" fontId="67" fillId="13" borderId="34" xfId="7" applyFont="1" applyFill="1" applyBorder="1" applyAlignment="1">
      <alignment horizontal="left" vertical="top" wrapText="1"/>
    </xf>
    <xf numFmtId="49" fontId="18" fillId="13" borderId="31" xfId="11" applyNumberFormat="1" applyFont="1" applyFill="1" applyBorder="1" applyAlignment="1">
      <alignment horizontal="center" vertical="top" wrapText="1"/>
    </xf>
    <xf numFmtId="49" fontId="18" fillId="8" borderId="31" xfId="11" applyNumberFormat="1" applyFont="1" applyFill="1" applyBorder="1" applyAlignment="1">
      <alignment horizontal="center" vertical="top"/>
    </xf>
    <xf numFmtId="49" fontId="18" fillId="9" borderId="31" xfId="11" applyNumberFormat="1" applyFont="1" applyFill="1" applyBorder="1" applyAlignment="1">
      <alignment horizontal="center" vertical="top"/>
    </xf>
    <xf numFmtId="49" fontId="17" fillId="15" borderId="36" xfId="11" applyNumberFormat="1" applyFont="1" applyFill="1" applyBorder="1" applyAlignment="1">
      <alignment horizontal="center" vertical="center" wrapText="1"/>
    </xf>
    <xf numFmtId="0" fontId="17" fillId="4" borderId="71" xfId="11" applyFont="1" applyFill="1" applyBorder="1" applyAlignment="1">
      <alignment horizontal="center" vertical="center"/>
    </xf>
    <xf numFmtId="0" fontId="17" fillId="4" borderId="38" xfId="11" applyFont="1" applyFill="1" applyBorder="1" applyAlignment="1">
      <alignment vertical="center" wrapText="1"/>
    </xf>
    <xf numFmtId="164" fontId="18" fillId="19" borderId="73" xfId="11" applyNumberFormat="1" applyFont="1" applyFill="1" applyBorder="1" applyAlignment="1">
      <alignment horizontal="center" vertical="top"/>
    </xf>
    <xf numFmtId="0" fontId="18" fillId="18" borderId="15" xfId="11" applyFont="1" applyFill="1" applyBorder="1" applyAlignment="1">
      <alignment horizontal="center" vertical="top"/>
    </xf>
    <xf numFmtId="49" fontId="8" fillId="0" borderId="0" xfId="11" applyNumberFormat="1" applyFont="1" applyAlignment="1">
      <alignment vertical="top" wrapText="1"/>
    </xf>
    <xf numFmtId="49" fontId="14" fillId="0" borderId="30" xfId="11" applyNumberFormat="1" applyFont="1" applyBorder="1" applyAlignment="1">
      <alignment horizontal="center" vertical="top" wrapText="1"/>
    </xf>
    <xf numFmtId="0" fontId="22" fillId="12" borderId="24" xfId="11" applyFont="1" applyFill="1" applyBorder="1" applyAlignment="1">
      <alignment horizontal="center" vertical="top" wrapText="1"/>
    </xf>
    <xf numFmtId="164" fontId="35" fillId="0" borderId="0" xfId="11" applyNumberFormat="1" applyFont="1"/>
    <xf numFmtId="0" fontId="17" fillId="0" borderId="50" xfId="11" applyFont="1" applyBorder="1" applyAlignment="1">
      <alignment horizontal="center" vertical="top"/>
    </xf>
    <xf numFmtId="0" fontId="17" fillId="0" borderId="27" xfId="11" applyFont="1" applyBorder="1" applyAlignment="1">
      <alignment horizontal="center" vertical="top"/>
    </xf>
    <xf numFmtId="0" fontId="17" fillId="0" borderId="28" xfId="11" applyFont="1" applyBorder="1" applyAlignment="1">
      <alignment vertical="top" wrapText="1"/>
    </xf>
    <xf numFmtId="164" fontId="6" fillId="0" borderId="21" xfId="11" applyNumberFormat="1" applyFont="1" applyBorder="1" applyAlignment="1">
      <alignment horizontal="center" vertical="top"/>
    </xf>
    <xf numFmtId="0" fontId="17" fillId="0" borderId="18" xfId="11" applyFont="1" applyBorder="1" applyAlignment="1">
      <alignment horizontal="center" vertical="top"/>
    </xf>
    <xf numFmtId="49" fontId="18" fillId="12" borderId="30" xfId="11" applyNumberFormat="1" applyFont="1" applyFill="1" applyBorder="1" applyAlignment="1">
      <alignment horizontal="center" vertical="top" wrapText="1"/>
    </xf>
    <xf numFmtId="49" fontId="17" fillId="15" borderId="40" xfId="11" applyNumberFormat="1" applyFont="1" applyFill="1" applyBorder="1" applyAlignment="1">
      <alignment horizontal="center" vertical="center" wrapText="1"/>
    </xf>
    <xf numFmtId="0" fontId="6" fillId="4" borderId="32" xfId="11" applyFont="1" applyFill="1" applyBorder="1" applyAlignment="1">
      <alignment horizontal="center" vertical="center"/>
    </xf>
    <xf numFmtId="0" fontId="6" fillId="4" borderId="33" xfId="11" applyFont="1" applyFill="1" applyBorder="1" applyAlignment="1">
      <alignment vertical="center" wrapText="1"/>
    </xf>
    <xf numFmtId="164" fontId="6" fillId="0" borderId="8" xfId="11" applyNumberFormat="1" applyFont="1" applyBorder="1" applyAlignment="1">
      <alignment horizontal="center" vertical="top"/>
    </xf>
    <xf numFmtId="0" fontId="6" fillId="0" borderId="19" xfId="7" applyFont="1" applyBorder="1" applyAlignment="1">
      <alignment vertical="top" wrapText="1"/>
    </xf>
    <xf numFmtId="0" fontId="22" fillId="4" borderId="31" xfId="11" applyFont="1" applyFill="1" applyBorder="1" applyAlignment="1">
      <alignment horizontal="center" vertical="top" wrapText="1"/>
    </xf>
    <xf numFmtId="49" fontId="18" fillId="12" borderId="31" xfId="11" applyNumberFormat="1" applyFont="1" applyFill="1" applyBorder="1" applyAlignment="1">
      <alignment horizontal="center" vertical="top" wrapText="1"/>
    </xf>
    <xf numFmtId="164" fontId="17" fillId="0" borderId="0" xfId="11" applyNumberFormat="1" applyFont="1" applyAlignment="1">
      <alignment horizontal="center" vertical="top"/>
    </xf>
    <xf numFmtId="0" fontId="18" fillId="0" borderId="0" xfId="11" applyFont="1" applyAlignment="1">
      <alignment horizontal="center" vertical="top"/>
    </xf>
    <xf numFmtId="0" fontId="17" fillId="0" borderId="45" xfId="11" applyFont="1" applyBorder="1" applyAlignment="1">
      <alignment vertical="center"/>
    </xf>
    <xf numFmtId="0" fontId="6" fillId="0" borderId="25" xfId="11" applyFont="1" applyBorder="1" applyAlignment="1">
      <alignment vertical="center"/>
    </xf>
    <xf numFmtId="0" fontId="6" fillId="0" borderId="26" xfId="11" applyFont="1" applyBorder="1" applyAlignment="1">
      <alignment vertical="center" wrapText="1"/>
    </xf>
    <xf numFmtId="164" fontId="9" fillId="12" borderId="24" xfId="11" applyNumberFormat="1" applyFont="1" applyFill="1" applyBorder="1" applyAlignment="1">
      <alignment horizontal="center" vertical="top"/>
    </xf>
    <xf numFmtId="0" fontId="18" fillId="12" borderId="39" xfId="11" applyFont="1" applyFill="1" applyBorder="1" applyAlignment="1">
      <alignment horizontal="center" vertical="top"/>
    </xf>
    <xf numFmtId="49" fontId="8" fillId="0" borderId="3" xfId="11" applyNumberFormat="1" applyFont="1" applyBorder="1" applyAlignment="1">
      <alignment vertical="top" wrapText="1"/>
    </xf>
    <xf numFmtId="49" fontId="14" fillId="0" borderId="24" xfId="11" applyNumberFormat="1" applyFont="1" applyBorder="1" applyAlignment="1">
      <alignment horizontal="center" vertical="top" wrapText="1"/>
    </xf>
    <xf numFmtId="0" fontId="29" fillId="12" borderId="2" xfId="11" applyFont="1" applyFill="1" applyBorder="1" applyAlignment="1">
      <alignment horizontal="left" vertical="top" wrapText="1"/>
    </xf>
    <xf numFmtId="0" fontId="29" fillId="12" borderId="3" xfId="11" applyFont="1" applyFill="1" applyBorder="1" applyAlignment="1">
      <alignment horizontal="left" vertical="top" wrapText="1"/>
    </xf>
    <xf numFmtId="49" fontId="18" fillId="12" borderId="0" xfId="11" applyNumberFormat="1" applyFont="1" applyFill="1" applyAlignment="1">
      <alignment vertical="top" wrapText="1"/>
    </xf>
    <xf numFmtId="49" fontId="18" fillId="14" borderId="24" xfId="11" applyNumberFormat="1" applyFont="1" applyFill="1" applyBorder="1" applyAlignment="1">
      <alignment horizontal="center" vertical="top"/>
    </xf>
    <xf numFmtId="0" fontId="17" fillId="0" borderId="0" xfId="11" applyFont="1" applyAlignment="1">
      <alignment horizontal="center" vertical="top"/>
    </xf>
    <xf numFmtId="0" fontId="17" fillId="0" borderId="47" xfId="11" applyFont="1" applyBorder="1" applyAlignment="1">
      <alignment vertical="center"/>
    </xf>
    <xf numFmtId="0" fontId="6" fillId="0" borderId="54" xfId="11" applyFont="1" applyBorder="1" applyAlignment="1">
      <alignment vertical="center"/>
    </xf>
    <xf numFmtId="0" fontId="6" fillId="0" borderId="49" xfId="11" applyFont="1" applyBorder="1" applyAlignment="1">
      <alignment vertical="center" wrapText="1"/>
    </xf>
    <xf numFmtId="164" fontId="6" fillId="12" borderId="29" xfId="11" applyNumberFormat="1" applyFont="1" applyFill="1" applyBorder="1" applyAlignment="1">
      <alignment horizontal="center" vertical="top"/>
    </xf>
    <xf numFmtId="0" fontId="17" fillId="12" borderId="29" xfId="11" applyFont="1" applyFill="1" applyBorder="1" applyAlignment="1">
      <alignment horizontal="center" vertical="top"/>
    </xf>
    <xf numFmtId="49" fontId="8" fillId="0" borderId="34" xfId="11" applyNumberFormat="1" applyFont="1" applyBorder="1" applyAlignment="1">
      <alignment vertical="top" wrapText="1"/>
    </xf>
    <xf numFmtId="49" fontId="14" fillId="0" borderId="30" xfId="11" applyNumberFormat="1" applyFont="1" applyBorder="1" applyAlignment="1">
      <alignment horizontal="center" vertical="top" wrapText="1"/>
    </xf>
    <xf numFmtId="0" fontId="29" fillId="12" borderId="14" xfId="11" applyFont="1" applyFill="1" applyBorder="1" applyAlignment="1">
      <alignment horizontal="left" vertical="top" wrapText="1"/>
    </xf>
    <xf numFmtId="0" fontId="29" fillId="12" borderId="0" xfId="11" applyFont="1" applyFill="1" applyAlignment="1">
      <alignment horizontal="left" vertical="top" wrapText="1"/>
    </xf>
    <xf numFmtId="49" fontId="18" fillId="14" borderId="30" xfId="11" applyNumberFormat="1" applyFont="1" applyFill="1" applyBorder="1" applyAlignment="1">
      <alignment horizontal="center" vertical="top"/>
    </xf>
    <xf numFmtId="0" fontId="17" fillId="0" borderId="36" xfId="11" applyFont="1" applyBorder="1" applyAlignment="1">
      <alignment horizontal="center" vertical="center"/>
    </xf>
    <xf numFmtId="0" fontId="6" fillId="0" borderId="71" xfId="11" applyFont="1" applyBorder="1" applyAlignment="1">
      <alignment vertical="center"/>
    </xf>
    <xf numFmtId="0" fontId="6" fillId="0" borderId="38" xfId="11" applyFont="1" applyBorder="1" applyAlignment="1">
      <alignment vertical="center" wrapText="1"/>
    </xf>
    <xf numFmtId="164" fontId="6" fillId="12" borderId="30" xfId="11" applyNumberFormat="1" applyFont="1" applyFill="1" applyBorder="1" applyAlignment="1">
      <alignment horizontal="center" vertical="top"/>
    </xf>
    <xf numFmtId="0" fontId="17" fillId="12" borderId="15" xfId="11" applyFont="1" applyFill="1" applyBorder="1" applyAlignment="1">
      <alignment horizontal="center" vertical="top"/>
    </xf>
    <xf numFmtId="0" fontId="6" fillId="0" borderId="13" xfId="7" applyFont="1" applyBorder="1" applyAlignment="1">
      <alignment vertical="top" wrapText="1"/>
    </xf>
    <xf numFmtId="0" fontId="17" fillId="0" borderId="40" xfId="11" applyFont="1" applyBorder="1" applyAlignment="1">
      <alignment horizontal="center" vertical="center"/>
    </xf>
    <xf numFmtId="0" fontId="6" fillId="0" borderId="32" xfId="11" applyFont="1" applyBorder="1" applyAlignment="1">
      <alignment horizontal="center" vertical="center"/>
    </xf>
    <xf numFmtId="0" fontId="6" fillId="0" borderId="33" xfId="11" applyFont="1" applyBorder="1" applyAlignment="1">
      <alignment vertical="center" wrapText="1"/>
    </xf>
    <xf numFmtId="0" fontId="6" fillId="0" borderId="29" xfId="7" applyFont="1" applyBorder="1" applyAlignment="1">
      <alignment vertical="top" wrapText="1"/>
    </xf>
    <xf numFmtId="49" fontId="14" fillId="0" borderId="31" xfId="11" applyNumberFormat="1" applyFont="1" applyBorder="1" applyAlignment="1">
      <alignment horizontal="center" vertical="top" wrapText="1"/>
    </xf>
    <xf numFmtId="49" fontId="21" fillId="0" borderId="31" xfId="11" applyNumberFormat="1" applyFont="1" applyBorder="1" applyAlignment="1">
      <alignment horizontal="center" vertical="center" textRotation="90"/>
    </xf>
    <xf numFmtId="0" fontId="9" fillId="12" borderId="31" xfId="11" applyFont="1" applyFill="1" applyBorder="1" applyAlignment="1">
      <alignment horizontal="center" vertical="center" textRotation="90" wrapText="1"/>
    </xf>
    <xf numFmtId="0" fontId="29" fillId="12" borderId="34" xfId="11" applyFont="1" applyFill="1" applyBorder="1" applyAlignment="1">
      <alignment horizontal="left" vertical="top" wrapText="1"/>
    </xf>
    <xf numFmtId="0" fontId="29" fillId="12" borderId="23" xfId="11" applyFont="1" applyFill="1" applyBorder="1" applyAlignment="1">
      <alignment horizontal="left" vertical="top" wrapText="1"/>
    </xf>
    <xf numFmtId="49" fontId="18" fillId="12" borderId="23" xfId="11" applyNumberFormat="1" applyFont="1" applyFill="1" applyBorder="1" applyAlignment="1">
      <alignment vertical="top" wrapText="1"/>
    </xf>
    <xf numFmtId="49" fontId="18" fillId="14" borderId="31" xfId="11" applyNumberFormat="1" applyFont="1" applyFill="1" applyBorder="1" applyAlignment="1">
      <alignment horizontal="center" vertical="top"/>
    </xf>
    <xf numFmtId="0" fontId="17" fillId="4" borderId="45" xfId="11" applyFont="1" applyFill="1" applyBorder="1" applyAlignment="1">
      <alignment horizontal="center" vertical="center" wrapText="1"/>
    </xf>
    <xf numFmtId="0" fontId="6" fillId="0" borderId="67" xfId="11" applyFont="1" applyBorder="1" applyAlignment="1">
      <alignment horizontal="center" vertical="center"/>
    </xf>
    <xf numFmtId="0" fontId="6" fillId="0" borderId="66" xfId="11" applyFont="1" applyBorder="1" applyAlignment="1">
      <alignment horizontal="justify" vertical="center"/>
    </xf>
    <xf numFmtId="0" fontId="59" fillId="0" borderId="11" xfId="11" applyFont="1" applyBorder="1" applyAlignment="1">
      <alignment vertical="top" wrapText="1"/>
    </xf>
    <xf numFmtId="0" fontId="56" fillId="0" borderId="11" xfId="11" applyFont="1" applyBorder="1" applyAlignment="1">
      <alignment vertical="top" wrapText="1"/>
    </xf>
    <xf numFmtId="49" fontId="9" fillId="0" borderId="11" xfId="11" applyNumberFormat="1" applyFont="1" applyBorder="1" applyAlignment="1">
      <alignment vertical="top" wrapText="1"/>
    </xf>
    <xf numFmtId="0" fontId="9" fillId="0" borderId="11" xfId="11" applyFont="1" applyBorder="1" applyAlignment="1">
      <alignment vertical="top"/>
    </xf>
    <xf numFmtId="0" fontId="9" fillId="0" borderId="12" xfId="11" applyFont="1" applyBorder="1" applyAlignment="1">
      <alignment vertical="top"/>
    </xf>
    <xf numFmtId="49" fontId="18" fillId="14" borderId="31" xfId="11" applyNumberFormat="1" applyFont="1" applyFill="1" applyBorder="1" applyAlignment="1">
      <alignment horizontal="center" vertical="top"/>
    </xf>
    <xf numFmtId="49" fontId="18" fillId="9" borderId="35" xfId="11" applyNumberFormat="1" applyFont="1" applyFill="1" applyBorder="1" applyAlignment="1">
      <alignment horizontal="center" vertical="top"/>
    </xf>
    <xf numFmtId="0" fontId="68" fillId="8" borderId="10" xfId="11" applyFont="1" applyFill="1" applyBorder="1" applyAlignment="1">
      <alignment vertical="top" wrapText="1"/>
    </xf>
    <xf numFmtId="0" fontId="68" fillId="8" borderId="11" xfId="11" applyFont="1" applyFill="1" applyBorder="1" applyAlignment="1">
      <alignment vertical="top" wrapText="1"/>
    </xf>
    <xf numFmtId="0" fontId="50" fillId="8" borderId="11" xfId="11" applyFont="1" applyFill="1" applyBorder="1" applyAlignment="1">
      <alignment vertical="top" wrapText="1"/>
    </xf>
    <xf numFmtId="49" fontId="29" fillId="8" borderId="11" xfId="11" applyNumberFormat="1" applyFont="1" applyFill="1" applyBorder="1" applyAlignment="1">
      <alignment vertical="top" wrapText="1"/>
    </xf>
    <xf numFmtId="0" fontId="29" fillId="8" borderId="11" xfId="11" applyFont="1" applyFill="1" applyBorder="1" applyAlignment="1">
      <alignment vertical="top"/>
    </xf>
    <xf numFmtId="0" fontId="29" fillId="8" borderId="12" xfId="11" applyFont="1" applyFill="1" applyBorder="1" applyAlignment="1">
      <alignment vertical="top"/>
    </xf>
    <xf numFmtId="9" fontId="17" fillId="8" borderId="10" xfId="11" applyNumberFormat="1" applyFont="1" applyFill="1" applyBorder="1" applyAlignment="1">
      <alignment horizontal="center" vertical="top"/>
    </xf>
    <xf numFmtId="0" fontId="17" fillId="8" borderId="11" xfId="11" applyFont="1" applyFill="1" applyBorder="1" applyAlignment="1">
      <alignment horizontal="left" vertical="top"/>
    </xf>
    <xf numFmtId="0" fontId="17" fillId="8" borderId="12" xfId="11" applyFont="1" applyFill="1" applyBorder="1" applyAlignment="1">
      <alignment horizontal="left" vertical="top"/>
    </xf>
    <xf numFmtId="164" fontId="11" fillId="8" borderId="9" xfId="11" applyNumberFormat="1" applyFont="1" applyFill="1" applyBorder="1" applyAlignment="1">
      <alignment horizontal="center" vertical="top"/>
    </xf>
    <xf numFmtId="0" fontId="17" fillId="0" borderId="45" xfId="11" applyFont="1" applyBorder="1" applyAlignment="1">
      <alignment horizontal="center" vertical="center" wrapText="1"/>
    </xf>
    <xf numFmtId="0" fontId="17" fillId="0" borderId="25" xfId="11" applyFont="1" applyBorder="1" applyAlignment="1">
      <alignment horizontal="center" vertical="center"/>
    </xf>
    <xf numFmtId="0" fontId="17" fillId="0" borderId="26" xfId="11" applyFont="1" applyBorder="1" applyAlignment="1">
      <alignment vertical="center" wrapText="1"/>
    </xf>
    <xf numFmtId="164" fontId="9" fillId="18" borderId="9" xfId="11" applyNumberFormat="1" applyFont="1" applyFill="1" applyBorder="1" applyAlignment="1">
      <alignment horizontal="center" vertical="top"/>
    </xf>
    <xf numFmtId="0" fontId="18" fillId="18" borderId="1" xfId="11" applyFont="1" applyFill="1" applyBorder="1" applyAlignment="1">
      <alignment horizontal="center" vertical="top"/>
    </xf>
    <xf numFmtId="0" fontId="6" fillId="0" borderId="61" xfId="7" applyFont="1" applyBorder="1" applyAlignment="1">
      <alignment vertical="top" wrapText="1"/>
    </xf>
    <xf numFmtId="49" fontId="14" fillId="0" borderId="24" xfId="11" applyNumberFormat="1" applyFont="1" applyBorder="1" applyAlignment="1">
      <alignment horizontal="center" vertical="top"/>
    </xf>
    <xf numFmtId="49" fontId="8" fillId="0" borderId="24" xfId="11" applyNumberFormat="1" applyFont="1" applyBorder="1" applyAlignment="1">
      <alignment horizontal="center" vertical="center" textRotation="90"/>
    </xf>
    <xf numFmtId="0" fontId="67" fillId="13" borderId="24" xfId="7" applyFont="1" applyFill="1" applyBorder="1" applyAlignment="1">
      <alignment horizontal="left" vertical="top" wrapText="1"/>
    </xf>
    <xf numFmtId="49" fontId="18" fillId="4" borderId="30" xfId="11" applyNumberFormat="1" applyFont="1" applyFill="1" applyBorder="1" applyAlignment="1">
      <alignment horizontal="center" vertical="top" wrapText="1"/>
    </xf>
    <xf numFmtId="49" fontId="18" fillId="12" borderId="3" xfId="11" applyNumberFormat="1" applyFont="1" applyFill="1" applyBorder="1" applyAlignment="1">
      <alignment vertical="top" wrapText="1"/>
    </xf>
    <xf numFmtId="49" fontId="18" fillId="14" borderId="24" xfId="11" applyNumberFormat="1" applyFont="1" applyFill="1" applyBorder="1" applyAlignment="1">
      <alignment vertical="top"/>
    </xf>
    <xf numFmtId="49" fontId="18" fillId="9" borderId="24" xfId="11" applyNumberFormat="1" applyFont="1" applyFill="1" applyBorder="1" applyAlignment="1">
      <alignment vertical="top"/>
    </xf>
    <xf numFmtId="0" fontId="17" fillId="0" borderId="47" xfId="11" applyFont="1" applyBorder="1" applyAlignment="1">
      <alignment horizontal="center" vertical="center" wrapText="1"/>
    </xf>
    <xf numFmtId="0" fontId="17" fillId="0" borderId="54" xfId="11" applyFont="1" applyBorder="1" applyAlignment="1">
      <alignment horizontal="center" vertical="center"/>
    </xf>
    <xf numFmtId="0" fontId="17" fillId="0" borderId="49" xfId="11" applyFont="1" applyBorder="1" applyAlignment="1">
      <alignment vertical="center" wrapText="1"/>
    </xf>
    <xf numFmtId="164" fontId="6" fillId="0" borderId="30" xfId="11" applyNumberFormat="1" applyFont="1" applyBorder="1" applyAlignment="1">
      <alignment horizontal="center" vertical="top"/>
    </xf>
    <xf numFmtId="49" fontId="14" fillId="0" borderId="30" xfId="11" applyNumberFormat="1" applyFont="1" applyBorder="1" applyAlignment="1">
      <alignment horizontal="center" vertical="top"/>
    </xf>
    <xf numFmtId="49" fontId="8" fillId="0" borderId="30" xfId="11" applyNumberFormat="1" applyFont="1" applyBorder="1" applyAlignment="1">
      <alignment horizontal="center" vertical="center" textRotation="90"/>
    </xf>
    <xf numFmtId="0" fontId="67" fillId="13" borderId="31" xfId="7" applyFont="1" applyFill="1" applyBorder="1" applyAlignment="1">
      <alignment horizontal="left" vertical="top" wrapText="1"/>
    </xf>
    <xf numFmtId="49" fontId="18" fillId="14" borderId="31" xfId="11" applyNumberFormat="1" applyFont="1" applyFill="1" applyBorder="1" applyAlignment="1">
      <alignment vertical="top"/>
    </xf>
    <xf numFmtId="49" fontId="18" fillId="9" borderId="31" xfId="11" applyNumberFormat="1" applyFont="1" applyFill="1" applyBorder="1" applyAlignment="1">
      <alignment vertical="top"/>
    </xf>
    <xf numFmtId="49" fontId="8" fillId="0" borderId="3" xfId="11" applyNumberFormat="1" applyFont="1" applyBorder="1" applyAlignment="1">
      <alignment vertical="top"/>
    </xf>
    <xf numFmtId="0" fontId="17" fillId="0" borderId="51" xfId="11" applyFont="1" applyBorder="1" applyAlignment="1">
      <alignment horizontal="center" vertical="center" wrapText="1"/>
    </xf>
    <xf numFmtId="0" fontId="17" fillId="0" borderId="58" xfId="11" applyFont="1" applyBorder="1" applyAlignment="1">
      <alignment horizontal="center" vertical="center"/>
    </xf>
    <xf numFmtId="0" fontId="17" fillId="0" borderId="52" xfId="11" applyFont="1" applyBorder="1" applyAlignment="1">
      <alignment vertical="center" wrapText="1"/>
    </xf>
    <xf numFmtId="164" fontId="6" fillId="0" borderId="22" xfId="11" applyNumberFormat="1" applyFont="1" applyBorder="1" applyAlignment="1">
      <alignment horizontal="center" vertical="top"/>
    </xf>
    <xf numFmtId="0" fontId="6" fillId="0" borderId="0" xfId="7" applyFont="1" applyAlignment="1">
      <alignment vertical="top" wrapText="1"/>
    </xf>
    <xf numFmtId="0" fontId="67" fillId="13" borderId="30" xfId="7" applyFont="1" applyFill="1" applyBorder="1" applyAlignment="1">
      <alignment horizontal="left" vertical="top" wrapText="1"/>
    </xf>
    <xf numFmtId="49" fontId="18" fillId="14" borderId="30" xfId="11" applyNumberFormat="1" applyFont="1" applyFill="1" applyBorder="1" applyAlignment="1">
      <alignment vertical="top"/>
    </xf>
    <xf numFmtId="49" fontId="18" fillId="9" borderId="30" xfId="11" applyNumberFormat="1" applyFont="1" applyFill="1" applyBorder="1" applyAlignment="1">
      <alignment vertical="top"/>
    </xf>
    <xf numFmtId="164" fontId="6" fillId="0" borderId="24" xfId="11" applyNumberFormat="1" applyFont="1" applyBorder="1" applyAlignment="1">
      <alignment horizontal="center" vertical="top"/>
    </xf>
    <xf numFmtId="0" fontId="17" fillId="0" borderId="21" xfId="11" applyFont="1" applyBorder="1" applyAlignment="1">
      <alignment horizontal="center" vertical="top"/>
    </xf>
    <xf numFmtId="0" fontId="17" fillId="0" borderId="48" xfId="11" applyFont="1" applyBorder="1" applyAlignment="1">
      <alignment vertical="center" wrapText="1"/>
    </xf>
    <xf numFmtId="164" fontId="6" fillId="0" borderId="29" xfId="11" applyNumberFormat="1" applyFont="1" applyBorder="1" applyAlignment="1">
      <alignment horizontal="center" vertical="top"/>
    </xf>
    <xf numFmtId="0" fontId="6" fillId="0" borderId="20" xfId="7" applyFont="1" applyBorder="1" applyAlignment="1">
      <alignment vertical="top" wrapText="1"/>
    </xf>
    <xf numFmtId="49" fontId="14" fillId="0" borderId="31" xfId="11" applyNumberFormat="1" applyFont="1" applyBorder="1" applyAlignment="1">
      <alignment horizontal="center" vertical="top"/>
    </xf>
    <xf numFmtId="0" fontId="17" fillId="0" borderId="45" xfId="11" applyFont="1" applyBorder="1" applyAlignment="1">
      <alignment vertical="center" wrapText="1"/>
    </xf>
    <xf numFmtId="164" fontId="17" fillId="15" borderId="46" xfId="11" applyNumberFormat="1" applyFont="1" applyFill="1" applyBorder="1" applyAlignment="1">
      <alignment vertical="center" wrapText="1"/>
    </xf>
    <xf numFmtId="0" fontId="17" fillId="0" borderId="44" xfId="11" applyFont="1" applyBorder="1" applyAlignment="1">
      <alignment vertical="top" wrapText="1"/>
    </xf>
    <xf numFmtId="0" fontId="18" fillId="18" borderId="11" xfId="11" applyFont="1" applyFill="1" applyBorder="1" applyAlignment="1">
      <alignment horizontal="center" vertical="top"/>
    </xf>
    <xf numFmtId="49" fontId="14" fillId="0" borderId="24" xfId="11" applyNumberFormat="1" applyFont="1" applyBorder="1" applyAlignment="1">
      <alignment horizontal="center" vertical="top"/>
    </xf>
    <xf numFmtId="0" fontId="35" fillId="0" borderId="0" xfId="11" applyFont="1" applyAlignment="1">
      <alignment horizontal="right"/>
    </xf>
    <xf numFmtId="0" fontId="17" fillId="0" borderId="60" xfId="11" applyFont="1" applyBorder="1" applyAlignment="1">
      <alignment horizontal="center" vertical="center" wrapText="1"/>
    </xf>
    <xf numFmtId="164" fontId="17" fillId="15" borderId="57" xfId="11" applyNumberFormat="1" applyFont="1" applyFill="1" applyBorder="1" applyAlignment="1">
      <alignment horizontal="center" vertical="center" wrapText="1"/>
    </xf>
    <xf numFmtId="0" fontId="17" fillId="0" borderId="63" xfId="11" applyFont="1" applyBorder="1" applyAlignment="1">
      <alignment vertical="top" wrapText="1"/>
    </xf>
    <xf numFmtId="164" fontId="6" fillId="0" borderId="4" xfId="11" applyNumberFormat="1" applyFont="1" applyBorder="1" applyAlignment="1">
      <alignment horizontal="center" vertical="top"/>
    </xf>
    <xf numFmtId="0" fontId="17" fillId="0" borderId="1" xfId="11" applyFont="1" applyBorder="1" applyAlignment="1">
      <alignment horizontal="center" vertical="top"/>
    </xf>
    <xf numFmtId="49" fontId="14" fillId="0" borderId="30" xfId="11" applyNumberFormat="1" applyFont="1" applyBorder="1" applyAlignment="1">
      <alignment horizontal="center" vertical="top"/>
    </xf>
    <xf numFmtId="0" fontId="6" fillId="0" borderId="60" xfId="11" applyFont="1" applyBorder="1" applyAlignment="1">
      <alignment horizontal="center" vertical="center" wrapText="1"/>
    </xf>
    <xf numFmtId="164" fontId="6" fillId="15" borderId="57" xfId="11" applyNumberFormat="1" applyFont="1" applyFill="1" applyBorder="1" applyAlignment="1">
      <alignment horizontal="center" vertical="center" wrapText="1"/>
    </xf>
    <xf numFmtId="0" fontId="6" fillId="0" borderId="63" xfId="11" applyFont="1" applyBorder="1" applyAlignment="1">
      <alignment vertical="center" wrapText="1"/>
    </xf>
    <xf numFmtId="0" fontId="17" fillId="0" borderId="5" xfId="11" applyFont="1" applyBorder="1" applyAlignment="1">
      <alignment horizontal="center" vertical="top"/>
    </xf>
    <xf numFmtId="0" fontId="17" fillId="0" borderId="40" xfId="11" applyFont="1" applyBorder="1" applyAlignment="1">
      <alignment horizontal="center" vertical="center" wrapText="1"/>
    </xf>
    <xf numFmtId="164" fontId="17" fillId="15" borderId="32" xfId="11" applyNumberFormat="1" applyFont="1" applyFill="1" applyBorder="1" applyAlignment="1">
      <alignment horizontal="center" vertical="center" wrapText="1"/>
    </xf>
    <xf numFmtId="0" fontId="17" fillId="0" borderId="33" xfId="11" applyFont="1" applyBorder="1" applyAlignment="1">
      <alignment vertical="top" wrapText="1"/>
    </xf>
    <xf numFmtId="49" fontId="14" fillId="0" borderId="31" xfId="11" applyNumberFormat="1" applyFont="1" applyBorder="1" applyAlignment="1">
      <alignment horizontal="center" vertical="top"/>
    </xf>
    <xf numFmtId="164" fontId="18" fillId="0" borderId="0" xfId="11" applyNumberFormat="1" applyFont="1" applyAlignment="1">
      <alignment horizontal="center" vertical="top"/>
    </xf>
    <xf numFmtId="0" fontId="17" fillId="0" borderId="51" xfId="11" applyFont="1" applyBorder="1" applyAlignment="1">
      <alignment horizontal="center" vertical="center" wrapText="1"/>
    </xf>
    <xf numFmtId="164" fontId="6" fillId="15" borderId="58" xfId="11" applyNumberFormat="1" applyFont="1" applyFill="1" applyBorder="1" applyAlignment="1">
      <alignment horizontal="center" vertical="center" wrapText="1"/>
    </xf>
    <xf numFmtId="0" fontId="6" fillId="0" borderId="26" xfId="11" applyFont="1" applyBorder="1" applyAlignment="1">
      <alignment horizontal="left" vertical="top" wrapText="1"/>
    </xf>
    <xf numFmtId="164" fontId="9" fillId="12" borderId="1" xfId="11" applyNumberFormat="1" applyFont="1" applyFill="1" applyBorder="1" applyAlignment="1">
      <alignment horizontal="center" vertical="top"/>
    </xf>
    <xf numFmtId="0" fontId="9" fillId="12" borderId="1" xfId="11" applyFont="1" applyFill="1" applyBorder="1" applyAlignment="1">
      <alignment horizontal="center" vertical="top"/>
    </xf>
    <xf numFmtId="49" fontId="8" fillId="0" borderId="24" xfId="11" applyNumberFormat="1" applyFont="1" applyBorder="1" applyAlignment="1">
      <alignment vertical="top" wrapText="1"/>
    </xf>
    <xf numFmtId="0" fontId="29" fillId="12" borderId="2" xfId="11" applyFont="1" applyFill="1" applyBorder="1" applyAlignment="1">
      <alignment horizontal="center" vertical="top" wrapText="1"/>
    </xf>
    <xf numFmtId="0" fontId="29" fillId="12" borderId="3" xfId="11" applyFont="1" applyFill="1" applyBorder="1" applyAlignment="1">
      <alignment horizontal="center" vertical="top" wrapText="1"/>
    </xf>
    <xf numFmtId="49" fontId="9" fillId="12" borderId="3" xfId="11" applyNumberFormat="1" applyFont="1" applyFill="1" applyBorder="1" applyAlignment="1">
      <alignment vertical="top" wrapText="1"/>
    </xf>
    <xf numFmtId="49" fontId="9" fillId="14" borderId="24" xfId="11" applyNumberFormat="1" applyFont="1" applyFill="1" applyBorder="1" applyAlignment="1">
      <alignment vertical="top"/>
    </xf>
    <xf numFmtId="49" fontId="9" fillId="9" borderId="24" xfId="11" applyNumberFormat="1" applyFont="1" applyFill="1" applyBorder="1" applyAlignment="1">
      <alignment vertical="top"/>
    </xf>
    <xf numFmtId="0" fontId="6" fillId="0" borderId="53" xfId="11" applyFont="1" applyBorder="1" applyAlignment="1">
      <alignment horizontal="left" vertical="top" wrapText="1"/>
    </xf>
    <xf numFmtId="164" fontId="6" fillId="12" borderId="22" xfId="11" applyNumberFormat="1" applyFont="1" applyFill="1" applyBorder="1" applyAlignment="1">
      <alignment horizontal="center" vertical="top"/>
    </xf>
    <xf numFmtId="0" fontId="6" fillId="12" borderId="22" xfId="11" applyFont="1" applyFill="1" applyBorder="1" applyAlignment="1">
      <alignment horizontal="center" vertical="top"/>
    </xf>
    <xf numFmtId="49" fontId="8" fillId="0" borderId="30" xfId="11" applyNumberFormat="1" applyFont="1" applyBorder="1" applyAlignment="1">
      <alignment vertical="top" wrapText="1"/>
    </xf>
    <xf numFmtId="0" fontId="29" fillId="12" borderId="14" xfId="11" applyFont="1" applyFill="1" applyBorder="1" applyAlignment="1">
      <alignment horizontal="center" vertical="top" wrapText="1"/>
    </xf>
    <xf numFmtId="0" fontId="29" fillId="12" borderId="0" xfId="11" applyFont="1" applyFill="1" applyAlignment="1">
      <alignment horizontal="center" vertical="top" wrapText="1"/>
    </xf>
    <xf numFmtId="49" fontId="9" fillId="12" borderId="0" xfId="11" applyNumberFormat="1" applyFont="1" applyFill="1" applyAlignment="1">
      <alignment vertical="top" wrapText="1"/>
    </xf>
    <xf numFmtId="49" fontId="9" fillId="14" borderId="30" xfId="11" applyNumberFormat="1" applyFont="1" applyFill="1" applyBorder="1" applyAlignment="1">
      <alignment vertical="top"/>
    </xf>
    <xf numFmtId="49" fontId="9" fillId="9" borderId="30" xfId="11" applyNumberFormat="1" applyFont="1" applyFill="1" applyBorder="1" applyAlignment="1">
      <alignment vertical="top"/>
    </xf>
    <xf numFmtId="0" fontId="6" fillId="12" borderId="5" xfId="11" applyFont="1" applyFill="1" applyBorder="1" applyAlignment="1">
      <alignment horizontal="center" vertical="top"/>
    </xf>
    <xf numFmtId="0" fontId="17" fillId="0" borderId="36" xfId="11" applyFont="1" applyBorder="1" applyAlignment="1">
      <alignment horizontal="center" vertical="center" wrapText="1"/>
    </xf>
    <xf numFmtId="164" fontId="6" fillId="15" borderId="71" xfId="11" applyNumberFormat="1" applyFont="1" applyFill="1" applyBorder="1" applyAlignment="1">
      <alignment horizontal="center" vertical="center" wrapText="1"/>
    </xf>
    <xf numFmtId="0" fontId="17" fillId="4" borderId="40" xfId="11" applyFont="1" applyFill="1" applyBorder="1" applyAlignment="1">
      <alignment horizontal="center" vertical="center" wrapText="1"/>
    </xf>
    <xf numFmtId="0" fontId="17" fillId="0" borderId="32" xfId="11" applyFont="1" applyBorder="1" applyAlignment="1">
      <alignment horizontal="center" vertical="center"/>
    </xf>
    <xf numFmtId="0" fontId="6" fillId="0" borderId="49" xfId="11" applyFont="1" applyBorder="1" applyAlignment="1">
      <alignment horizontal="left" vertical="top" wrapText="1"/>
    </xf>
    <xf numFmtId="0" fontId="6" fillId="12" borderId="29" xfId="11" applyFont="1" applyFill="1" applyBorder="1" applyAlignment="1">
      <alignment horizontal="center" vertical="top"/>
    </xf>
    <xf numFmtId="49" fontId="8" fillId="0" borderId="31" xfId="11" applyNumberFormat="1" applyFont="1" applyBorder="1" applyAlignment="1">
      <alignment vertical="top" wrapText="1"/>
    </xf>
    <xf numFmtId="49" fontId="8" fillId="0" borderId="31" xfId="11" applyNumberFormat="1" applyFont="1" applyBorder="1" applyAlignment="1">
      <alignment horizontal="center" vertical="center" textRotation="90"/>
    </xf>
    <xf numFmtId="0" fontId="29" fillId="12" borderId="34" xfId="11" applyFont="1" applyFill="1" applyBorder="1" applyAlignment="1">
      <alignment horizontal="center" vertical="top" wrapText="1"/>
    </xf>
    <xf numFmtId="0" fontId="29" fillId="12" borderId="23" xfId="11" applyFont="1" applyFill="1" applyBorder="1" applyAlignment="1">
      <alignment horizontal="center" vertical="top" wrapText="1"/>
    </xf>
    <xf numFmtId="49" fontId="9" fillId="12" borderId="23" xfId="11" applyNumberFormat="1" applyFont="1" applyFill="1" applyBorder="1" applyAlignment="1">
      <alignment vertical="top" wrapText="1"/>
    </xf>
    <xf numFmtId="49" fontId="9" fillId="14" borderId="31" xfId="11" applyNumberFormat="1" applyFont="1" applyFill="1" applyBorder="1" applyAlignment="1">
      <alignment vertical="top"/>
    </xf>
    <xf numFmtId="49" fontId="9" fillId="9" borderId="31" xfId="11" applyNumberFormat="1" applyFont="1" applyFill="1" applyBorder="1" applyAlignment="1">
      <alignment vertical="top"/>
    </xf>
    <xf numFmtId="0" fontId="17" fillId="4" borderId="56" xfId="11" applyFont="1" applyFill="1" applyBorder="1" applyAlignment="1">
      <alignment horizontal="center" vertical="center"/>
    </xf>
    <xf numFmtId="0" fontId="6" fillId="4" borderId="44" xfId="11" applyFont="1" applyFill="1" applyBorder="1" applyAlignment="1">
      <alignment vertical="center" wrapText="1"/>
    </xf>
    <xf numFmtId="164" fontId="9" fillId="19" borderId="18" xfId="11" applyNumberFormat="1" applyFont="1" applyFill="1" applyBorder="1" applyAlignment="1">
      <alignment horizontal="center" vertical="top"/>
    </xf>
    <xf numFmtId="0" fontId="9" fillId="18" borderId="4" xfId="11" applyFont="1" applyFill="1" applyBorder="1" applyAlignment="1">
      <alignment horizontal="center" vertical="top"/>
    </xf>
    <xf numFmtId="49" fontId="8" fillId="0" borderId="2" xfId="11" applyNumberFormat="1" applyFont="1" applyBorder="1" applyAlignment="1">
      <alignment vertical="top" wrapText="1"/>
    </xf>
    <xf numFmtId="49" fontId="8" fillId="0" borderId="24" xfId="11" applyNumberFormat="1" applyFont="1" applyBorder="1" applyAlignment="1">
      <alignment horizontal="center" vertical="top" wrapText="1"/>
    </xf>
    <xf numFmtId="0" fontId="69" fillId="13" borderId="2" xfId="7" applyFont="1" applyFill="1" applyBorder="1" applyAlignment="1">
      <alignment horizontal="left" vertical="top"/>
    </xf>
    <xf numFmtId="0" fontId="4" fillId="4" borderId="24" xfId="11" applyFill="1" applyBorder="1" applyAlignment="1">
      <alignment horizontal="center" vertical="top" wrapText="1"/>
    </xf>
    <xf numFmtId="49" fontId="9" fillId="13" borderId="24" xfId="11" applyNumberFormat="1" applyFont="1" applyFill="1" applyBorder="1" applyAlignment="1">
      <alignment horizontal="center" vertical="top" wrapText="1"/>
    </xf>
    <xf numFmtId="0" fontId="4" fillId="12" borderId="3" xfId="11" applyFill="1" applyBorder="1" applyAlignment="1">
      <alignment horizontal="center" vertical="top" wrapText="1"/>
    </xf>
    <xf numFmtId="49" fontId="9" fillId="8" borderId="24" xfId="11" applyNumberFormat="1" applyFont="1" applyFill="1" applyBorder="1" applyAlignment="1">
      <alignment horizontal="center" vertical="top"/>
    </xf>
    <xf numFmtId="49" fontId="9" fillId="9" borderId="24" xfId="11" applyNumberFormat="1" applyFont="1" applyFill="1" applyBorder="1" applyAlignment="1">
      <alignment horizontal="center" vertical="top"/>
    </xf>
    <xf numFmtId="49" fontId="17" fillId="15" borderId="47" xfId="11" applyNumberFormat="1" applyFont="1" applyFill="1" applyBorder="1" applyAlignment="1">
      <alignment horizontal="center" vertical="center" wrapText="1"/>
    </xf>
    <xf numFmtId="0" fontId="17" fillId="4" borderId="54" xfId="11" applyFont="1" applyFill="1" applyBorder="1" applyAlignment="1">
      <alignment horizontal="center" vertical="center"/>
    </xf>
    <xf numFmtId="0" fontId="6" fillId="4" borderId="49" xfId="11" applyFont="1" applyFill="1" applyBorder="1" applyAlignment="1">
      <alignment vertical="center" wrapText="1"/>
    </xf>
    <xf numFmtId="164" fontId="6" fillId="0" borderId="9" xfId="11" applyNumberFormat="1" applyFont="1" applyBorder="1" applyAlignment="1">
      <alignment horizontal="center" vertical="top"/>
    </xf>
    <xf numFmtId="0" fontId="6" fillId="0" borderId="5" xfId="11" applyFont="1" applyBorder="1" applyAlignment="1">
      <alignment horizontal="center" vertical="top"/>
    </xf>
    <xf numFmtId="49" fontId="8" fillId="0" borderId="31" xfId="11" applyNumberFormat="1" applyFont="1" applyBorder="1" applyAlignment="1">
      <alignment horizontal="center" vertical="top" wrapText="1"/>
    </xf>
    <xf numFmtId="0" fontId="69" fillId="13" borderId="34" xfId="7" applyFont="1" applyFill="1" applyBorder="1" applyAlignment="1">
      <alignment horizontal="left" vertical="top"/>
    </xf>
    <xf numFmtId="0" fontId="4" fillId="4" borderId="31" xfId="11" applyFill="1" applyBorder="1" applyAlignment="1">
      <alignment horizontal="center" vertical="top" wrapText="1"/>
    </xf>
    <xf numFmtId="49" fontId="9" fillId="13" borderId="31" xfId="11" applyNumberFormat="1" applyFont="1" applyFill="1" applyBorder="1" applyAlignment="1">
      <alignment horizontal="center" vertical="top" wrapText="1"/>
    </xf>
    <xf numFmtId="49" fontId="9" fillId="12" borderId="0" xfId="11" applyNumberFormat="1" applyFont="1" applyFill="1" applyAlignment="1">
      <alignment horizontal="center" vertical="top" wrapText="1"/>
    </xf>
    <xf numFmtId="49" fontId="9" fillId="8" borderId="31" xfId="11" applyNumberFormat="1" applyFont="1" applyFill="1" applyBorder="1" applyAlignment="1">
      <alignment horizontal="center" vertical="top"/>
    </xf>
    <xf numFmtId="49" fontId="9" fillId="9" borderId="31" xfId="11" applyNumberFormat="1" applyFont="1" applyFill="1" applyBorder="1" applyAlignment="1">
      <alignment horizontal="center" vertical="top"/>
    </xf>
    <xf numFmtId="0" fontId="17" fillId="4" borderId="44" xfId="11" applyFont="1" applyFill="1" applyBorder="1" applyAlignment="1">
      <alignment vertical="center" wrapText="1"/>
    </xf>
    <xf numFmtId="164" fontId="9" fillId="19" borderId="73" xfId="11" applyNumberFormat="1" applyFont="1" applyFill="1" applyBorder="1" applyAlignment="1">
      <alignment horizontal="center" vertical="top"/>
    </xf>
    <xf numFmtId="0" fontId="17" fillId="4" borderId="49" xfId="11" applyFont="1" applyFill="1" applyBorder="1" applyAlignment="1">
      <alignment vertical="center" wrapText="1"/>
    </xf>
    <xf numFmtId="164" fontId="6" fillId="0" borderId="18" xfId="11" applyNumberFormat="1" applyFont="1" applyBorder="1" applyAlignment="1">
      <alignment horizontal="center" vertical="top"/>
    </xf>
    <xf numFmtId="49" fontId="17" fillId="15" borderId="51" xfId="11" applyNumberFormat="1" applyFont="1" applyFill="1" applyBorder="1" applyAlignment="1">
      <alignment horizontal="center" vertical="center" wrapText="1"/>
    </xf>
    <xf numFmtId="0" fontId="17" fillId="4" borderId="58" xfId="11" applyFont="1" applyFill="1" applyBorder="1" applyAlignment="1">
      <alignment horizontal="center" vertical="center"/>
    </xf>
    <xf numFmtId="0" fontId="17" fillId="4" borderId="53" xfId="11" applyFont="1" applyFill="1" applyBorder="1" applyAlignment="1">
      <alignment vertical="center" wrapText="1"/>
    </xf>
    <xf numFmtId="164" fontId="9" fillId="19" borderId="24" xfId="11" applyNumberFormat="1" applyFont="1" applyFill="1" applyBorder="1" applyAlignment="1">
      <alignment horizontal="center" vertical="top"/>
    </xf>
    <xf numFmtId="49" fontId="8" fillId="0" borderId="30" xfId="11" applyNumberFormat="1" applyFont="1" applyBorder="1" applyAlignment="1">
      <alignment horizontal="center" vertical="top" wrapText="1"/>
    </xf>
    <xf numFmtId="0" fontId="17" fillId="4" borderId="57" xfId="11" applyFont="1" applyFill="1" applyBorder="1" applyAlignment="1">
      <alignment vertical="top"/>
    </xf>
    <xf numFmtId="0" fontId="69" fillId="13" borderId="24" xfId="7" applyFont="1" applyFill="1" applyBorder="1" applyAlignment="1">
      <alignment horizontal="left" vertical="top"/>
    </xf>
    <xf numFmtId="0" fontId="4" fillId="4" borderId="30" xfId="11" applyFill="1" applyBorder="1" applyAlignment="1">
      <alignment horizontal="center" vertical="top" wrapText="1"/>
    </xf>
    <xf numFmtId="49" fontId="17" fillId="15" borderId="50" xfId="11" applyNumberFormat="1" applyFont="1" applyFill="1" applyBorder="1" applyAlignment="1">
      <alignment horizontal="center" vertical="center" wrapText="1"/>
    </xf>
    <xf numFmtId="0" fontId="17" fillId="4" borderId="27" xfId="11" applyFont="1" applyFill="1" applyBorder="1" applyAlignment="1">
      <alignment horizontal="center" vertical="center"/>
    </xf>
    <xf numFmtId="0" fontId="69" fillId="13" borderId="31" xfId="7" applyFont="1" applyFill="1" applyBorder="1" applyAlignment="1">
      <alignment horizontal="left" vertical="top"/>
    </xf>
    <xf numFmtId="0" fontId="17" fillId="4" borderId="50" xfId="11" applyFont="1" applyFill="1" applyBorder="1" applyAlignment="1">
      <alignment horizontal="center" vertical="center"/>
    </xf>
    <xf numFmtId="164" fontId="17" fillId="15" borderId="27" xfId="11" applyNumberFormat="1" applyFont="1" applyFill="1" applyBorder="1" applyAlignment="1">
      <alignment horizontal="center" vertical="center" wrapText="1"/>
    </xf>
    <xf numFmtId="0" fontId="14" fillId="0" borderId="28" xfId="11" applyFont="1" applyBorder="1" applyAlignment="1">
      <alignment horizontal="justify" vertical="center"/>
    </xf>
    <xf numFmtId="49" fontId="14" fillId="0" borderId="15" xfId="11" applyNumberFormat="1" applyFont="1" applyBorder="1" applyAlignment="1">
      <alignment horizontal="center" vertical="center" textRotation="90"/>
    </xf>
    <xf numFmtId="0" fontId="22" fillId="4" borderId="30" xfId="11" applyFont="1" applyFill="1" applyBorder="1" applyAlignment="1">
      <alignment horizontal="center" vertical="top" wrapText="1"/>
    </xf>
    <xf numFmtId="0" fontId="17" fillId="4" borderId="47" xfId="11" applyFont="1" applyFill="1" applyBorder="1" applyAlignment="1">
      <alignment horizontal="center" vertical="center"/>
    </xf>
    <xf numFmtId="164" fontId="17" fillId="15" borderId="54" xfId="11" applyNumberFormat="1" applyFont="1" applyFill="1" applyBorder="1" applyAlignment="1">
      <alignment horizontal="center" vertical="center" wrapText="1"/>
    </xf>
    <xf numFmtId="0" fontId="14" fillId="0" borderId="49" xfId="11" applyFont="1" applyBorder="1" applyAlignment="1">
      <alignment horizontal="justify" vertical="center"/>
    </xf>
    <xf numFmtId="164" fontId="9" fillId="19" borderId="39" xfId="11" applyNumberFormat="1" applyFont="1" applyFill="1" applyBorder="1" applyAlignment="1">
      <alignment horizontal="center" vertical="top"/>
    </xf>
    <xf numFmtId="0" fontId="67" fillId="13" borderId="2" xfId="7" applyFont="1" applyFill="1" applyBorder="1" applyAlignment="1">
      <alignment horizontal="left" vertical="top"/>
    </xf>
    <xf numFmtId="0" fontId="22" fillId="4" borderId="24" xfId="11" applyFont="1" applyFill="1" applyBorder="1" applyAlignment="1">
      <alignment horizontal="center" vertical="top" wrapText="1"/>
    </xf>
    <xf numFmtId="0" fontId="67" fillId="13" borderId="34" xfId="7" applyFont="1" applyFill="1" applyBorder="1" applyAlignment="1">
      <alignment horizontal="left" vertical="top"/>
    </xf>
    <xf numFmtId="0" fontId="22" fillId="4" borderId="31" xfId="11" applyFont="1" applyFill="1" applyBorder="1" applyAlignment="1">
      <alignment horizontal="center" vertical="top" wrapText="1"/>
    </xf>
    <xf numFmtId="49" fontId="17" fillId="15" borderId="60" xfId="11" applyNumberFormat="1" applyFont="1" applyFill="1" applyBorder="1" applyAlignment="1">
      <alignment horizontal="center" vertical="center" wrapText="1"/>
    </xf>
    <xf numFmtId="0" fontId="17" fillId="4" borderId="57" xfId="11" applyFont="1" applyFill="1" applyBorder="1" applyAlignment="1">
      <alignment horizontal="center" vertical="center"/>
    </xf>
    <xf numFmtId="0" fontId="17" fillId="4" borderId="63" xfId="11" applyFont="1" applyFill="1" applyBorder="1" applyAlignment="1">
      <alignment vertical="center" wrapText="1"/>
    </xf>
    <xf numFmtId="0" fontId="67" fillId="13" borderId="14" xfId="7" applyFont="1" applyFill="1" applyBorder="1" applyAlignment="1">
      <alignment horizontal="left" vertical="top"/>
    </xf>
    <xf numFmtId="164" fontId="6" fillId="4" borderId="21" xfId="11" applyNumberFormat="1" applyFont="1" applyFill="1" applyBorder="1" applyAlignment="1">
      <alignment horizontal="center" vertical="top"/>
    </xf>
    <xf numFmtId="0" fontId="17" fillId="0" borderId="22" xfId="11" applyFont="1" applyBorder="1" applyAlignment="1">
      <alignment horizontal="center" vertical="top"/>
    </xf>
    <xf numFmtId="49" fontId="14" fillId="0" borderId="35" xfId="11" applyNumberFormat="1" applyFont="1" applyBorder="1" applyAlignment="1">
      <alignment horizontal="center" vertical="center" textRotation="90"/>
    </xf>
    <xf numFmtId="164" fontId="39" fillId="0" borderId="0" xfId="11" applyNumberFormat="1" applyFont="1" applyAlignment="1">
      <alignment horizontal="center" vertical="top"/>
    </xf>
    <xf numFmtId="0" fontId="17" fillId="4" borderId="45" xfId="11" applyFont="1" applyFill="1" applyBorder="1" applyAlignment="1">
      <alignment horizontal="center" vertical="center"/>
    </xf>
    <xf numFmtId="164" fontId="17" fillId="15" borderId="25" xfId="11" applyNumberFormat="1" applyFont="1" applyFill="1" applyBorder="1" applyAlignment="1">
      <alignment horizontal="center" vertical="center" wrapText="1"/>
    </xf>
    <xf numFmtId="0" fontId="14" fillId="0" borderId="26" xfId="11" applyFont="1" applyBorder="1" applyAlignment="1">
      <alignment horizontal="left" vertical="top" wrapText="1"/>
    </xf>
    <xf numFmtId="49" fontId="14" fillId="0" borderId="4" xfId="11" applyNumberFormat="1" applyFont="1" applyBorder="1" applyAlignment="1">
      <alignment horizontal="center" vertical="center" textRotation="90"/>
    </xf>
    <xf numFmtId="49" fontId="18" fillId="12" borderId="24" xfId="11" applyNumberFormat="1" applyFont="1" applyFill="1" applyBorder="1" applyAlignment="1">
      <alignment vertical="top" wrapText="1"/>
    </xf>
    <xf numFmtId="0" fontId="17" fillId="4" borderId="51" xfId="11" applyFont="1" applyFill="1" applyBorder="1" applyAlignment="1">
      <alignment horizontal="center" vertical="center"/>
    </xf>
    <xf numFmtId="164" fontId="17" fillId="15" borderId="58" xfId="11" applyNumberFormat="1" applyFont="1" applyFill="1" applyBorder="1" applyAlignment="1">
      <alignment horizontal="center" vertical="center" wrapText="1"/>
    </xf>
    <xf numFmtId="0" fontId="14" fillId="0" borderId="53" xfId="11" applyFont="1" applyBorder="1" applyAlignment="1">
      <alignment horizontal="left" vertical="top" wrapText="1"/>
    </xf>
    <xf numFmtId="49" fontId="18" fillId="12" borderId="30" xfId="11" applyNumberFormat="1" applyFont="1" applyFill="1" applyBorder="1" applyAlignment="1">
      <alignment vertical="top" wrapText="1"/>
    </xf>
    <xf numFmtId="164" fontId="17" fillId="0" borderId="0" xfId="11" applyNumberFormat="1" applyFont="1" applyAlignment="1">
      <alignment horizontal="center" vertical="top"/>
    </xf>
    <xf numFmtId="0" fontId="17" fillId="0" borderId="0" xfId="11" applyFont="1" applyAlignment="1">
      <alignment horizontal="center" vertical="top"/>
    </xf>
    <xf numFmtId="0" fontId="17" fillId="4" borderId="36" xfId="11" applyFont="1" applyFill="1" applyBorder="1" applyAlignment="1">
      <alignment horizontal="center" vertical="center"/>
    </xf>
    <xf numFmtId="164" fontId="17" fillId="15" borderId="71" xfId="11" applyNumberFormat="1" applyFont="1" applyFill="1" applyBorder="1" applyAlignment="1">
      <alignment horizontal="center" vertical="center" wrapText="1"/>
    </xf>
    <xf numFmtId="0" fontId="14" fillId="0" borderId="38" xfId="11" applyFont="1" applyBorder="1" applyAlignment="1">
      <alignment horizontal="left" vertical="top" wrapText="1"/>
    </xf>
    <xf numFmtId="164" fontId="6" fillId="12" borderId="5" xfId="11" applyNumberFormat="1" applyFont="1" applyFill="1" applyBorder="1" applyAlignment="1">
      <alignment horizontal="center" vertical="top"/>
    </xf>
    <xf numFmtId="0" fontId="17" fillId="12" borderId="5" xfId="11" applyFont="1" applyFill="1" applyBorder="1" applyAlignment="1">
      <alignment horizontal="center" vertical="top"/>
    </xf>
    <xf numFmtId="0" fontId="14" fillId="0" borderId="33" xfId="11" applyFont="1" applyBorder="1" applyAlignment="1">
      <alignment horizontal="justify" vertical="center"/>
    </xf>
    <xf numFmtId="164" fontId="6" fillId="12" borderId="31" xfId="11" applyNumberFormat="1" applyFont="1" applyFill="1" applyBorder="1" applyAlignment="1">
      <alignment horizontal="center" vertical="top"/>
    </xf>
    <xf numFmtId="0" fontId="17" fillId="12" borderId="31" xfId="11" applyFont="1" applyFill="1" applyBorder="1" applyAlignment="1">
      <alignment horizontal="center" vertical="top"/>
    </xf>
    <xf numFmtId="49" fontId="8" fillId="0" borderId="23" xfId="11" applyNumberFormat="1" applyFont="1" applyBorder="1" applyAlignment="1">
      <alignment vertical="top" wrapText="1"/>
    </xf>
    <xf numFmtId="164" fontId="19" fillId="0" borderId="0" xfId="11" applyNumberFormat="1" applyFont="1" applyAlignment="1">
      <alignment horizontal="center" vertical="top"/>
    </xf>
    <xf numFmtId="0" fontId="17" fillId="4" borderId="51" xfId="11" applyFont="1" applyFill="1" applyBorder="1" applyAlignment="1">
      <alignment horizontal="center" vertical="center" wrapText="1"/>
    </xf>
    <xf numFmtId="0" fontId="14" fillId="0" borderId="53" xfId="11" applyFont="1" applyBorder="1" applyAlignment="1">
      <alignment horizontal="justify" vertical="center"/>
    </xf>
    <xf numFmtId="0" fontId="17" fillId="12" borderId="30" xfId="11" applyFont="1" applyFill="1" applyBorder="1" applyAlignment="1">
      <alignment horizontal="center" vertical="top"/>
    </xf>
    <xf numFmtId="0" fontId="17" fillId="4" borderId="65" xfId="11" applyFont="1" applyFill="1" applyBorder="1" applyAlignment="1">
      <alignment horizontal="center" vertical="center" wrapText="1"/>
    </xf>
    <xf numFmtId="0" fontId="17" fillId="0" borderId="67" xfId="11" applyFont="1" applyBorder="1" applyAlignment="1">
      <alignment horizontal="center" vertical="center"/>
    </xf>
    <xf numFmtId="0" fontId="14" fillId="0" borderId="66" xfId="11" applyFont="1" applyBorder="1" applyAlignment="1">
      <alignment horizontal="justify" vertical="center"/>
    </xf>
    <xf numFmtId="164" fontId="6" fillId="12" borderId="9" xfId="11" applyNumberFormat="1" applyFont="1" applyFill="1" applyBorder="1" applyAlignment="1">
      <alignment horizontal="center" vertical="top"/>
    </xf>
    <xf numFmtId="0" fontId="17" fillId="12" borderId="9" xfId="11" applyFont="1" applyFill="1" applyBorder="1" applyAlignment="1">
      <alignment horizontal="center" vertical="top"/>
    </xf>
    <xf numFmtId="0" fontId="6" fillId="0" borderId="12" xfId="7" applyFont="1" applyBorder="1" applyAlignment="1">
      <alignment vertical="top" wrapText="1"/>
    </xf>
    <xf numFmtId="49" fontId="18" fillId="12" borderId="31" xfId="11" applyNumberFormat="1" applyFont="1" applyFill="1" applyBorder="1" applyAlignment="1">
      <alignment vertical="top" wrapText="1"/>
    </xf>
    <xf numFmtId="0" fontId="17" fillId="0" borderId="51" xfId="11" applyFont="1" applyBorder="1" applyAlignment="1">
      <alignment horizontal="left" vertical="top" wrapText="1"/>
    </xf>
    <xf numFmtId="0" fontId="17" fillId="0" borderId="53" xfId="11" applyFont="1" applyBorder="1" applyAlignment="1">
      <alignment vertical="center" wrapText="1"/>
    </xf>
    <xf numFmtId="164" fontId="9" fillId="21" borderId="30" xfId="11" applyNumberFormat="1" applyFont="1" applyFill="1" applyBorder="1" applyAlignment="1">
      <alignment horizontal="center" vertical="top"/>
    </xf>
    <xf numFmtId="0" fontId="18" fillId="21" borderId="4" xfId="11" applyFont="1" applyFill="1" applyBorder="1" applyAlignment="1">
      <alignment horizontal="center" vertical="top"/>
    </xf>
    <xf numFmtId="49" fontId="17" fillId="0" borderId="24" xfId="11" applyNumberFormat="1" applyFont="1" applyBorder="1" applyAlignment="1">
      <alignment horizontal="center" vertical="top"/>
    </xf>
    <xf numFmtId="49" fontId="14" fillId="0" borderId="24" xfId="11" applyNumberFormat="1" applyFont="1" applyBorder="1" applyAlignment="1">
      <alignment horizontal="center" vertical="center" textRotation="90"/>
    </xf>
    <xf numFmtId="0" fontId="6" fillId="13" borderId="24" xfId="11" applyFont="1" applyFill="1" applyBorder="1" applyAlignment="1">
      <alignment vertical="top" wrapText="1"/>
    </xf>
    <xf numFmtId="49" fontId="18" fillId="14" borderId="1" xfId="11" applyNumberFormat="1" applyFont="1" applyFill="1" applyBorder="1" applyAlignment="1">
      <alignment horizontal="center" vertical="top"/>
    </xf>
    <xf numFmtId="49" fontId="18" fillId="9" borderId="39" xfId="11" applyNumberFormat="1" applyFont="1" applyFill="1" applyBorder="1" applyAlignment="1">
      <alignment horizontal="center" vertical="top"/>
    </xf>
    <xf numFmtId="0" fontId="6" fillId="0" borderId="58" xfId="11" applyFont="1" applyBorder="1" applyAlignment="1">
      <alignment horizontal="center" vertical="center"/>
    </xf>
    <xf numFmtId="0" fontId="6" fillId="0" borderId="53" xfId="11" applyFont="1" applyBorder="1" applyAlignment="1">
      <alignment vertical="center" wrapText="1"/>
    </xf>
    <xf numFmtId="49" fontId="17" fillId="0" borderId="30" xfId="11" applyNumberFormat="1" applyFont="1" applyBorder="1" applyAlignment="1">
      <alignment horizontal="center" vertical="top"/>
    </xf>
    <xf numFmtId="49" fontId="14" fillId="0" borderId="30" xfId="11" applyNumberFormat="1" applyFont="1" applyBorder="1" applyAlignment="1">
      <alignment horizontal="center" vertical="center" textRotation="90"/>
    </xf>
    <xf numFmtId="0" fontId="6" fillId="13" borderId="30" xfId="11" applyFont="1" applyFill="1" applyBorder="1" applyAlignment="1">
      <alignment vertical="top" wrapText="1"/>
    </xf>
    <xf numFmtId="49" fontId="18" fillId="9" borderId="15" xfId="11" applyNumberFormat="1" applyFont="1" applyFill="1" applyBorder="1" applyAlignment="1">
      <alignment horizontal="center" vertical="top"/>
    </xf>
    <xf numFmtId="0" fontId="6" fillId="13" borderId="31" xfId="11" applyFont="1" applyFill="1" applyBorder="1" applyAlignment="1">
      <alignment vertical="top" wrapText="1"/>
    </xf>
    <xf numFmtId="49" fontId="18" fillId="12" borderId="23" xfId="11" applyNumberFormat="1" applyFont="1" applyFill="1" applyBorder="1" applyAlignment="1">
      <alignment horizontal="center" vertical="top" wrapText="1"/>
    </xf>
    <xf numFmtId="49" fontId="18" fillId="14" borderId="29" xfId="11" applyNumberFormat="1" applyFont="1" applyFill="1" applyBorder="1" applyAlignment="1">
      <alignment horizontal="center" vertical="top"/>
    </xf>
    <xf numFmtId="49" fontId="18" fillId="9" borderId="8" xfId="11" applyNumberFormat="1" applyFont="1" applyFill="1" applyBorder="1" applyAlignment="1">
      <alignment horizontal="center" vertical="top"/>
    </xf>
    <xf numFmtId="0" fontId="17" fillId="0" borderId="45" xfId="11" applyFont="1" applyBorder="1" applyAlignment="1">
      <alignment horizontal="center" vertical="center" wrapText="1"/>
    </xf>
    <xf numFmtId="0" fontId="6" fillId="0" borderId="25" xfId="11" applyFont="1" applyBorder="1" applyAlignment="1">
      <alignment horizontal="center" vertical="center"/>
    </xf>
    <xf numFmtId="0" fontId="17" fillId="0" borderId="26" xfId="11" applyFont="1" applyBorder="1" applyAlignment="1">
      <alignment vertical="center" wrapText="1"/>
    </xf>
    <xf numFmtId="0" fontId="18" fillId="12" borderId="1" xfId="11" applyFont="1" applyFill="1" applyBorder="1" applyAlignment="1">
      <alignment horizontal="center" vertical="top"/>
    </xf>
    <xf numFmtId="0" fontId="29" fillId="12" borderId="4" xfId="11" applyFont="1" applyFill="1" applyBorder="1" applyAlignment="1">
      <alignment horizontal="center" vertical="top" wrapText="1"/>
    </xf>
    <xf numFmtId="0" fontId="6" fillId="0" borderId="58" xfId="11" applyFont="1" applyBorder="1" applyAlignment="1">
      <alignment horizontal="center" vertical="center"/>
    </xf>
    <xf numFmtId="0" fontId="17" fillId="0" borderId="53" xfId="11" applyFont="1" applyBorder="1" applyAlignment="1">
      <alignment vertical="center" wrapText="1"/>
    </xf>
    <xf numFmtId="0" fontId="17" fillId="12" borderId="22" xfId="11" applyFont="1" applyFill="1" applyBorder="1" applyAlignment="1">
      <alignment horizontal="center" vertical="top"/>
    </xf>
    <xf numFmtId="0" fontId="29" fillId="12" borderId="15" xfId="11" applyFont="1" applyFill="1" applyBorder="1" applyAlignment="1">
      <alignment horizontal="center" vertical="top" wrapText="1"/>
    </xf>
    <xf numFmtId="0" fontId="17" fillId="12" borderId="5" xfId="11" applyFont="1" applyFill="1" applyBorder="1" applyAlignment="1">
      <alignment horizontal="center" vertical="top"/>
    </xf>
    <xf numFmtId="0" fontId="6" fillId="0" borderId="71" xfId="11" applyFont="1" applyBorder="1" applyAlignment="1">
      <alignment horizontal="center" vertical="center"/>
    </xf>
    <xf numFmtId="0" fontId="17" fillId="0" borderId="38" xfId="11" applyFont="1" applyBorder="1" applyAlignment="1">
      <alignment vertical="center" wrapText="1"/>
    </xf>
    <xf numFmtId="0" fontId="17" fillId="0" borderId="40" xfId="11" applyFont="1" applyBorder="1" applyAlignment="1">
      <alignment horizontal="center" vertical="top" wrapText="1"/>
    </xf>
    <xf numFmtId="0" fontId="17" fillId="0" borderId="33" xfId="11" applyFont="1" applyBorder="1" applyAlignment="1">
      <alignment horizontal="justify" vertical="center"/>
    </xf>
    <xf numFmtId="49" fontId="17" fillId="0" borderId="31" xfId="11" applyNumberFormat="1" applyFont="1" applyBorder="1" applyAlignment="1">
      <alignment horizontal="center" vertical="top"/>
    </xf>
    <xf numFmtId="49" fontId="14" fillId="0" borderId="31" xfId="11" applyNumberFormat="1" applyFont="1" applyBorder="1" applyAlignment="1">
      <alignment horizontal="center" vertical="center" textRotation="90"/>
    </xf>
    <xf numFmtId="0" fontId="29" fillId="12" borderId="35" xfId="11" applyFont="1" applyFill="1" applyBorder="1" applyAlignment="1">
      <alignment horizontal="center" vertical="top" wrapText="1"/>
    </xf>
    <xf numFmtId="49" fontId="17" fillId="15" borderId="45" xfId="11" applyNumberFormat="1" applyFont="1" applyFill="1" applyBorder="1" applyAlignment="1">
      <alignment horizontal="center" vertical="center" wrapText="1"/>
    </xf>
    <xf numFmtId="0" fontId="17" fillId="0" borderId="25" xfId="11" applyFont="1" applyBorder="1" applyAlignment="1">
      <alignment horizontal="center" vertical="center"/>
    </xf>
    <xf numFmtId="0" fontId="17" fillId="0" borderId="46" xfId="11" applyFont="1" applyBorder="1" applyAlignment="1">
      <alignment horizontal="justify" vertical="center"/>
    </xf>
    <xf numFmtId="164" fontId="9" fillId="19" borderId="2" xfId="11" applyNumberFormat="1" applyFont="1" applyFill="1" applyBorder="1" applyAlignment="1">
      <alignment horizontal="center" vertical="top"/>
    </xf>
    <xf numFmtId="0" fontId="18" fillId="21" borderId="24" xfId="11" applyFont="1" applyFill="1" applyBorder="1" applyAlignment="1">
      <alignment horizontal="center" vertical="top"/>
    </xf>
    <xf numFmtId="49" fontId="14" fillId="0" borderId="39" xfId="11" applyNumberFormat="1" applyFont="1" applyBorder="1" applyAlignment="1">
      <alignment horizontal="center" vertical="center" textRotation="90"/>
    </xf>
    <xf numFmtId="49" fontId="17" fillId="15" borderId="51" xfId="11" applyNumberFormat="1" applyFont="1" applyFill="1" applyBorder="1" applyAlignment="1">
      <alignment horizontal="center" vertical="center" wrapText="1"/>
    </xf>
    <xf numFmtId="0" fontId="17" fillId="0" borderId="58" xfId="11" applyFont="1" applyBorder="1" applyAlignment="1">
      <alignment horizontal="center" vertical="center"/>
    </xf>
    <xf numFmtId="0" fontId="17" fillId="0" borderId="52" xfId="11" applyFont="1" applyBorder="1" applyAlignment="1">
      <alignment horizontal="justify" vertical="center"/>
    </xf>
    <xf numFmtId="164" fontId="6" fillId="0" borderId="19" xfId="11" applyNumberFormat="1" applyFont="1" applyBorder="1" applyAlignment="1">
      <alignment horizontal="center" vertical="top"/>
    </xf>
    <xf numFmtId="164" fontId="4" fillId="0" borderId="0" xfId="11" applyNumberFormat="1"/>
    <xf numFmtId="164" fontId="6" fillId="0" borderId="16" xfId="11" applyNumberFormat="1" applyFont="1" applyBorder="1" applyAlignment="1">
      <alignment horizontal="center" vertical="top"/>
    </xf>
    <xf numFmtId="49" fontId="17" fillId="15" borderId="36" xfId="11" applyNumberFormat="1" applyFont="1" applyFill="1" applyBorder="1" applyAlignment="1">
      <alignment horizontal="center" vertical="center" wrapText="1"/>
    </xf>
    <xf numFmtId="0" fontId="17" fillId="0" borderId="71" xfId="11" applyFont="1" applyBorder="1" applyAlignment="1">
      <alignment horizontal="center" vertical="center"/>
    </xf>
    <xf numFmtId="0" fontId="17" fillId="0" borderId="37" xfId="11" applyFont="1" applyBorder="1" applyAlignment="1">
      <alignment horizontal="justify" vertical="center"/>
    </xf>
    <xf numFmtId="164" fontId="6" fillId="0" borderId="6" xfId="11" applyNumberFormat="1" applyFont="1" applyBorder="1" applyAlignment="1">
      <alignment horizontal="center" vertical="top"/>
    </xf>
    <xf numFmtId="49" fontId="14" fillId="0" borderId="18" xfId="11" applyNumberFormat="1" applyFont="1" applyBorder="1" applyAlignment="1">
      <alignment horizontal="center" vertical="center" textRotation="90"/>
    </xf>
    <xf numFmtId="0" fontId="36" fillId="0" borderId="2" xfId="11" applyFont="1" applyBorder="1" applyAlignment="1">
      <alignment horizontal="center" vertical="top" wrapText="1"/>
    </xf>
    <xf numFmtId="0" fontId="36" fillId="0" borderId="46" xfId="11" applyFont="1" applyBorder="1" applyAlignment="1">
      <alignment horizontal="center" vertical="top" wrapText="1"/>
    </xf>
    <xf numFmtId="0" fontId="37" fillId="0" borderId="26" xfId="11" applyFont="1" applyBorder="1" applyAlignment="1">
      <alignment horizontal="justify" vertical="center"/>
    </xf>
    <xf numFmtId="164" fontId="9" fillId="19" borderId="1" xfId="11" applyNumberFormat="1" applyFont="1" applyFill="1" applyBorder="1" applyAlignment="1">
      <alignment horizontal="center" vertical="top"/>
    </xf>
    <xf numFmtId="49" fontId="17" fillId="15" borderId="19" xfId="11" applyNumberFormat="1" applyFont="1" applyFill="1" applyBorder="1" applyAlignment="1">
      <alignment horizontal="center" vertical="center" wrapText="1"/>
    </xf>
    <xf numFmtId="0" fontId="17" fillId="4" borderId="62" xfId="11" applyFont="1" applyFill="1" applyBorder="1" applyAlignment="1">
      <alignment horizontal="center" vertical="center"/>
    </xf>
    <xf numFmtId="49" fontId="17" fillId="15" borderId="34" xfId="11" applyNumberFormat="1" applyFont="1" applyFill="1" applyBorder="1" applyAlignment="1">
      <alignment horizontal="center" vertical="center" wrapText="1"/>
    </xf>
    <xf numFmtId="0" fontId="17" fillId="4" borderId="48" xfId="11" applyFont="1" applyFill="1" applyBorder="1" applyAlignment="1">
      <alignment horizontal="center" vertical="center"/>
    </xf>
    <xf numFmtId="0" fontId="17" fillId="4" borderId="33" xfId="11" applyFont="1" applyFill="1" applyBorder="1" applyAlignment="1">
      <alignment vertical="top"/>
    </xf>
    <xf numFmtId="0" fontId="6" fillId="0" borderId="31" xfId="11" applyFont="1" applyBorder="1" applyAlignment="1">
      <alignment horizontal="center"/>
    </xf>
    <xf numFmtId="0" fontId="17" fillId="0" borderId="26" xfId="11" applyFont="1" applyBorder="1" applyAlignment="1">
      <alignment horizontal="justify" vertical="center"/>
    </xf>
    <xf numFmtId="164" fontId="15" fillId="12" borderId="24" xfId="11" applyNumberFormat="1" applyFont="1" applyFill="1" applyBorder="1" applyAlignment="1">
      <alignment horizontal="center" vertical="top"/>
    </xf>
    <xf numFmtId="0" fontId="18" fillId="12" borderId="9" xfId="11" applyFont="1" applyFill="1" applyBorder="1" applyAlignment="1">
      <alignment horizontal="center" vertical="top"/>
    </xf>
    <xf numFmtId="164" fontId="6" fillId="12" borderId="24" xfId="11" applyNumberFormat="1" applyFont="1" applyFill="1" applyBorder="1" applyAlignment="1">
      <alignment horizontal="center" vertical="top"/>
    </xf>
    <xf numFmtId="0" fontId="17" fillId="12" borderId="1" xfId="11" applyFont="1" applyFill="1" applyBorder="1" applyAlignment="1">
      <alignment horizontal="center" vertical="top"/>
    </xf>
    <xf numFmtId="49" fontId="8" fillId="0" borderId="14" xfId="11" applyNumberFormat="1" applyFont="1" applyBorder="1" applyAlignment="1">
      <alignment vertical="top"/>
    </xf>
    <xf numFmtId="49" fontId="17" fillId="4" borderId="36" xfId="11" applyNumberFormat="1" applyFont="1" applyFill="1" applyBorder="1" applyAlignment="1">
      <alignment horizontal="center" vertical="center" wrapText="1"/>
    </xf>
    <xf numFmtId="0" fontId="17" fillId="0" borderId="71" xfId="11" applyFont="1" applyBorder="1" applyAlignment="1">
      <alignment horizontal="center" vertical="center"/>
    </xf>
    <xf numFmtId="0" fontId="17" fillId="0" borderId="52" xfId="11" applyFont="1" applyBorder="1" applyAlignment="1">
      <alignment horizontal="justify" vertical="center"/>
    </xf>
    <xf numFmtId="164" fontId="6" fillId="12" borderId="60" xfId="11" applyNumberFormat="1" applyFont="1" applyFill="1" applyBorder="1" applyAlignment="1">
      <alignment horizontal="center" vertical="top"/>
    </xf>
    <xf numFmtId="49" fontId="17" fillId="4" borderId="60" xfId="11" applyNumberFormat="1" applyFont="1" applyFill="1" applyBorder="1" applyAlignment="1">
      <alignment horizontal="center" vertical="center" wrapText="1"/>
    </xf>
    <xf numFmtId="0" fontId="17" fillId="0" borderId="64" xfId="11" applyFont="1" applyBorder="1" applyAlignment="1">
      <alignment horizontal="justify" vertical="center"/>
    </xf>
    <xf numFmtId="164" fontId="6" fillId="12" borderId="5" xfId="11" applyNumberFormat="1" applyFont="1" applyFill="1" applyBorder="1" applyAlignment="1">
      <alignment horizontal="center" vertical="top"/>
    </xf>
    <xf numFmtId="0" fontId="17" fillId="0" borderId="41" xfId="11" applyFont="1" applyBorder="1" applyAlignment="1">
      <alignment vertical="center" wrapText="1"/>
    </xf>
    <xf numFmtId="49" fontId="14" fillId="0" borderId="8" xfId="11" applyNumberFormat="1" applyFont="1" applyBorder="1" applyAlignment="1">
      <alignment horizontal="center" vertical="center" textRotation="90"/>
    </xf>
    <xf numFmtId="0" fontId="6" fillId="0" borderId="0" xfId="11" applyFont="1" applyAlignment="1">
      <alignment horizontal="center" vertical="center"/>
    </xf>
    <xf numFmtId="164" fontId="6" fillId="0" borderId="0" xfId="11" applyNumberFormat="1" applyFont="1" applyAlignment="1">
      <alignment vertical="center" textRotation="90"/>
    </xf>
    <xf numFmtId="0" fontId="6" fillId="15" borderId="0" xfId="11" applyFont="1" applyFill="1" applyAlignment="1">
      <alignment horizontal="center" vertical="top" wrapText="1"/>
    </xf>
    <xf numFmtId="49" fontId="17" fillId="0" borderId="45" xfId="11" applyNumberFormat="1" applyFont="1" applyBorder="1" applyAlignment="1">
      <alignment vertical="center" wrapText="1"/>
    </xf>
    <xf numFmtId="0" fontId="17" fillId="0" borderId="25" xfId="11" applyFont="1" applyBorder="1" applyAlignment="1">
      <alignment vertical="center"/>
    </xf>
    <xf numFmtId="164" fontId="18" fillId="19" borderId="13" xfId="11" applyNumberFormat="1" applyFont="1" applyFill="1" applyBorder="1" applyAlignment="1">
      <alignment horizontal="center" vertical="top"/>
    </xf>
    <xf numFmtId="0" fontId="70" fillId="0" borderId="0" xfId="11" applyFont="1" applyAlignment="1">
      <alignment vertical="center"/>
    </xf>
    <xf numFmtId="49" fontId="17" fillId="0" borderId="51" xfId="11" applyNumberFormat="1" applyFont="1" applyBorder="1" applyAlignment="1">
      <alignment vertical="center" wrapText="1"/>
    </xf>
    <xf numFmtId="0" fontId="17" fillId="0" borderId="58" xfId="11" applyFont="1" applyBorder="1" applyAlignment="1">
      <alignment vertical="center"/>
    </xf>
    <xf numFmtId="164" fontId="17" fillId="0" borderId="22" xfId="11" applyNumberFormat="1" applyFont="1" applyBorder="1" applyAlignment="1">
      <alignment horizontal="center" vertical="top"/>
    </xf>
    <xf numFmtId="0" fontId="37" fillId="0" borderId="0" xfId="11" applyFont="1" applyAlignment="1">
      <alignment horizontal="center" vertical="center"/>
    </xf>
    <xf numFmtId="44" fontId="17" fillId="0" borderId="47" xfId="12" applyFont="1" applyFill="1" applyBorder="1" applyAlignment="1">
      <alignment horizontal="center" vertical="center" wrapText="1"/>
    </xf>
    <xf numFmtId="0" fontId="17" fillId="0" borderId="54" xfId="11" applyFont="1" applyBorder="1" applyAlignment="1">
      <alignment vertical="center"/>
    </xf>
    <xf numFmtId="164" fontId="17" fillId="0" borderId="5" xfId="11" applyNumberFormat="1" applyFont="1" applyBorder="1" applyAlignment="1">
      <alignment horizontal="center" vertical="top"/>
    </xf>
    <xf numFmtId="0" fontId="6" fillId="0" borderId="30" xfId="11" applyFont="1" applyBorder="1" applyAlignment="1">
      <alignment horizontal="center"/>
    </xf>
    <xf numFmtId="0" fontId="17" fillId="4" borderId="25" xfId="11" applyFont="1" applyFill="1" applyBorder="1" applyAlignment="1">
      <alignment horizontal="center" vertical="center"/>
    </xf>
    <xf numFmtId="0" fontId="17" fillId="4" borderId="26" xfId="11" applyFont="1" applyFill="1" applyBorder="1" applyAlignment="1">
      <alignment horizontal="left" vertical="center" wrapText="1"/>
    </xf>
    <xf numFmtId="0" fontId="17" fillId="4" borderId="58" xfId="11" applyFont="1" applyFill="1" applyBorder="1" applyAlignment="1">
      <alignment horizontal="center" vertical="center"/>
    </xf>
    <xf numFmtId="0" fontId="17" fillId="4" borderId="53" xfId="11" applyFont="1" applyFill="1" applyBorder="1" applyAlignment="1">
      <alignment horizontal="left" vertical="center" wrapText="1"/>
    </xf>
    <xf numFmtId="49" fontId="17" fillId="15" borderId="47" xfId="11" applyNumberFormat="1" applyFont="1" applyFill="1" applyBorder="1" applyAlignment="1">
      <alignment horizontal="center" vertical="center" wrapText="1"/>
    </xf>
    <xf numFmtId="0" fontId="17" fillId="4" borderId="54" xfId="11" applyFont="1" applyFill="1" applyBorder="1" applyAlignment="1">
      <alignment horizontal="center" vertical="center"/>
    </xf>
    <xf numFmtId="0" fontId="17" fillId="4" borderId="49" xfId="11" applyFont="1" applyFill="1" applyBorder="1" applyAlignment="1">
      <alignment horizontal="left" vertical="center" wrapText="1"/>
    </xf>
    <xf numFmtId="0" fontId="6" fillId="0" borderId="7" xfId="7" applyFont="1" applyBorder="1" applyAlignment="1">
      <alignment vertical="top" wrapText="1"/>
    </xf>
    <xf numFmtId="164" fontId="17" fillId="4" borderId="29" xfId="11" applyNumberFormat="1" applyFont="1" applyFill="1" applyBorder="1" applyAlignment="1">
      <alignment horizontal="center" vertical="top"/>
    </xf>
    <xf numFmtId="164" fontId="17" fillId="4" borderId="5" xfId="11" applyNumberFormat="1" applyFont="1" applyFill="1" applyBorder="1" applyAlignment="1">
      <alignment horizontal="center" vertical="top"/>
    </xf>
    <xf numFmtId="0" fontId="17" fillId="0" borderId="30" xfId="11" applyFont="1" applyBorder="1" applyAlignment="1">
      <alignment horizontal="center" vertical="top"/>
    </xf>
    <xf numFmtId="0" fontId="4" fillId="0" borderId="0" xfId="11" applyAlignment="1">
      <alignment horizontal="center"/>
    </xf>
    <xf numFmtId="0" fontId="17" fillId="4" borderId="26" xfId="11" applyFont="1" applyFill="1" applyBorder="1" applyAlignment="1">
      <alignment vertical="center" wrapText="1"/>
    </xf>
    <xf numFmtId="1" fontId="18" fillId="12" borderId="24" xfId="11" applyNumberFormat="1" applyFont="1" applyFill="1" applyBorder="1" applyAlignment="1">
      <alignment horizontal="center" vertical="top"/>
    </xf>
    <xf numFmtId="0" fontId="18" fillId="12" borderId="4" xfId="11" applyFont="1" applyFill="1" applyBorder="1" applyAlignment="1">
      <alignment horizontal="center" vertical="top"/>
    </xf>
    <xf numFmtId="49" fontId="14" fillId="0" borderId="30" xfId="11" applyNumberFormat="1" applyFont="1" applyBorder="1" applyAlignment="1">
      <alignment vertical="top" wrapText="1"/>
    </xf>
    <xf numFmtId="0" fontId="17" fillId="4" borderId="53" xfId="11" applyFont="1" applyFill="1" applyBorder="1" applyAlignment="1">
      <alignment vertical="center" wrapText="1"/>
    </xf>
    <xf numFmtId="1" fontId="17" fillId="12" borderId="24" xfId="11" applyNumberFormat="1" applyFont="1" applyFill="1" applyBorder="1" applyAlignment="1">
      <alignment horizontal="center" vertical="top"/>
    </xf>
    <xf numFmtId="1" fontId="17" fillId="12" borderId="5" xfId="11" applyNumberFormat="1" applyFont="1" applyFill="1" applyBorder="1" applyAlignment="1">
      <alignment horizontal="center" vertical="top"/>
    </xf>
    <xf numFmtId="164" fontId="17" fillId="12" borderId="29" xfId="11" applyNumberFormat="1" applyFont="1" applyFill="1" applyBorder="1" applyAlignment="1">
      <alignment horizontal="center" vertical="top"/>
    </xf>
    <xf numFmtId="49" fontId="14" fillId="0" borderId="31" xfId="11" applyNumberFormat="1" applyFont="1" applyBorder="1" applyAlignment="1">
      <alignment vertical="top" wrapText="1"/>
    </xf>
    <xf numFmtId="49" fontId="18" fillId="14" borderId="5" xfId="11" applyNumberFormat="1" applyFont="1" applyFill="1" applyBorder="1" applyAlignment="1">
      <alignment horizontal="center" vertical="top"/>
    </xf>
    <xf numFmtId="49" fontId="18" fillId="9" borderId="18" xfId="11" applyNumberFormat="1" applyFont="1" applyFill="1" applyBorder="1" applyAlignment="1">
      <alignment horizontal="center" vertical="top"/>
    </xf>
    <xf numFmtId="49" fontId="6" fillId="15" borderId="45" xfId="11" applyNumberFormat="1" applyFont="1" applyFill="1" applyBorder="1" applyAlignment="1">
      <alignment vertical="center" wrapText="1"/>
    </xf>
    <xf numFmtId="0" fontId="6" fillId="4" borderId="25" xfId="11" applyFont="1" applyFill="1" applyBorder="1" applyAlignment="1">
      <alignment vertical="center"/>
    </xf>
    <xf numFmtId="0" fontId="6" fillId="4" borderId="26" xfId="11" applyFont="1" applyFill="1" applyBorder="1" applyAlignment="1">
      <alignment horizontal="left" vertical="center" wrapText="1"/>
    </xf>
    <xf numFmtId="164" fontId="39" fillId="19" borderId="24" xfId="11" applyNumberFormat="1" applyFont="1" applyFill="1" applyBorder="1" applyAlignment="1">
      <alignment horizontal="center" vertical="top"/>
    </xf>
    <xf numFmtId="0" fontId="6" fillId="0" borderId="16" xfId="7" applyFont="1" applyBorder="1" applyAlignment="1">
      <alignment vertical="top" wrapText="1"/>
    </xf>
    <xf numFmtId="0" fontId="22" fillId="4" borderId="4" xfId="11" applyFont="1" applyFill="1" applyBorder="1" applyAlignment="1">
      <alignment horizontal="center" vertical="top" wrapText="1"/>
    </xf>
    <xf numFmtId="49" fontId="18" fillId="12" borderId="24" xfId="11" applyNumberFormat="1" applyFont="1" applyFill="1" applyBorder="1" applyAlignment="1">
      <alignment horizontal="center" vertical="top" wrapText="1"/>
    </xf>
    <xf numFmtId="49" fontId="6" fillId="15" borderId="51" xfId="11" applyNumberFormat="1" applyFont="1" applyFill="1" applyBorder="1" applyAlignment="1">
      <alignment vertical="center" wrapText="1"/>
    </xf>
    <xf numFmtId="0" fontId="6" fillId="4" borderId="58" xfId="11" applyFont="1" applyFill="1" applyBorder="1" applyAlignment="1">
      <alignment vertical="center"/>
    </xf>
    <xf numFmtId="0" fontId="6" fillId="4" borderId="53" xfId="11" applyFont="1" applyFill="1" applyBorder="1" applyAlignment="1">
      <alignment horizontal="left" vertical="center" wrapText="1"/>
    </xf>
    <xf numFmtId="164" fontId="19" fillId="0" borderId="16" xfId="11" applyNumberFormat="1" applyFont="1" applyBorder="1" applyAlignment="1">
      <alignment horizontal="center" vertical="top"/>
    </xf>
    <xf numFmtId="0" fontId="17" fillId="4" borderId="5" xfId="11" applyFont="1" applyFill="1" applyBorder="1" applyAlignment="1">
      <alignment horizontal="center" vertical="top"/>
    </xf>
    <xf numFmtId="0" fontId="6" fillId="0" borderId="5" xfId="7" applyFont="1" applyBorder="1" applyAlignment="1">
      <alignment vertical="top" wrapText="1"/>
    </xf>
    <xf numFmtId="49" fontId="14" fillId="0" borderId="15" xfId="11" applyNumberFormat="1" applyFont="1" applyBorder="1" applyAlignment="1">
      <alignment horizontal="center" vertical="top" wrapText="1"/>
    </xf>
    <xf numFmtId="0" fontId="22" fillId="4" borderId="15" xfId="11" applyFont="1" applyFill="1" applyBorder="1" applyAlignment="1">
      <alignment horizontal="center" vertical="top" wrapText="1"/>
    </xf>
    <xf numFmtId="49" fontId="6" fillId="15" borderId="47" xfId="11" applyNumberFormat="1" applyFont="1" applyFill="1" applyBorder="1" applyAlignment="1">
      <alignment horizontal="center" vertical="center" wrapText="1"/>
    </xf>
    <xf numFmtId="0" fontId="6" fillId="4" borderId="54" xfId="11" applyFont="1" applyFill="1" applyBorder="1" applyAlignment="1">
      <alignment horizontal="center" vertical="center"/>
    </xf>
    <xf numFmtId="0" fontId="6" fillId="4" borderId="49" xfId="11" applyFont="1" applyFill="1" applyBorder="1" applyAlignment="1">
      <alignment horizontal="left" vertical="center" wrapText="1"/>
    </xf>
    <xf numFmtId="0" fontId="17" fillId="4" borderId="29" xfId="11" applyFont="1" applyFill="1" applyBorder="1" applyAlignment="1">
      <alignment horizontal="center" vertical="top"/>
    </xf>
    <xf numFmtId="0" fontId="6" fillId="0" borderId="35" xfId="7" applyFont="1" applyBorder="1" applyAlignment="1">
      <alignment vertical="top" wrapText="1"/>
    </xf>
    <xf numFmtId="0" fontId="22" fillId="4" borderId="35" xfId="11" applyFont="1" applyFill="1" applyBorder="1" applyAlignment="1">
      <alignment horizontal="center" vertical="top" wrapText="1"/>
    </xf>
    <xf numFmtId="0" fontId="6" fillId="4" borderId="26" xfId="11" applyFont="1" applyFill="1" applyBorder="1" applyAlignment="1">
      <alignment vertical="center" wrapText="1"/>
    </xf>
    <xf numFmtId="0" fontId="6" fillId="4" borderId="49" xfId="11" applyFont="1" applyFill="1" applyBorder="1" applyAlignment="1">
      <alignment vertical="center" wrapText="1"/>
    </xf>
    <xf numFmtId="0" fontId="17" fillId="4" borderId="8" xfId="11" applyFont="1" applyFill="1" applyBorder="1" applyAlignment="1">
      <alignment horizontal="center" vertical="top"/>
    </xf>
    <xf numFmtId="2" fontId="17" fillId="15" borderId="0" xfId="11" applyNumberFormat="1" applyFont="1" applyFill="1" applyAlignment="1">
      <alignment horizontal="center" vertical="center" wrapText="1"/>
    </xf>
    <xf numFmtId="0" fontId="6" fillId="4" borderId="32" xfId="11" applyFont="1" applyFill="1" applyBorder="1" applyAlignment="1">
      <alignment vertical="center"/>
    </xf>
    <xf numFmtId="0" fontId="6" fillId="4" borderId="35" xfId="11" applyFont="1" applyFill="1" applyBorder="1" applyAlignment="1">
      <alignment vertical="center" wrapText="1"/>
    </xf>
    <xf numFmtId="49" fontId="6" fillId="15" borderId="65" xfId="11" applyNumberFormat="1" applyFont="1" applyFill="1" applyBorder="1" applyAlignment="1">
      <alignment vertical="center" wrapText="1"/>
    </xf>
    <xf numFmtId="0" fontId="6" fillId="4" borderId="67" xfId="11" applyFont="1" applyFill="1" applyBorder="1" applyAlignment="1">
      <alignment vertical="center"/>
    </xf>
    <xf numFmtId="0" fontId="6" fillId="4" borderId="12" xfId="11" applyFont="1" applyFill="1" applyBorder="1" applyAlignment="1">
      <alignment vertical="center" wrapText="1"/>
    </xf>
    <xf numFmtId="0" fontId="17" fillId="4" borderId="18" xfId="11" applyFont="1" applyFill="1" applyBorder="1" applyAlignment="1">
      <alignment horizontal="center" vertical="top"/>
    </xf>
    <xf numFmtId="2" fontId="17" fillId="15" borderId="0" xfId="11" applyNumberFormat="1" applyFont="1" applyFill="1" applyAlignment="1">
      <alignment vertical="center" wrapText="1"/>
    </xf>
    <xf numFmtId="49" fontId="6" fillId="15" borderId="51" xfId="11" applyNumberFormat="1" applyFont="1" applyFill="1" applyBorder="1" applyAlignment="1">
      <alignment horizontal="center" vertical="center" wrapText="1"/>
    </xf>
    <xf numFmtId="0" fontId="6" fillId="4" borderId="52" xfId="11" applyFont="1" applyFill="1" applyBorder="1" applyAlignment="1">
      <alignment vertical="center" wrapText="1"/>
    </xf>
    <xf numFmtId="0" fontId="18" fillId="18" borderId="24" xfId="11" applyFont="1" applyFill="1" applyBorder="1" applyAlignment="1">
      <alignment horizontal="center" vertical="top"/>
    </xf>
    <xf numFmtId="49" fontId="6" fillId="15" borderId="60" xfId="11" applyNumberFormat="1" applyFont="1" applyFill="1" applyBorder="1" applyAlignment="1">
      <alignment horizontal="center" vertical="center" wrapText="1"/>
    </xf>
    <xf numFmtId="0" fontId="6" fillId="4" borderId="57" xfId="11" applyFont="1" applyFill="1" applyBorder="1" applyAlignment="1">
      <alignment vertical="center"/>
    </xf>
    <xf numFmtId="0" fontId="6" fillId="4" borderId="63" xfId="11" applyFont="1" applyFill="1" applyBorder="1" applyAlignment="1">
      <alignment vertical="center" wrapText="1"/>
    </xf>
    <xf numFmtId="164" fontId="17" fillId="4" borderId="22" xfId="11" applyNumberFormat="1" applyFont="1" applyFill="1" applyBorder="1" applyAlignment="1">
      <alignment horizontal="center" vertical="top"/>
    </xf>
    <xf numFmtId="0" fontId="6" fillId="0" borderId="18" xfId="7" applyFont="1" applyBorder="1" applyAlignment="1">
      <alignment vertical="top" wrapText="1"/>
    </xf>
    <xf numFmtId="49" fontId="6" fillId="15" borderId="32" xfId="11" applyNumberFormat="1" applyFont="1" applyFill="1" applyBorder="1" applyAlignment="1">
      <alignment horizontal="center" vertical="center" wrapText="1"/>
    </xf>
    <xf numFmtId="0" fontId="6" fillId="4" borderId="41" xfId="11" applyFont="1" applyFill="1" applyBorder="1" applyAlignment="1">
      <alignment vertical="center"/>
    </xf>
    <xf numFmtId="0" fontId="6" fillId="0" borderId="33" xfId="6" applyFont="1" applyBorder="1" applyAlignment="1">
      <alignment vertical="top" wrapText="1"/>
    </xf>
    <xf numFmtId="164" fontId="19" fillId="0" borderId="31" xfId="11" applyNumberFormat="1" applyFont="1" applyBorder="1" applyAlignment="1">
      <alignment horizontal="center" vertical="top"/>
    </xf>
    <xf numFmtId="49" fontId="14" fillId="0" borderId="35" xfId="11" applyNumberFormat="1" applyFont="1" applyBorder="1" applyAlignment="1">
      <alignment horizontal="center" vertical="top" wrapText="1"/>
    </xf>
    <xf numFmtId="49" fontId="6" fillId="15" borderId="45" xfId="11" applyNumberFormat="1" applyFont="1" applyFill="1" applyBorder="1" applyAlignment="1">
      <alignment horizontal="center" vertical="center" wrapText="1"/>
    </xf>
    <xf numFmtId="0" fontId="6" fillId="4" borderId="25" xfId="11" applyFont="1" applyFill="1" applyBorder="1" applyAlignment="1">
      <alignment horizontal="center" vertical="center"/>
    </xf>
    <xf numFmtId="49" fontId="8" fillId="0" borderId="14" xfId="11" applyNumberFormat="1" applyFont="1" applyBorder="1" applyAlignment="1">
      <alignment vertical="top" wrapText="1"/>
    </xf>
    <xf numFmtId="49" fontId="6" fillId="15" borderId="47" xfId="11" applyNumberFormat="1" applyFont="1" applyFill="1" applyBorder="1" applyAlignment="1">
      <alignment horizontal="center" vertical="center" wrapText="1"/>
    </xf>
    <xf numFmtId="0" fontId="6" fillId="4" borderId="54" xfId="11" applyFont="1" applyFill="1" applyBorder="1" applyAlignment="1">
      <alignment horizontal="center" vertical="center"/>
    </xf>
    <xf numFmtId="0" fontId="17" fillId="0" borderId="39" xfId="11" applyFont="1" applyBorder="1" applyAlignment="1">
      <alignment horizontal="center" vertical="top"/>
    </xf>
    <xf numFmtId="0" fontId="17" fillId="4" borderId="21" xfId="11" applyFont="1" applyFill="1" applyBorder="1" applyAlignment="1">
      <alignment horizontal="center" vertical="top"/>
    </xf>
    <xf numFmtId="0" fontId="67" fillId="13" borderId="24" xfId="7" applyFont="1" applyFill="1" applyBorder="1" applyAlignment="1">
      <alignment horizontal="left" vertical="top"/>
    </xf>
    <xf numFmtId="0" fontId="67" fillId="13" borderId="31" xfId="7" applyFont="1" applyFill="1" applyBorder="1" applyAlignment="1">
      <alignment horizontal="left" vertical="top"/>
    </xf>
    <xf numFmtId="0" fontId="6" fillId="4" borderId="26" xfId="11" applyFont="1" applyFill="1" applyBorder="1" applyAlignment="1">
      <alignment vertical="center" wrapText="1"/>
    </xf>
    <xf numFmtId="0" fontId="6" fillId="4" borderId="64" xfId="11" applyFont="1" applyFill="1" applyBorder="1" applyAlignment="1">
      <alignment vertical="center"/>
    </xf>
    <xf numFmtId="0" fontId="6" fillId="0" borderId="26" xfId="6" applyFont="1" applyBorder="1" applyAlignment="1">
      <alignment vertical="top" wrapText="1"/>
    </xf>
    <xf numFmtId="49" fontId="18" fillId="13" borderId="2" xfId="11" applyNumberFormat="1" applyFont="1" applyFill="1" applyBorder="1" applyAlignment="1">
      <alignment horizontal="center" vertical="top" wrapText="1"/>
    </xf>
    <xf numFmtId="49" fontId="6" fillId="15" borderId="40" xfId="11" applyNumberFormat="1" applyFont="1" applyFill="1" applyBorder="1" applyAlignment="1">
      <alignment vertical="center" wrapText="1"/>
    </xf>
    <xf numFmtId="49" fontId="18" fillId="13" borderId="34" xfId="11" applyNumberFormat="1" applyFont="1" applyFill="1" applyBorder="1" applyAlignment="1">
      <alignment horizontal="center" vertical="top" wrapText="1"/>
    </xf>
    <xf numFmtId="0" fontId="6" fillId="4" borderId="58" xfId="11" applyFont="1" applyFill="1" applyBorder="1" applyAlignment="1">
      <alignment horizontal="center" vertical="center"/>
    </xf>
    <xf numFmtId="0" fontId="6" fillId="4" borderId="52" xfId="11" applyFont="1" applyFill="1" applyBorder="1" applyAlignment="1">
      <alignment vertical="center" wrapText="1"/>
    </xf>
    <xf numFmtId="164" fontId="39" fillId="12" borderId="30" xfId="11" applyNumberFormat="1" applyFont="1" applyFill="1" applyBorder="1" applyAlignment="1">
      <alignment horizontal="center" vertical="top"/>
    </xf>
    <xf numFmtId="0" fontId="18" fillId="12" borderId="24" xfId="11" applyFont="1" applyFill="1" applyBorder="1" applyAlignment="1">
      <alignment horizontal="center" vertical="top"/>
    </xf>
    <xf numFmtId="0" fontId="22" fillId="12" borderId="0" xfId="11" applyFont="1" applyFill="1" applyAlignment="1">
      <alignment vertical="top" wrapText="1"/>
    </xf>
    <xf numFmtId="49" fontId="18" fillId="12" borderId="24" xfId="11" applyNumberFormat="1" applyFont="1" applyFill="1" applyBorder="1" applyAlignment="1">
      <alignment horizontal="center" vertical="top"/>
    </xf>
    <xf numFmtId="164" fontId="19" fillId="12" borderId="24" xfId="11" applyNumberFormat="1" applyFont="1" applyFill="1" applyBorder="1" applyAlignment="1">
      <alignment horizontal="center" vertical="top"/>
    </xf>
    <xf numFmtId="49" fontId="18" fillId="12" borderId="30" xfId="11" applyNumberFormat="1" applyFont="1" applyFill="1" applyBorder="1" applyAlignment="1">
      <alignment horizontal="center" vertical="top"/>
    </xf>
    <xf numFmtId="164" fontId="17" fillId="12" borderId="5" xfId="11" applyNumberFormat="1" applyFont="1" applyFill="1" applyBorder="1" applyAlignment="1">
      <alignment horizontal="center" vertical="top"/>
    </xf>
    <xf numFmtId="0" fontId="6" fillId="4" borderId="48" xfId="11" applyFont="1" applyFill="1" applyBorder="1" applyAlignment="1">
      <alignment vertical="center" wrapText="1"/>
    </xf>
    <xf numFmtId="164" fontId="19" fillId="12" borderId="29" xfId="11" applyNumberFormat="1" applyFont="1" applyFill="1" applyBorder="1" applyAlignment="1">
      <alignment horizontal="center" vertical="top"/>
    </xf>
    <xf numFmtId="49" fontId="18" fillId="12" borderId="31" xfId="11" applyNumberFormat="1" applyFont="1" applyFill="1" applyBorder="1" applyAlignment="1">
      <alignment horizontal="center" vertical="top"/>
    </xf>
    <xf numFmtId="0" fontId="6" fillId="4" borderId="2" xfId="11" applyFont="1" applyFill="1" applyBorder="1" applyAlignment="1">
      <alignment horizontal="center" vertical="center" wrapText="1"/>
    </xf>
    <xf numFmtId="0" fontId="6" fillId="0" borderId="9" xfId="11" applyFont="1" applyBorder="1" applyAlignment="1">
      <alignment horizontal="center" vertical="center"/>
    </xf>
    <xf numFmtId="0" fontId="6" fillId="0" borderId="9" xfId="11" applyFont="1" applyBorder="1" applyAlignment="1">
      <alignment vertical="center" wrapText="1"/>
    </xf>
    <xf numFmtId="0" fontId="9" fillId="0" borderId="3" xfId="11" applyFont="1" applyBorder="1" applyAlignment="1">
      <alignment vertical="center"/>
    </xf>
    <xf numFmtId="0" fontId="9" fillId="0" borderId="4" xfId="11" applyFont="1" applyBorder="1" applyAlignment="1">
      <alignment vertical="center"/>
    </xf>
    <xf numFmtId="49" fontId="18" fillId="8" borderId="30" xfId="11" applyNumberFormat="1" applyFont="1" applyFill="1" applyBorder="1" applyAlignment="1">
      <alignment horizontal="center" vertical="top"/>
    </xf>
    <xf numFmtId="49" fontId="18" fillId="9" borderId="24" xfId="11" applyNumberFormat="1" applyFont="1" applyFill="1" applyBorder="1" applyAlignment="1">
      <alignment horizontal="center" vertical="top"/>
    </xf>
    <xf numFmtId="0" fontId="9" fillId="8" borderId="10" xfId="11" applyFont="1" applyFill="1" applyBorder="1" applyAlignment="1">
      <alignment vertical="center"/>
    </xf>
    <xf numFmtId="0" fontId="9" fillId="8" borderId="11" xfId="11" applyFont="1" applyFill="1" applyBorder="1" applyAlignment="1">
      <alignment vertical="center"/>
    </xf>
    <xf numFmtId="49" fontId="18" fillId="8" borderId="24" xfId="11" applyNumberFormat="1" applyFont="1" applyFill="1" applyBorder="1" applyAlignment="1">
      <alignment horizontal="center" vertical="top"/>
    </xf>
    <xf numFmtId="0" fontId="6" fillId="4" borderId="9" xfId="11" applyFont="1" applyFill="1" applyBorder="1" applyAlignment="1">
      <alignment horizontal="center" vertical="top"/>
    </xf>
    <xf numFmtId="0" fontId="6" fillId="0" borderId="17" xfId="11" applyFont="1" applyBorder="1" applyAlignment="1">
      <alignment horizontal="center" vertical="center"/>
    </xf>
    <xf numFmtId="0" fontId="24" fillId="0" borderId="9" xfId="11" applyFont="1" applyBorder="1" applyAlignment="1">
      <alignment horizontal="justify" vertical="center"/>
    </xf>
    <xf numFmtId="0" fontId="18" fillId="0" borderId="11" xfId="11" applyFont="1" applyBorder="1" applyAlignment="1">
      <alignment horizontal="left" vertical="top"/>
    </xf>
    <xf numFmtId="0" fontId="26" fillId="0" borderId="11" xfId="11" applyFont="1" applyBorder="1" applyAlignment="1">
      <alignment horizontal="left" vertical="top"/>
    </xf>
    <xf numFmtId="0" fontId="27" fillId="0" borderId="11" xfId="11" applyFont="1" applyBorder="1" applyAlignment="1">
      <alignment horizontal="left" vertical="top"/>
    </xf>
    <xf numFmtId="0" fontId="26" fillId="0" borderId="12" xfId="11" applyFont="1" applyBorder="1" applyAlignment="1">
      <alignment vertical="top"/>
    </xf>
    <xf numFmtId="49" fontId="18" fillId="10" borderId="24" xfId="11" applyNumberFormat="1" applyFont="1" applyFill="1" applyBorder="1" applyAlignment="1">
      <alignment horizontal="center" vertical="top" wrapText="1"/>
    </xf>
    <xf numFmtId="0" fontId="18" fillId="9" borderId="10" xfId="11" applyFont="1" applyFill="1" applyBorder="1" applyAlignment="1">
      <alignment horizontal="left" vertical="top"/>
    </xf>
    <xf numFmtId="0" fontId="4" fillId="10" borderId="11" xfId="11" applyFill="1" applyBorder="1"/>
    <xf numFmtId="0" fontId="30" fillId="10" borderId="11" xfId="11" applyFont="1" applyFill="1" applyBorder="1"/>
    <xf numFmtId="0" fontId="28" fillId="9" borderId="23" xfId="11" applyFont="1" applyFill="1" applyBorder="1" applyAlignment="1">
      <alignment horizontal="left" vertical="top"/>
    </xf>
    <xf numFmtId="0" fontId="29" fillId="9" borderId="23" xfId="11" applyFont="1" applyFill="1" applyBorder="1" applyAlignment="1">
      <alignment horizontal="left" vertical="top"/>
    </xf>
    <xf numFmtId="0" fontId="29" fillId="10" borderId="23" xfId="11" applyFont="1" applyFill="1" applyBorder="1" applyAlignment="1">
      <alignment horizontal="left" vertical="top"/>
    </xf>
    <xf numFmtId="0" fontId="29" fillId="10" borderId="23" xfId="11" applyFont="1" applyFill="1" applyBorder="1"/>
    <xf numFmtId="49" fontId="18" fillId="10" borderId="9" xfId="11" applyNumberFormat="1" applyFont="1" applyFill="1" applyBorder="1" applyAlignment="1">
      <alignment horizontal="center" vertical="top" wrapText="1"/>
    </xf>
    <xf numFmtId="0" fontId="9" fillId="0" borderId="2" xfId="11" applyFont="1" applyBorder="1" applyAlignment="1">
      <alignment horizontal="center" vertical="center" textRotation="90"/>
    </xf>
    <xf numFmtId="0" fontId="29" fillId="0" borderId="25" xfId="11" applyFont="1" applyBorder="1" applyAlignment="1">
      <alignment horizontal="center" vertical="center" wrapText="1"/>
    </xf>
    <xf numFmtId="0" fontId="29" fillId="0" borderId="26" xfId="11" applyFont="1" applyBorder="1" applyAlignment="1">
      <alignment horizontal="center" vertical="center" wrapText="1"/>
    </xf>
    <xf numFmtId="0" fontId="29" fillId="0" borderId="24" xfId="11" applyFont="1" applyBorder="1" applyAlignment="1">
      <alignment horizontal="center" vertical="center" textRotation="90" wrapText="1"/>
    </xf>
    <xf numFmtId="0" fontId="29" fillId="0" borderId="61" xfId="11" applyFont="1" applyBorder="1" applyAlignment="1">
      <alignment horizontal="center" vertical="center" textRotation="90" wrapText="1"/>
    </xf>
    <xf numFmtId="0" fontId="29" fillId="12" borderId="24" xfId="11" applyFont="1" applyFill="1" applyBorder="1" applyAlignment="1">
      <alignment horizontal="center" vertical="center" textRotation="90" wrapText="1"/>
    </xf>
    <xf numFmtId="0" fontId="29" fillId="0" borderId="2" xfId="11" applyFont="1" applyBorder="1" applyAlignment="1">
      <alignment horizontal="center" vertical="center" wrapText="1"/>
    </xf>
    <xf numFmtId="0" fontId="29" fillId="0" borderId="1" xfId="11" applyFont="1" applyBorder="1" applyAlignment="1">
      <alignment horizontal="center" vertical="center" textRotation="90" wrapText="1"/>
    </xf>
    <xf numFmtId="0" fontId="29" fillId="13" borderId="24" xfId="11" applyFont="1" applyFill="1" applyBorder="1" applyAlignment="1">
      <alignment horizontal="center" vertical="center" textRotation="90" wrapText="1"/>
    </xf>
    <xf numFmtId="0" fontId="29" fillId="12" borderId="61" xfId="11" applyFont="1" applyFill="1" applyBorder="1" applyAlignment="1">
      <alignment horizontal="center" vertical="center" textRotation="90" wrapText="1"/>
    </xf>
    <xf numFmtId="0" fontId="29" fillId="8" borderId="1" xfId="11" applyFont="1" applyFill="1" applyBorder="1" applyAlignment="1">
      <alignment horizontal="center" vertical="center" textRotation="90" wrapText="1"/>
    </xf>
    <xf numFmtId="0" fontId="29" fillId="10" borderId="1" xfId="11" applyFont="1" applyFill="1" applyBorder="1" applyAlignment="1">
      <alignment horizontal="center" vertical="center" textRotation="90" wrapText="1"/>
    </xf>
    <xf numFmtId="0" fontId="9" fillId="0" borderId="14" xfId="11" applyFont="1" applyBorder="1" applyAlignment="1">
      <alignment horizontal="center" vertical="center" textRotation="90"/>
    </xf>
    <xf numFmtId="0" fontId="29" fillId="0" borderId="54" xfId="11" applyFont="1" applyBorder="1" applyAlignment="1">
      <alignment horizontal="center" vertical="center" wrapText="1"/>
    </xf>
    <xf numFmtId="0" fontId="29" fillId="0" borderId="53" xfId="11" applyFont="1" applyBorder="1" applyAlignment="1">
      <alignment horizontal="center" vertical="center" wrapText="1"/>
    </xf>
    <xf numFmtId="0" fontId="29" fillId="0" borderId="30" xfId="11" applyFont="1" applyBorder="1" applyAlignment="1">
      <alignment horizontal="center" vertical="center" textRotation="90" wrapText="1"/>
    </xf>
    <xf numFmtId="0" fontId="29" fillId="0" borderId="20" xfId="11" applyFont="1" applyBorder="1" applyAlignment="1">
      <alignment horizontal="center" vertical="center" textRotation="90" wrapText="1"/>
    </xf>
    <xf numFmtId="0" fontId="29" fillId="12" borderId="30" xfId="11" applyFont="1" applyFill="1" applyBorder="1" applyAlignment="1">
      <alignment horizontal="center" vertical="center" textRotation="90" wrapText="1"/>
    </xf>
    <xf numFmtId="0" fontId="29" fillId="0" borderId="14" xfId="11" applyFont="1" applyBorder="1" applyAlignment="1">
      <alignment horizontal="center" vertical="center" wrapText="1"/>
    </xf>
    <xf numFmtId="0" fontId="29" fillId="0" borderId="22" xfId="11" applyFont="1" applyBorder="1" applyAlignment="1">
      <alignment horizontal="center" vertical="center" textRotation="90" wrapText="1"/>
    </xf>
    <xf numFmtId="0" fontId="29" fillId="13" borderId="30" xfId="11" applyFont="1" applyFill="1" applyBorder="1" applyAlignment="1">
      <alignment horizontal="center" vertical="center" textRotation="90" wrapText="1"/>
    </xf>
    <xf numFmtId="0" fontId="29" fillId="12" borderId="20" xfId="11" applyFont="1" applyFill="1" applyBorder="1" applyAlignment="1">
      <alignment horizontal="center" vertical="center" textRotation="90" wrapText="1"/>
    </xf>
    <xf numFmtId="0" fontId="29" fillId="8" borderId="22" xfId="11" applyFont="1" applyFill="1" applyBorder="1" applyAlignment="1">
      <alignment horizontal="center" vertical="center" textRotation="90" wrapText="1"/>
    </xf>
    <xf numFmtId="0" fontId="29" fillId="10" borderId="22" xfId="11" applyFont="1" applyFill="1" applyBorder="1" applyAlignment="1">
      <alignment horizontal="center" vertical="center" textRotation="90" wrapText="1"/>
    </xf>
    <xf numFmtId="0" fontId="29" fillId="0" borderId="31" xfId="11" applyFont="1" applyBorder="1" applyAlignment="1">
      <alignment horizontal="center" vertical="center" textRotation="90" wrapText="1"/>
    </xf>
    <xf numFmtId="0" fontId="29" fillId="0" borderId="7" xfId="11" applyFont="1" applyBorder="1" applyAlignment="1">
      <alignment horizontal="center" vertical="center" textRotation="90" wrapText="1"/>
    </xf>
    <xf numFmtId="0" fontId="29" fillId="12" borderId="31" xfId="11" applyFont="1" applyFill="1" applyBorder="1" applyAlignment="1">
      <alignment horizontal="center" vertical="center" textRotation="90" wrapText="1"/>
    </xf>
    <xf numFmtId="0" fontId="29" fillId="0" borderId="34" xfId="11" applyFont="1" applyBorder="1" applyAlignment="1">
      <alignment horizontal="center" vertical="center" wrapText="1"/>
    </xf>
    <xf numFmtId="0" fontId="29" fillId="0" borderId="29" xfId="11" applyFont="1" applyBorder="1" applyAlignment="1">
      <alignment horizontal="center" vertical="center" textRotation="90" wrapText="1"/>
    </xf>
    <xf numFmtId="0" fontId="29" fillId="13" borderId="31" xfId="11" applyFont="1" applyFill="1" applyBorder="1" applyAlignment="1">
      <alignment horizontal="center" vertical="center" textRotation="90" wrapText="1"/>
    </xf>
    <xf numFmtId="0" fontId="29" fillId="12" borderId="7" xfId="11" applyFont="1" applyFill="1" applyBorder="1" applyAlignment="1">
      <alignment horizontal="center" vertical="center" textRotation="90" wrapText="1"/>
    </xf>
    <xf numFmtId="0" fontId="29" fillId="8" borderId="29" xfId="11" applyFont="1" applyFill="1" applyBorder="1" applyAlignment="1">
      <alignment horizontal="center" vertical="center" textRotation="90" wrapText="1"/>
    </xf>
    <xf numFmtId="0" fontId="29" fillId="10" borderId="29" xfId="11" applyFont="1" applyFill="1" applyBorder="1" applyAlignment="1">
      <alignment horizontal="center" vertical="center" textRotation="90" wrapText="1"/>
    </xf>
    <xf numFmtId="0" fontId="6" fillId="0" borderId="3" xfId="11" applyFont="1" applyBorder="1" applyAlignment="1">
      <alignment horizontal="center"/>
    </xf>
    <xf numFmtId="0" fontId="28" fillId="0" borderId="3" xfId="11" applyFont="1" applyBorder="1" applyAlignment="1">
      <alignment horizontal="center" vertical="center"/>
    </xf>
    <xf numFmtId="0" fontId="28" fillId="0" borderId="0" xfId="11" applyFont="1" applyAlignment="1">
      <alignment horizontal="center" vertical="center"/>
    </xf>
    <xf numFmtId="0" fontId="9" fillId="0" borderId="0" xfId="11" applyFont="1" applyAlignment="1">
      <alignment horizontal="center" vertical="center"/>
    </xf>
    <xf numFmtId="0" fontId="29" fillId="0" borderId="0" xfId="11" applyFont="1" applyAlignment="1">
      <alignment horizontal="center" vertical="center"/>
    </xf>
    <xf numFmtId="0" fontId="26" fillId="0" borderId="0" xfId="11" applyFont="1" applyAlignment="1">
      <alignment horizontal="center" vertical="top" wrapText="1"/>
    </xf>
    <xf numFmtId="0" fontId="26" fillId="0" borderId="0" xfId="11" applyFont="1" applyAlignment="1">
      <alignment horizontal="center" vertical="center" wrapText="1"/>
    </xf>
    <xf numFmtId="0" fontId="1" fillId="0" borderId="0" xfId="13"/>
    <xf numFmtId="0" fontId="30" fillId="0" borderId="24" xfId="13" applyFont="1" applyBorder="1" applyAlignment="1">
      <alignment vertical="top" wrapText="1"/>
    </xf>
    <xf numFmtId="0" fontId="28" fillId="0" borderId="24" xfId="13" applyFont="1" applyBorder="1" applyAlignment="1">
      <alignment horizontal="center" vertical="top" wrapText="1"/>
    </xf>
    <xf numFmtId="0" fontId="30" fillId="0" borderId="30" xfId="13" applyFont="1" applyBorder="1" applyAlignment="1">
      <alignment vertical="top" wrapText="1"/>
    </xf>
    <xf numFmtId="0" fontId="28" fillId="0" borderId="30" xfId="13" applyFont="1" applyBorder="1" applyAlignment="1">
      <alignment horizontal="center" vertical="top" wrapText="1"/>
    </xf>
    <xf numFmtId="0" fontId="30" fillId="0" borderId="14" xfId="13" applyFont="1" applyBorder="1" applyAlignment="1">
      <alignment vertical="top" wrapText="1"/>
    </xf>
    <xf numFmtId="0" fontId="30" fillId="0" borderId="31" xfId="13" applyFont="1" applyBorder="1" applyAlignment="1">
      <alignment vertical="top" wrapText="1"/>
    </xf>
    <xf numFmtId="0" fontId="28" fillId="0" borderId="31" xfId="13" applyFont="1" applyBorder="1" applyAlignment="1">
      <alignment horizontal="center" vertical="top" wrapText="1"/>
    </xf>
    <xf numFmtId="0" fontId="28" fillId="0" borderId="10" xfId="13" applyFont="1" applyBorder="1" applyAlignment="1">
      <alignment vertical="top" wrapText="1"/>
    </xf>
    <xf numFmtId="0" fontId="9" fillId="0" borderId="9" xfId="13" applyFont="1" applyBorder="1" applyAlignment="1">
      <alignment horizontal="center" vertical="top" wrapText="1"/>
    </xf>
    <xf numFmtId="0" fontId="38" fillId="0" borderId="0" xfId="7" applyFont="1"/>
  </cellXfs>
  <cellStyles count="14">
    <cellStyle name="Geras" xfId="3" builtinId="26"/>
    <cellStyle name="Įprastas" xfId="0" builtinId="0"/>
    <cellStyle name="Įprastas 2" xfId="8" xr:uid="{2C37FC55-7540-4328-8981-75E0027B0E55}"/>
    <cellStyle name="Įprastas 2 2" xfId="7" xr:uid="{B337C3A5-20EA-4C91-8E68-453AD69B07D9}"/>
    <cellStyle name="Įprastas 2 2 2 2" xfId="13" xr:uid="{F396988C-435D-4B71-9C9F-97B462C4152B}"/>
    <cellStyle name="Įprastas 3" xfId="9" xr:uid="{9E0D9DBC-6700-4111-99F9-6D4E53C77F41}"/>
    <cellStyle name="Įprastas 4" xfId="4" xr:uid="{785A1945-5D60-4239-A21C-8205A2734E22}"/>
    <cellStyle name="Įprastas 5" xfId="5" xr:uid="{3D3902B0-83FE-4E33-AF99-0D6D43FF7417}"/>
    <cellStyle name="Įprastas 6" xfId="6" xr:uid="{A1068511-AE62-4B78-9D31-2BC0B5BA59B0}"/>
    <cellStyle name="Įprastas 7" xfId="11" xr:uid="{A87F191D-A0AB-4A51-B449-1B812B9F4078}"/>
    <cellStyle name="Kablelis" xfId="1" builtinId="3"/>
    <cellStyle name="Normal_Kopija 13 programos Excel" xfId="10" xr:uid="{E1DF5FFC-EFCF-441D-B901-9E043407B271}"/>
    <cellStyle name="Procentai" xfId="2" builtinId="5"/>
    <cellStyle name="Valiuta 2" xfId="12" xr:uid="{52658591-1E0E-4BFB-A6D7-ECFBD7E397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FBD86-D3C2-4C2A-B70A-6B9789A1F8EF}">
  <sheetPr>
    <pageSetUpPr fitToPage="1"/>
  </sheetPr>
  <dimension ref="A1:W142"/>
  <sheetViews>
    <sheetView tabSelected="1" view="pageBreakPreview" zoomScaleNormal="80" zoomScaleSheetLayoutView="100" workbookViewId="0">
      <selection activeCell="R7" sqref="R7"/>
    </sheetView>
  </sheetViews>
  <sheetFormatPr defaultRowHeight="15" x14ac:dyDescent="0.25"/>
  <cols>
    <col min="1" max="1" width="2.7109375" customWidth="1"/>
    <col min="2" max="4" width="3.140625" customWidth="1"/>
    <col min="5" max="5" width="3.5703125" customWidth="1"/>
    <col min="6" max="6" width="38.28515625" customWidth="1"/>
    <col min="7" max="7" width="4.7109375" customWidth="1"/>
    <col min="8" max="8" width="4.28515625" customWidth="1"/>
    <col min="9" max="9" width="6.140625" customWidth="1"/>
    <col min="10" max="10" width="29.85546875" style="1" customWidth="1"/>
    <col min="11" max="11" width="7.7109375" customWidth="1"/>
    <col min="12" max="12" width="12" customWidth="1"/>
    <col min="13" max="13" width="41.85546875" customWidth="1"/>
    <col min="14" max="14" width="11.5703125" customWidth="1"/>
    <col min="15" max="15" width="20.28515625" customWidth="1"/>
  </cols>
  <sheetData>
    <row r="1" spans="1:15" ht="15.75" customHeight="1" x14ac:dyDescent="0.25">
      <c r="L1" s="573"/>
      <c r="M1" s="572" t="s">
        <v>844</v>
      </c>
      <c r="N1" s="572"/>
      <c r="O1" s="572"/>
    </row>
    <row r="2" spans="1:15" ht="15" customHeight="1" x14ac:dyDescent="0.25">
      <c r="L2" s="573"/>
      <c r="M2" s="572"/>
      <c r="N2" s="572"/>
      <c r="O2" s="572"/>
    </row>
    <row r="3" spans="1:15" ht="32.25" customHeight="1" x14ac:dyDescent="0.25">
      <c r="L3" s="573"/>
      <c r="M3" s="572"/>
      <c r="N3" s="572"/>
      <c r="O3" s="572"/>
    </row>
    <row r="4" spans="1:15" ht="15" customHeight="1" x14ac:dyDescent="0.25">
      <c r="A4" s="571" t="s">
        <v>184</v>
      </c>
      <c r="B4" s="571"/>
      <c r="C4" s="571"/>
      <c r="D4" s="571"/>
      <c r="E4" s="571"/>
      <c r="F4" s="571"/>
      <c r="G4" s="571"/>
      <c r="H4" s="571"/>
      <c r="I4" s="571"/>
      <c r="J4" s="571"/>
      <c r="K4" s="571"/>
      <c r="L4" s="571"/>
      <c r="M4" s="571"/>
      <c r="N4" s="571"/>
      <c r="O4" s="571"/>
    </row>
    <row r="5" spans="1:15" x14ac:dyDescent="0.25">
      <c r="A5" s="570" t="s">
        <v>183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  <c r="N5" s="570"/>
      <c r="O5" s="570"/>
    </row>
    <row r="6" spans="1:15" x14ac:dyDescent="0.25">
      <c r="A6" s="570" t="s">
        <v>182</v>
      </c>
      <c r="B6" s="570"/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  <c r="O6" s="570"/>
    </row>
    <row r="7" spans="1:15" ht="16.5" thickBot="1" x14ac:dyDescent="0.3">
      <c r="A7" s="568"/>
      <c r="B7" s="568"/>
      <c r="C7" s="568"/>
      <c r="D7" s="568"/>
      <c r="E7" s="568"/>
      <c r="F7" s="568"/>
      <c r="G7" s="568"/>
      <c r="H7" s="568"/>
      <c r="I7" s="568"/>
      <c r="J7" s="569"/>
      <c r="K7" s="568"/>
      <c r="L7" s="568"/>
      <c r="M7" s="567"/>
      <c r="N7" s="566" t="s">
        <v>26</v>
      </c>
      <c r="O7" s="566"/>
    </row>
    <row r="8" spans="1:15" ht="29.25" customHeight="1" thickBot="1" x14ac:dyDescent="0.3">
      <c r="A8" s="565" t="s">
        <v>181</v>
      </c>
      <c r="B8" s="564" t="s">
        <v>180</v>
      </c>
      <c r="C8" s="563" t="s">
        <v>176</v>
      </c>
      <c r="D8" s="562" t="s">
        <v>179</v>
      </c>
      <c r="E8" s="561" t="s">
        <v>178</v>
      </c>
      <c r="F8" s="560" t="s">
        <v>177</v>
      </c>
      <c r="G8" s="559" t="s">
        <v>176</v>
      </c>
      <c r="H8" s="556" t="s">
        <v>175</v>
      </c>
      <c r="I8" s="558" t="s">
        <v>174</v>
      </c>
      <c r="J8" s="557" t="s">
        <v>173</v>
      </c>
      <c r="K8" s="556" t="s">
        <v>172</v>
      </c>
      <c r="L8" s="555" t="s">
        <v>171</v>
      </c>
      <c r="M8" s="554" t="s">
        <v>170</v>
      </c>
      <c r="N8" s="553"/>
      <c r="O8" s="552"/>
    </row>
    <row r="9" spans="1:15" x14ac:dyDescent="0.25">
      <c r="A9" s="551"/>
      <c r="B9" s="550"/>
      <c r="C9" s="549"/>
      <c r="D9" s="548"/>
      <c r="E9" s="547"/>
      <c r="F9" s="546"/>
      <c r="G9" s="545"/>
      <c r="H9" s="543"/>
      <c r="I9" s="544"/>
      <c r="J9" s="530"/>
      <c r="K9" s="543"/>
      <c r="L9" s="542"/>
      <c r="M9" s="541" t="s">
        <v>169</v>
      </c>
      <c r="N9" s="540" t="s">
        <v>168</v>
      </c>
      <c r="O9" s="539" t="s">
        <v>167</v>
      </c>
    </row>
    <row r="10" spans="1:15" ht="125.25" customHeight="1" thickBot="1" x14ac:dyDescent="0.3">
      <c r="A10" s="538"/>
      <c r="B10" s="537"/>
      <c r="C10" s="536"/>
      <c r="D10" s="535"/>
      <c r="E10" s="534"/>
      <c r="F10" s="533"/>
      <c r="G10" s="532"/>
      <c r="H10" s="529"/>
      <c r="I10" s="531"/>
      <c r="J10" s="530"/>
      <c r="K10" s="529"/>
      <c r="L10" s="528"/>
      <c r="M10" s="527"/>
      <c r="N10" s="526"/>
      <c r="O10" s="525"/>
    </row>
    <row r="11" spans="1:15" ht="17.25" customHeight="1" thickBot="1" x14ac:dyDescent="0.3">
      <c r="A11" s="524" t="s">
        <v>33</v>
      </c>
      <c r="B11" s="523" t="s">
        <v>166</v>
      </c>
      <c r="C11" s="522"/>
      <c r="D11" s="522"/>
      <c r="E11" s="522"/>
      <c r="F11" s="522"/>
      <c r="G11" s="522"/>
      <c r="H11" s="522"/>
      <c r="I11" s="522"/>
      <c r="J11" s="522"/>
      <c r="K11" s="521"/>
      <c r="L11" s="520"/>
      <c r="M11" s="519"/>
      <c r="N11" s="519"/>
      <c r="O11" s="518"/>
    </row>
    <row r="12" spans="1:15" ht="30" customHeight="1" thickBot="1" x14ac:dyDescent="0.3">
      <c r="A12" s="517"/>
      <c r="B12" s="516"/>
      <c r="C12" s="513"/>
      <c r="D12" s="513"/>
      <c r="E12" s="513"/>
      <c r="F12" s="515"/>
      <c r="G12" s="515"/>
      <c r="H12" s="513"/>
      <c r="I12" s="513"/>
      <c r="J12" s="514"/>
      <c r="K12" s="513"/>
      <c r="L12" s="512"/>
      <c r="M12" s="511" t="s">
        <v>165</v>
      </c>
      <c r="N12" s="510" t="s">
        <v>164</v>
      </c>
      <c r="O12" s="509" t="s">
        <v>163</v>
      </c>
    </row>
    <row r="13" spans="1:15" ht="16.5" customHeight="1" thickBot="1" x14ac:dyDescent="0.3">
      <c r="A13" s="291" t="s">
        <v>33</v>
      </c>
      <c r="B13" s="290" t="s">
        <v>33</v>
      </c>
      <c r="C13" s="508" t="s">
        <v>162</v>
      </c>
      <c r="D13" s="507"/>
      <c r="E13" s="507"/>
      <c r="F13" s="507"/>
      <c r="G13" s="507"/>
      <c r="H13" s="507"/>
      <c r="I13" s="507"/>
      <c r="J13" s="507"/>
      <c r="K13" s="507"/>
      <c r="L13" s="507"/>
      <c r="M13" s="507"/>
      <c r="N13" s="507"/>
      <c r="O13" s="506"/>
    </row>
    <row r="14" spans="1:15" ht="39" thickBot="1" x14ac:dyDescent="0.3">
      <c r="A14" s="239"/>
      <c r="B14" s="505"/>
      <c r="C14" s="504"/>
      <c r="D14" s="503"/>
      <c r="E14" s="503"/>
      <c r="F14" s="503"/>
      <c r="G14" s="503"/>
      <c r="H14" s="503"/>
      <c r="I14" s="503"/>
      <c r="J14" s="503"/>
      <c r="K14" s="503"/>
      <c r="L14" s="502"/>
      <c r="M14" s="497" t="s">
        <v>161</v>
      </c>
      <c r="N14" s="496" t="s">
        <v>160</v>
      </c>
      <c r="O14" s="495">
        <v>83</v>
      </c>
    </row>
    <row r="15" spans="1:15" ht="30.75" customHeight="1" thickBot="1" x14ac:dyDescent="0.3">
      <c r="A15" s="239"/>
      <c r="B15" s="501"/>
      <c r="C15" s="500"/>
      <c r="D15" s="499"/>
      <c r="E15" s="499"/>
      <c r="F15" s="499"/>
      <c r="G15" s="499"/>
      <c r="H15" s="499"/>
      <c r="I15" s="499"/>
      <c r="J15" s="499"/>
      <c r="K15" s="499"/>
      <c r="L15" s="498"/>
      <c r="M15" s="497" t="s">
        <v>159</v>
      </c>
      <c r="N15" s="496" t="s">
        <v>63</v>
      </c>
      <c r="O15" s="495">
        <v>60</v>
      </c>
    </row>
    <row r="16" spans="1:15" ht="22.5" customHeight="1" x14ac:dyDescent="0.25">
      <c r="A16" s="173" t="s">
        <v>33</v>
      </c>
      <c r="B16" s="172" t="s">
        <v>33</v>
      </c>
      <c r="C16" s="212" t="s">
        <v>33</v>
      </c>
      <c r="D16" s="494" t="s">
        <v>158</v>
      </c>
      <c r="E16" s="493"/>
      <c r="F16" s="492"/>
      <c r="G16" s="146" t="s">
        <v>157</v>
      </c>
      <c r="H16" s="145" t="s">
        <v>40</v>
      </c>
      <c r="I16" s="144" t="s">
        <v>39</v>
      </c>
      <c r="J16" s="143" t="s">
        <v>38</v>
      </c>
      <c r="K16" s="142" t="s">
        <v>119</v>
      </c>
      <c r="L16" s="491">
        <f>L23+L27+L28+L30+L31</f>
        <v>8337.6999999999989</v>
      </c>
      <c r="M16" s="417" t="s">
        <v>156</v>
      </c>
      <c r="N16" s="319" t="s">
        <v>77</v>
      </c>
      <c r="O16" s="168">
        <v>134</v>
      </c>
    </row>
    <row r="17" spans="1:21" ht="18.75" customHeight="1" x14ac:dyDescent="0.25">
      <c r="A17" s="485"/>
      <c r="B17" s="132"/>
      <c r="C17" s="484"/>
      <c r="D17" s="480"/>
      <c r="E17" s="479"/>
      <c r="F17" s="478"/>
      <c r="G17" s="127"/>
      <c r="H17" s="126"/>
      <c r="I17" s="125"/>
      <c r="J17" s="124"/>
      <c r="K17" s="416" t="s">
        <v>155</v>
      </c>
      <c r="L17" s="483"/>
      <c r="M17" s="490"/>
      <c r="N17" s="306"/>
      <c r="O17" s="489"/>
    </row>
    <row r="18" spans="1:21" ht="25.5" x14ac:dyDescent="0.25">
      <c r="A18" s="485"/>
      <c r="B18" s="132"/>
      <c r="C18" s="484"/>
      <c r="D18" s="480"/>
      <c r="E18" s="479"/>
      <c r="F18" s="478"/>
      <c r="G18" s="127"/>
      <c r="H18" s="126"/>
      <c r="I18" s="125"/>
      <c r="J18" s="124"/>
      <c r="K18" s="416" t="s">
        <v>134</v>
      </c>
      <c r="L18" s="486">
        <f>L24</f>
        <v>74.8</v>
      </c>
      <c r="M18" s="482" t="s">
        <v>154</v>
      </c>
      <c r="N18" s="306" t="s">
        <v>77</v>
      </c>
      <c r="O18" s="481">
        <v>136</v>
      </c>
      <c r="R18" s="156"/>
      <c r="T18" s="156"/>
    </row>
    <row r="19" spans="1:21" ht="26.25" thickBot="1" x14ac:dyDescent="0.3">
      <c r="A19" s="485"/>
      <c r="B19" s="132"/>
      <c r="C19" s="484"/>
      <c r="D19" s="480"/>
      <c r="E19" s="479"/>
      <c r="F19" s="478"/>
      <c r="G19" s="127"/>
      <c r="H19" s="126"/>
      <c r="I19" s="125"/>
      <c r="J19" s="124"/>
      <c r="K19" s="416" t="s">
        <v>135</v>
      </c>
      <c r="L19" s="486" t="str">
        <f>L26</f>
        <v>0,0</v>
      </c>
      <c r="M19" s="488" t="s">
        <v>153</v>
      </c>
      <c r="N19" s="331" t="s">
        <v>114</v>
      </c>
      <c r="O19" s="487">
        <v>4</v>
      </c>
    </row>
    <row r="20" spans="1:21" ht="23.25" customHeight="1" x14ac:dyDescent="0.25">
      <c r="A20" s="485"/>
      <c r="B20" s="132"/>
      <c r="C20" s="484"/>
      <c r="D20" s="480"/>
      <c r="E20" s="479"/>
      <c r="F20" s="478"/>
      <c r="G20" s="127"/>
      <c r="H20" s="126"/>
      <c r="I20" s="125"/>
      <c r="J20" s="124"/>
      <c r="K20" s="416" t="s">
        <v>36</v>
      </c>
      <c r="L20" s="486">
        <f>L25</f>
        <v>23</v>
      </c>
      <c r="M20" s="482" t="s">
        <v>152</v>
      </c>
      <c r="N20" s="306" t="s">
        <v>77</v>
      </c>
      <c r="O20" s="481">
        <v>162</v>
      </c>
    </row>
    <row r="21" spans="1:21" ht="25.5" x14ac:dyDescent="0.25">
      <c r="A21" s="485"/>
      <c r="B21" s="132"/>
      <c r="C21" s="484"/>
      <c r="D21" s="480"/>
      <c r="E21" s="479"/>
      <c r="F21" s="478"/>
      <c r="G21" s="127"/>
      <c r="H21" s="126"/>
      <c r="I21" s="125"/>
      <c r="J21" s="124"/>
      <c r="K21" s="416"/>
      <c r="L21" s="483"/>
      <c r="M21" s="482" t="s">
        <v>151</v>
      </c>
      <c r="N21" s="306" t="s">
        <v>114</v>
      </c>
      <c r="O21" s="481">
        <v>71</v>
      </c>
    </row>
    <row r="22" spans="1:21" ht="16.5" customHeight="1" thickBot="1" x14ac:dyDescent="0.3">
      <c r="A22" s="167"/>
      <c r="B22" s="166"/>
      <c r="C22" s="205"/>
      <c r="D22" s="480"/>
      <c r="E22" s="479"/>
      <c r="F22" s="478"/>
      <c r="G22" s="127"/>
      <c r="H22" s="111"/>
      <c r="I22" s="110"/>
      <c r="J22" s="109"/>
      <c r="K22" s="477" t="s">
        <v>29</v>
      </c>
      <c r="L22" s="476">
        <f>SUM(L16:L21)</f>
        <v>8435.4999999999982</v>
      </c>
      <c r="M22" s="422"/>
      <c r="N22" s="105"/>
      <c r="O22" s="421"/>
      <c r="P22" s="156"/>
      <c r="R22" s="156"/>
    </row>
    <row r="23" spans="1:21" ht="15" customHeight="1" x14ac:dyDescent="0.25">
      <c r="A23" s="152" t="s">
        <v>33</v>
      </c>
      <c r="B23" s="442" t="s">
        <v>33</v>
      </c>
      <c r="C23" s="160" t="s">
        <v>33</v>
      </c>
      <c r="D23" s="475"/>
      <c r="E23" s="267" t="s">
        <v>33</v>
      </c>
      <c r="F23" s="474" t="s">
        <v>150</v>
      </c>
      <c r="G23" s="127"/>
      <c r="H23" s="473"/>
      <c r="I23" s="245"/>
      <c r="J23" s="190"/>
      <c r="K23" s="123" t="s">
        <v>119</v>
      </c>
      <c r="L23" s="472">
        <v>8248.5</v>
      </c>
      <c r="M23" s="456"/>
      <c r="N23" s="455"/>
      <c r="O23" s="454"/>
      <c r="P23" s="191"/>
      <c r="Q23" s="191"/>
      <c r="R23" s="191"/>
      <c r="S23" s="191"/>
      <c r="T23" s="156"/>
      <c r="U23" s="156"/>
    </row>
    <row r="24" spans="1:21" ht="15" customHeight="1" x14ac:dyDescent="0.25">
      <c r="A24" s="133"/>
      <c r="B24" s="469"/>
      <c r="C24" s="237"/>
      <c r="D24" s="441"/>
      <c r="E24" s="468"/>
      <c r="F24" s="464"/>
      <c r="G24" s="127"/>
      <c r="H24" s="450"/>
      <c r="I24" s="233"/>
      <c r="J24" s="467"/>
      <c r="K24" s="471" t="s">
        <v>134</v>
      </c>
      <c r="L24" s="470">
        <v>74.8</v>
      </c>
      <c r="M24" s="446"/>
      <c r="N24" s="445"/>
      <c r="O24" s="444"/>
      <c r="P24" s="191"/>
      <c r="Q24" s="156"/>
      <c r="R24" s="156"/>
      <c r="S24" s="156"/>
      <c r="T24" s="156"/>
      <c r="U24" s="156"/>
    </row>
    <row r="25" spans="1:21" ht="13.5" customHeight="1" x14ac:dyDescent="0.25">
      <c r="A25" s="133"/>
      <c r="B25" s="469"/>
      <c r="C25" s="237"/>
      <c r="D25" s="441"/>
      <c r="E25" s="468"/>
      <c r="F25" s="464"/>
      <c r="G25" s="127"/>
      <c r="H25" s="450"/>
      <c r="I25" s="233"/>
      <c r="J25" s="467"/>
      <c r="K25" s="466" t="s">
        <v>36</v>
      </c>
      <c r="L25" s="465">
        <v>23</v>
      </c>
      <c r="M25" s="446"/>
      <c r="N25" s="445"/>
      <c r="O25" s="444"/>
      <c r="P25" s="156"/>
      <c r="Q25" s="156"/>
      <c r="S25" s="156"/>
      <c r="U25" s="156"/>
    </row>
    <row r="26" spans="1:21" ht="12.75" customHeight="1" thickBot="1" x14ac:dyDescent="0.3">
      <c r="A26" s="118"/>
      <c r="B26" s="429"/>
      <c r="C26" s="155"/>
      <c r="D26" s="441"/>
      <c r="E26" s="264"/>
      <c r="F26" s="464"/>
      <c r="G26" s="127"/>
      <c r="H26" s="425"/>
      <c r="I26" s="223"/>
      <c r="J26" s="463"/>
      <c r="K26" s="462" t="s">
        <v>135</v>
      </c>
      <c r="L26" s="461" t="s">
        <v>149</v>
      </c>
      <c r="M26" s="460"/>
      <c r="N26" s="105"/>
      <c r="O26" s="421"/>
      <c r="Q26" s="156"/>
      <c r="R26" s="156"/>
    </row>
    <row r="27" spans="1:21" ht="15.75" thickBot="1" x14ac:dyDescent="0.3">
      <c r="A27" s="271" t="s">
        <v>33</v>
      </c>
      <c r="B27" s="453" t="s">
        <v>33</v>
      </c>
      <c r="C27" s="311" t="s">
        <v>33</v>
      </c>
      <c r="D27" s="441"/>
      <c r="E27" s="452" t="s">
        <v>35</v>
      </c>
      <c r="F27" s="451" t="s">
        <v>148</v>
      </c>
      <c r="G27" s="127"/>
      <c r="H27" s="450"/>
      <c r="I27" s="233"/>
      <c r="J27" s="449"/>
      <c r="K27" s="459" t="s">
        <v>119</v>
      </c>
      <c r="L27" s="458">
        <v>4.8</v>
      </c>
      <c r="M27" s="456"/>
      <c r="N27" s="455"/>
      <c r="O27" s="454"/>
      <c r="Q27" s="156"/>
    </row>
    <row r="28" spans="1:21" ht="19.5" hidden="1" customHeight="1" thickBot="1" x14ac:dyDescent="0.3">
      <c r="A28" s="271" t="s">
        <v>33</v>
      </c>
      <c r="B28" s="453" t="s">
        <v>33</v>
      </c>
      <c r="C28" s="311" t="s">
        <v>33</v>
      </c>
      <c r="D28" s="441"/>
      <c r="E28" s="452" t="s">
        <v>104</v>
      </c>
      <c r="F28" s="451" t="s">
        <v>147</v>
      </c>
      <c r="G28" s="127"/>
      <c r="H28" s="450"/>
      <c r="I28" s="233"/>
      <c r="J28" s="449"/>
      <c r="K28" s="457" t="s">
        <v>119</v>
      </c>
      <c r="L28" s="447"/>
      <c r="M28" s="446"/>
      <c r="N28" s="445"/>
      <c r="O28" s="444"/>
    </row>
    <row r="29" spans="1:21" ht="15.75" thickBot="1" x14ac:dyDescent="0.3">
      <c r="A29" s="271" t="s">
        <v>33</v>
      </c>
      <c r="B29" s="453" t="s">
        <v>33</v>
      </c>
      <c r="C29" s="311" t="s">
        <v>33</v>
      </c>
      <c r="D29" s="441"/>
      <c r="E29" s="452" t="s">
        <v>102</v>
      </c>
      <c r="F29" s="451" t="s">
        <v>146</v>
      </c>
      <c r="G29" s="127"/>
      <c r="H29" s="450"/>
      <c r="I29" s="233"/>
      <c r="J29" s="449"/>
      <c r="K29" s="459" t="s">
        <v>119</v>
      </c>
      <c r="L29" s="458"/>
      <c r="M29" s="446"/>
      <c r="N29" s="445"/>
      <c r="O29" s="444"/>
    </row>
    <row r="30" spans="1:21" ht="15.75" thickBot="1" x14ac:dyDescent="0.3">
      <c r="A30" s="271" t="s">
        <v>33</v>
      </c>
      <c r="B30" s="453" t="s">
        <v>33</v>
      </c>
      <c r="C30" s="311" t="s">
        <v>33</v>
      </c>
      <c r="D30" s="441"/>
      <c r="E30" s="452" t="s">
        <v>98</v>
      </c>
      <c r="F30" s="451" t="s">
        <v>145</v>
      </c>
      <c r="G30" s="127"/>
      <c r="H30" s="450"/>
      <c r="I30" s="233"/>
      <c r="J30" s="449"/>
      <c r="K30" s="457" t="s">
        <v>119</v>
      </c>
      <c r="L30" s="447">
        <v>27.4</v>
      </c>
      <c r="M30" s="456"/>
      <c r="N30" s="455"/>
      <c r="O30" s="454"/>
    </row>
    <row r="31" spans="1:21" ht="15.75" thickBot="1" x14ac:dyDescent="0.3">
      <c r="A31" s="271" t="s">
        <v>33</v>
      </c>
      <c r="B31" s="453" t="s">
        <v>33</v>
      </c>
      <c r="C31" s="311" t="s">
        <v>33</v>
      </c>
      <c r="D31" s="441"/>
      <c r="E31" s="452" t="s">
        <v>92</v>
      </c>
      <c r="F31" s="451" t="s">
        <v>144</v>
      </c>
      <c r="G31" s="127"/>
      <c r="H31" s="450"/>
      <c r="I31" s="233"/>
      <c r="J31" s="449"/>
      <c r="K31" s="448" t="s">
        <v>119</v>
      </c>
      <c r="L31" s="447">
        <v>57</v>
      </c>
      <c r="M31" s="446"/>
      <c r="N31" s="445"/>
      <c r="O31" s="444"/>
    </row>
    <row r="32" spans="1:21" ht="28.5" hidden="1" customHeight="1" thickBot="1" x14ac:dyDescent="0.3">
      <c r="A32" s="443" t="s">
        <v>33</v>
      </c>
      <c r="B32" s="442" t="s">
        <v>33</v>
      </c>
      <c r="C32" s="160" t="s">
        <v>33</v>
      </c>
      <c r="D32" s="441"/>
      <c r="E32" s="440" t="s">
        <v>89</v>
      </c>
      <c r="F32" s="439" t="s">
        <v>143</v>
      </c>
      <c r="G32" s="127"/>
      <c r="H32" s="438"/>
      <c r="I32" s="437"/>
      <c r="J32" s="436"/>
      <c r="K32" s="435" t="s">
        <v>119</v>
      </c>
      <c r="L32" s="434">
        <v>0</v>
      </c>
      <c r="M32" s="433"/>
      <c r="N32" s="432"/>
      <c r="O32" s="431"/>
    </row>
    <row r="33" spans="1:18" ht="15.75" thickBot="1" x14ac:dyDescent="0.3">
      <c r="A33" s="430"/>
      <c r="B33" s="429"/>
      <c r="C33" s="155"/>
      <c r="D33" s="428"/>
      <c r="E33" s="427"/>
      <c r="F33" s="426"/>
      <c r="G33" s="112"/>
      <c r="H33" s="425"/>
      <c r="I33" s="223"/>
      <c r="J33" s="189"/>
      <c r="K33" s="424" t="s">
        <v>29</v>
      </c>
      <c r="L33" s="423">
        <f>SUM(L23:L32)</f>
        <v>8435.4999999999982</v>
      </c>
      <c r="M33" s="422"/>
      <c r="N33" s="105"/>
      <c r="O33" s="421"/>
    </row>
    <row r="34" spans="1:18" ht="21.75" customHeight="1" x14ac:dyDescent="0.25">
      <c r="A34" s="152" t="s">
        <v>33</v>
      </c>
      <c r="B34" s="132" t="s">
        <v>33</v>
      </c>
      <c r="C34" s="385" t="s">
        <v>35</v>
      </c>
      <c r="D34" s="420" t="s">
        <v>142</v>
      </c>
      <c r="E34" s="419"/>
      <c r="F34" s="418"/>
      <c r="G34" s="146" t="s">
        <v>141</v>
      </c>
      <c r="H34" s="145" t="s">
        <v>40</v>
      </c>
      <c r="I34" s="144" t="s">
        <v>39</v>
      </c>
      <c r="J34" s="143" t="s">
        <v>38</v>
      </c>
      <c r="K34" s="142" t="s">
        <v>119</v>
      </c>
      <c r="L34" s="171">
        <f>+L39+L40+L41+L44</f>
        <v>1030.7</v>
      </c>
      <c r="M34" s="417" t="s">
        <v>140</v>
      </c>
      <c r="N34" s="319" t="s">
        <v>77</v>
      </c>
      <c r="O34" s="318">
        <v>27</v>
      </c>
      <c r="R34" s="156"/>
    </row>
    <row r="35" spans="1:18" ht="21" customHeight="1" x14ac:dyDescent="0.25">
      <c r="A35" s="133"/>
      <c r="B35" s="132"/>
      <c r="C35" s="385"/>
      <c r="D35" s="408"/>
      <c r="E35" s="407"/>
      <c r="F35" s="406"/>
      <c r="G35" s="127"/>
      <c r="H35" s="126"/>
      <c r="I35" s="125"/>
      <c r="J35" s="124"/>
      <c r="K35" s="416" t="s">
        <v>135</v>
      </c>
      <c r="L35" s="415">
        <f>L42</f>
        <v>0</v>
      </c>
      <c r="M35" s="410"/>
      <c r="N35" s="349"/>
      <c r="O35" s="312"/>
    </row>
    <row r="36" spans="1:18" ht="29.25" customHeight="1" x14ac:dyDescent="0.25">
      <c r="A36" s="133"/>
      <c r="B36" s="132"/>
      <c r="C36" s="385"/>
      <c r="D36" s="408"/>
      <c r="E36" s="407"/>
      <c r="F36" s="406"/>
      <c r="G36" s="127"/>
      <c r="H36" s="126"/>
      <c r="I36" s="125"/>
      <c r="J36" s="124"/>
      <c r="K36" s="416" t="s">
        <v>134</v>
      </c>
      <c r="L36" s="415">
        <f>L43</f>
        <v>0</v>
      </c>
      <c r="M36" s="401" t="s">
        <v>139</v>
      </c>
      <c r="N36" s="414" t="s">
        <v>77</v>
      </c>
      <c r="O36" s="413">
        <v>6</v>
      </c>
    </row>
    <row r="37" spans="1:18" ht="20.25" customHeight="1" x14ac:dyDescent="0.25">
      <c r="A37" s="133"/>
      <c r="B37" s="132"/>
      <c r="C37" s="385"/>
      <c r="D37" s="408"/>
      <c r="E37" s="407"/>
      <c r="F37" s="406"/>
      <c r="G37" s="127"/>
      <c r="H37" s="126"/>
      <c r="I37" s="125"/>
      <c r="J37" s="124"/>
      <c r="K37" s="412"/>
      <c r="L37" s="411"/>
      <c r="M37" s="410"/>
      <c r="N37" s="306"/>
      <c r="O37" s="312"/>
    </row>
    <row r="38" spans="1:18" ht="22.5" customHeight="1" thickBot="1" x14ac:dyDescent="0.3">
      <c r="A38" s="118"/>
      <c r="B38" s="117"/>
      <c r="C38" s="409"/>
      <c r="D38" s="408"/>
      <c r="E38" s="407"/>
      <c r="F38" s="406"/>
      <c r="G38" s="127"/>
      <c r="H38" s="126"/>
      <c r="I38" s="125"/>
      <c r="J38" s="124"/>
      <c r="K38" s="135" t="s">
        <v>29</v>
      </c>
      <c r="L38" s="164">
        <f>SUM(L34:L36)</f>
        <v>1030.7</v>
      </c>
      <c r="M38" s="401"/>
      <c r="N38" s="405"/>
      <c r="O38" s="404"/>
      <c r="P38" s="156"/>
      <c r="R38" s="156"/>
    </row>
    <row r="39" spans="1:18" ht="16.5" customHeight="1" thickBot="1" x14ac:dyDescent="0.3">
      <c r="A39" s="395" t="s">
        <v>33</v>
      </c>
      <c r="B39" s="394" t="s">
        <v>33</v>
      </c>
      <c r="C39" s="398" t="s">
        <v>35</v>
      </c>
      <c r="D39" s="403"/>
      <c r="E39" s="397" t="s">
        <v>35</v>
      </c>
      <c r="F39" s="396" t="s">
        <v>138</v>
      </c>
      <c r="G39" s="127"/>
      <c r="H39" s="126"/>
      <c r="I39" s="125"/>
      <c r="J39" s="124"/>
      <c r="K39" s="402" t="s">
        <v>119</v>
      </c>
      <c r="L39" s="158">
        <v>20</v>
      </c>
      <c r="M39" s="401"/>
      <c r="N39" s="400"/>
      <c r="O39" s="399"/>
    </row>
    <row r="40" spans="1:18" ht="16.5" customHeight="1" thickBot="1" x14ac:dyDescent="0.3">
      <c r="A40" s="395" t="s">
        <v>33</v>
      </c>
      <c r="B40" s="394" t="s">
        <v>33</v>
      </c>
      <c r="C40" s="398" t="s">
        <v>35</v>
      </c>
      <c r="D40" s="384"/>
      <c r="E40" s="397" t="s">
        <v>104</v>
      </c>
      <c r="F40" s="396" t="s">
        <v>137</v>
      </c>
      <c r="G40" s="127"/>
      <c r="H40" s="126"/>
      <c r="I40" s="125"/>
      <c r="J40" s="124"/>
      <c r="K40" s="382" t="s">
        <v>119</v>
      </c>
      <c r="L40" s="122">
        <v>234</v>
      </c>
      <c r="M40" s="381"/>
      <c r="N40" s="380"/>
      <c r="O40" s="379"/>
      <c r="R40" s="156"/>
    </row>
    <row r="41" spans="1:18" ht="16.5" customHeight="1" thickBot="1" x14ac:dyDescent="0.3">
      <c r="A41" s="395" t="s">
        <v>33</v>
      </c>
      <c r="B41" s="394" t="s">
        <v>33</v>
      </c>
      <c r="C41" s="385" t="s">
        <v>35</v>
      </c>
      <c r="D41" s="384"/>
      <c r="E41" s="393" t="s">
        <v>102</v>
      </c>
      <c r="F41" s="392" t="s">
        <v>136</v>
      </c>
      <c r="G41" s="127"/>
      <c r="H41" s="126"/>
      <c r="I41" s="125"/>
      <c r="J41" s="124"/>
      <c r="K41" s="382" t="s">
        <v>119</v>
      </c>
      <c r="L41" s="122">
        <v>413.1</v>
      </c>
      <c r="M41" s="381"/>
      <c r="N41" s="380"/>
      <c r="O41" s="379"/>
      <c r="R41" s="156"/>
    </row>
    <row r="42" spans="1:18" ht="16.5" customHeight="1" thickBot="1" x14ac:dyDescent="0.3">
      <c r="A42" s="387"/>
      <c r="B42" s="386"/>
      <c r="C42" s="385"/>
      <c r="D42" s="384"/>
      <c r="E42" s="391"/>
      <c r="F42" s="390"/>
      <c r="G42" s="127"/>
      <c r="H42" s="126"/>
      <c r="I42" s="125"/>
      <c r="J42" s="124"/>
      <c r="K42" s="382" t="s">
        <v>135</v>
      </c>
      <c r="L42" s="122">
        <v>0</v>
      </c>
      <c r="M42" s="381"/>
      <c r="N42" s="380"/>
      <c r="O42" s="379"/>
      <c r="R42" s="156"/>
    </row>
    <row r="43" spans="1:18" ht="16.5" customHeight="1" thickBot="1" x14ac:dyDescent="0.3">
      <c r="A43" s="387"/>
      <c r="B43" s="386"/>
      <c r="C43" s="385"/>
      <c r="D43" s="384"/>
      <c r="E43" s="389"/>
      <c r="F43" s="388"/>
      <c r="G43" s="127"/>
      <c r="H43" s="126"/>
      <c r="I43" s="125"/>
      <c r="J43" s="124"/>
      <c r="K43" s="382" t="s">
        <v>134</v>
      </c>
      <c r="L43" s="122">
        <v>0</v>
      </c>
      <c r="M43" s="381"/>
      <c r="N43" s="380"/>
      <c r="O43" s="379"/>
      <c r="R43" s="156"/>
    </row>
    <row r="44" spans="1:18" ht="30.75" customHeight="1" thickBot="1" x14ac:dyDescent="0.3">
      <c r="A44" s="387" t="s">
        <v>33</v>
      </c>
      <c r="B44" s="386" t="s">
        <v>33</v>
      </c>
      <c r="C44" s="385" t="s">
        <v>35</v>
      </c>
      <c r="D44" s="384"/>
      <c r="E44" s="383" t="s">
        <v>98</v>
      </c>
      <c r="F44" s="353" t="s">
        <v>133</v>
      </c>
      <c r="G44" s="127"/>
      <c r="H44" s="126"/>
      <c r="I44" s="125"/>
      <c r="J44" s="124"/>
      <c r="K44" s="382" t="s">
        <v>119</v>
      </c>
      <c r="L44" s="122">
        <v>363.6</v>
      </c>
      <c r="M44" s="381"/>
      <c r="N44" s="380"/>
      <c r="O44" s="379"/>
      <c r="R44" s="156"/>
    </row>
    <row r="45" spans="1:18" ht="16.5" customHeight="1" thickBot="1" x14ac:dyDescent="0.3">
      <c r="A45" s="378"/>
      <c r="B45" s="377"/>
      <c r="C45" s="265"/>
      <c r="D45" s="343"/>
      <c r="E45" s="376"/>
      <c r="F45" s="375"/>
      <c r="G45" s="112"/>
      <c r="H45" s="111"/>
      <c r="I45" s="110"/>
      <c r="J45" s="109"/>
      <c r="K45" s="374" t="s">
        <v>29</v>
      </c>
      <c r="L45" s="107">
        <f>SUM(L39:L44)</f>
        <v>1030.7</v>
      </c>
      <c r="M45" s="373"/>
      <c r="N45" s="372"/>
      <c r="O45" s="371"/>
    </row>
    <row r="46" spans="1:18" ht="25.5" customHeight="1" x14ac:dyDescent="0.25">
      <c r="A46" s="173" t="s">
        <v>33</v>
      </c>
      <c r="B46" s="172" t="s">
        <v>33</v>
      </c>
      <c r="C46" s="212" t="s">
        <v>102</v>
      </c>
      <c r="D46" s="279" t="s">
        <v>132</v>
      </c>
      <c r="E46" s="278"/>
      <c r="F46" s="277"/>
      <c r="G46" s="146" t="s">
        <v>131</v>
      </c>
      <c r="H46" s="145" t="s">
        <v>40</v>
      </c>
      <c r="I46" s="144" t="s">
        <v>39</v>
      </c>
      <c r="J46" s="143" t="s">
        <v>38</v>
      </c>
      <c r="K46" s="142" t="s">
        <v>119</v>
      </c>
      <c r="L46" s="171">
        <f>L52</f>
        <v>0</v>
      </c>
      <c r="M46" s="370" t="s">
        <v>130</v>
      </c>
      <c r="N46" s="319" t="s">
        <v>63</v>
      </c>
      <c r="O46" s="168">
        <v>100</v>
      </c>
    </row>
    <row r="47" spans="1:18" ht="21.75" customHeight="1" thickBot="1" x14ac:dyDescent="0.3">
      <c r="A47" s="167"/>
      <c r="B47" s="166"/>
      <c r="C47" s="205"/>
      <c r="D47" s="316"/>
      <c r="E47" s="315"/>
      <c r="F47" s="314"/>
      <c r="G47" s="127"/>
      <c r="H47" s="126"/>
      <c r="I47" s="125"/>
      <c r="J47" s="124"/>
      <c r="K47" s="135" t="s">
        <v>29</v>
      </c>
      <c r="L47" s="164">
        <f>SUM(L46:L46)</f>
        <v>0</v>
      </c>
      <c r="M47" s="369"/>
      <c r="N47" s="349"/>
      <c r="O47" s="348"/>
      <c r="Q47" s="156"/>
      <c r="R47" s="156"/>
    </row>
    <row r="48" spans="1:18" ht="21.75" customHeight="1" thickBot="1" x14ac:dyDescent="0.3">
      <c r="A48" s="366" t="s">
        <v>33</v>
      </c>
      <c r="B48" s="365" t="s">
        <v>33</v>
      </c>
      <c r="C48" s="364" t="s">
        <v>102</v>
      </c>
      <c r="D48" s="368"/>
      <c r="E48" s="363" t="s">
        <v>33</v>
      </c>
      <c r="F48" s="362" t="s">
        <v>129</v>
      </c>
      <c r="G48" s="127"/>
      <c r="H48" s="126"/>
      <c r="I48" s="125"/>
      <c r="J48" s="124"/>
      <c r="K48" s="352" t="s">
        <v>119</v>
      </c>
      <c r="L48" s="367">
        <v>0</v>
      </c>
      <c r="M48" s="350"/>
      <c r="N48" s="349"/>
      <c r="O48" s="348"/>
      <c r="P48" s="347"/>
    </row>
    <row r="49" spans="1:18" ht="21.75" customHeight="1" thickBot="1" x14ac:dyDescent="0.3">
      <c r="A49" s="366" t="s">
        <v>33</v>
      </c>
      <c r="B49" s="365" t="s">
        <v>33</v>
      </c>
      <c r="C49" s="364" t="s">
        <v>102</v>
      </c>
      <c r="D49" s="355"/>
      <c r="E49" s="363" t="s">
        <v>102</v>
      </c>
      <c r="F49" s="362" t="s">
        <v>128</v>
      </c>
      <c r="G49" s="127"/>
      <c r="H49" s="126"/>
      <c r="I49" s="125"/>
      <c r="J49" s="124"/>
      <c r="K49" s="361" t="s">
        <v>119</v>
      </c>
      <c r="L49" s="360">
        <v>0</v>
      </c>
      <c r="M49" s="350"/>
      <c r="N49" s="349"/>
      <c r="O49" s="348"/>
      <c r="P49" s="347"/>
    </row>
    <row r="50" spans="1:18" ht="21.75" customHeight="1" thickBot="1" x14ac:dyDescent="0.3">
      <c r="A50" s="366" t="s">
        <v>33</v>
      </c>
      <c r="B50" s="365" t="s">
        <v>33</v>
      </c>
      <c r="C50" s="364" t="s">
        <v>102</v>
      </c>
      <c r="D50" s="355"/>
      <c r="E50" s="363" t="s">
        <v>98</v>
      </c>
      <c r="F50" s="362" t="s">
        <v>127</v>
      </c>
      <c r="G50" s="127"/>
      <c r="H50" s="126"/>
      <c r="I50" s="125"/>
      <c r="J50" s="124"/>
      <c r="K50" s="361" t="s">
        <v>119</v>
      </c>
      <c r="L50" s="360">
        <v>0</v>
      </c>
      <c r="M50" s="350"/>
      <c r="N50" s="349"/>
      <c r="O50" s="348"/>
      <c r="P50" s="347"/>
      <c r="R50" s="359"/>
    </row>
    <row r="51" spans="1:18" ht="21.75" customHeight="1" thickBot="1" x14ac:dyDescent="0.3">
      <c r="A51" s="358" t="s">
        <v>33</v>
      </c>
      <c r="B51" s="357" t="s">
        <v>33</v>
      </c>
      <c r="C51" s="356" t="s">
        <v>102</v>
      </c>
      <c r="D51" s="355"/>
      <c r="E51" s="354" t="s">
        <v>92</v>
      </c>
      <c r="F51" s="353" t="s">
        <v>126</v>
      </c>
      <c r="G51" s="127"/>
      <c r="H51" s="126"/>
      <c r="I51" s="125"/>
      <c r="J51" s="124"/>
      <c r="K51" s="352" t="s">
        <v>119</v>
      </c>
      <c r="L51" s="351">
        <v>0</v>
      </c>
      <c r="M51" s="350"/>
      <c r="N51" s="349"/>
      <c r="O51" s="348"/>
      <c r="P51" s="347"/>
    </row>
    <row r="52" spans="1:18" ht="21" customHeight="1" thickBot="1" x14ac:dyDescent="0.3">
      <c r="A52" s="346"/>
      <c r="B52" s="345"/>
      <c r="C52" s="344"/>
      <c r="D52" s="343"/>
      <c r="E52" s="342"/>
      <c r="F52" s="341"/>
      <c r="G52" s="112"/>
      <c r="H52" s="111"/>
      <c r="I52" s="110"/>
      <c r="J52" s="109"/>
      <c r="K52" s="340" t="s">
        <v>29</v>
      </c>
      <c r="L52" s="339">
        <f>SUM(L48+L49+L50+L51)</f>
        <v>0</v>
      </c>
      <c r="M52" s="338"/>
      <c r="N52" s="331"/>
      <c r="O52" s="337"/>
    </row>
    <row r="53" spans="1:18" ht="25.5" customHeight="1" x14ac:dyDescent="0.25">
      <c r="A53" s="173" t="s">
        <v>33</v>
      </c>
      <c r="B53" s="172" t="s">
        <v>33</v>
      </c>
      <c r="C53" s="212" t="s">
        <v>98</v>
      </c>
      <c r="D53" s="279" t="s">
        <v>123</v>
      </c>
      <c r="E53" s="278"/>
      <c r="F53" s="277"/>
      <c r="G53" s="146" t="s">
        <v>125</v>
      </c>
      <c r="H53" s="145" t="s">
        <v>40</v>
      </c>
      <c r="I53" s="336" t="s">
        <v>39</v>
      </c>
      <c r="J53" s="244" t="s">
        <v>38</v>
      </c>
      <c r="K53" s="142" t="s">
        <v>119</v>
      </c>
      <c r="L53" s="171">
        <f>L55</f>
        <v>250</v>
      </c>
      <c r="M53" s="335" t="s">
        <v>124</v>
      </c>
      <c r="N53" s="334" t="s">
        <v>63</v>
      </c>
      <c r="O53" s="333">
        <v>100</v>
      </c>
    </row>
    <row r="54" spans="1:18" ht="17.25" customHeight="1" thickBot="1" x14ac:dyDescent="0.3">
      <c r="A54" s="167"/>
      <c r="B54" s="166"/>
      <c r="C54" s="205"/>
      <c r="D54" s="276"/>
      <c r="E54" s="275"/>
      <c r="F54" s="274"/>
      <c r="G54" s="127"/>
      <c r="H54" s="126"/>
      <c r="I54" s="223"/>
      <c r="J54" s="222"/>
      <c r="K54" s="273" t="s">
        <v>29</v>
      </c>
      <c r="L54" s="272">
        <f>SUM(L53:L53)</f>
        <v>250</v>
      </c>
      <c r="M54" s="332"/>
      <c r="N54" s="331"/>
      <c r="O54" s="330"/>
    </row>
    <row r="55" spans="1:18" ht="15.75" customHeight="1" x14ac:dyDescent="0.25">
      <c r="A55" s="173" t="s">
        <v>33</v>
      </c>
      <c r="B55" s="172" t="s">
        <v>33</v>
      </c>
      <c r="C55" s="212" t="s">
        <v>98</v>
      </c>
      <c r="D55" s="247"/>
      <c r="E55" s="267" t="s">
        <v>33</v>
      </c>
      <c r="F55" s="329" t="s">
        <v>123</v>
      </c>
      <c r="G55" s="127"/>
      <c r="H55" s="126"/>
      <c r="I55" s="245"/>
      <c r="J55" s="244"/>
      <c r="K55" s="123" t="s">
        <v>119</v>
      </c>
      <c r="L55" s="328">
        <v>250</v>
      </c>
      <c r="M55" s="327"/>
      <c r="N55" s="326"/>
      <c r="O55" s="325"/>
    </row>
    <row r="56" spans="1:18" ht="22.5" customHeight="1" thickBot="1" x14ac:dyDescent="0.3">
      <c r="A56" s="167"/>
      <c r="B56" s="166"/>
      <c r="C56" s="205"/>
      <c r="D56" s="204"/>
      <c r="E56" s="264"/>
      <c r="F56" s="263"/>
      <c r="G56" s="112"/>
      <c r="H56" s="111"/>
      <c r="I56" s="223"/>
      <c r="J56" s="222"/>
      <c r="K56" s="108" t="s">
        <v>29</v>
      </c>
      <c r="L56" s="107">
        <f>SUM(L55)</f>
        <v>250</v>
      </c>
      <c r="M56" s="324"/>
      <c r="N56" s="323"/>
      <c r="O56" s="322"/>
    </row>
    <row r="57" spans="1:18" ht="17.25" hidden="1" customHeight="1" x14ac:dyDescent="0.25">
      <c r="A57" s="152" t="s">
        <v>33</v>
      </c>
      <c r="B57" s="151" t="s">
        <v>33</v>
      </c>
      <c r="C57" s="311" t="s">
        <v>92</v>
      </c>
      <c r="D57" s="279" t="s">
        <v>120</v>
      </c>
      <c r="E57" s="278"/>
      <c r="F57" s="277"/>
      <c r="G57" s="146" t="s">
        <v>122</v>
      </c>
      <c r="H57" s="321" t="s">
        <v>40</v>
      </c>
      <c r="I57" s="144" t="s">
        <v>39</v>
      </c>
      <c r="J57" s="143" t="s">
        <v>38</v>
      </c>
      <c r="K57" s="142" t="s">
        <v>119</v>
      </c>
      <c r="L57" s="171">
        <v>0</v>
      </c>
      <c r="M57" s="320" t="s">
        <v>121</v>
      </c>
      <c r="N57" s="319" t="s">
        <v>114</v>
      </c>
      <c r="O57" s="318">
        <v>1</v>
      </c>
    </row>
    <row r="58" spans="1:18" ht="24.75" hidden="1" customHeight="1" thickBot="1" x14ac:dyDescent="0.3">
      <c r="A58" s="118"/>
      <c r="B58" s="117"/>
      <c r="C58" s="317"/>
      <c r="D58" s="316"/>
      <c r="E58" s="315"/>
      <c r="F58" s="314"/>
      <c r="G58" s="127"/>
      <c r="H58" s="308"/>
      <c r="I58" s="125"/>
      <c r="J58" s="124"/>
      <c r="K58" s="273" t="s">
        <v>29</v>
      </c>
      <c r="L58" s="272">
        <f>SUM(L57:L57)</f>
        <v>0</v>
      </c>
      <c r="M58" s="307"/>
      <c r="N58" s="313"/>
      <c r="O58" s="312"/>
    </row>
    <row r="59" spans="1:18" ht="31.5" hidden="1" customHeight="1" thickBot="1" x14ac:dyDescent="0.3">
      <c r="A59" s="152" t="s">
        <v>33</v>
      </c>
      <c r="B59" s="151" t="s">
        <v>33</v>
      </c>
      <c r="C59" s="311" t="s">
        <v>92</v>
      </c>
      <c r="D59" s="310"/>
      <c r="E59" s="267" t="s">
        <v>33</v>
      </c>
      <c r="F59" s="309" t="s">
        <v>120</v>
      </c>
      <c r="G59" s="127"/>
      <c r="H59" s="308"/>
      <c r="I59" s="125"/>
      <c r="J59" s="124"/>
      <c r="K59" s="219" t="s">
        <v>119</v>
      </c>
      <c r="L59" s="107">
        <v>0</v>
      </c>
      <c r="M59" s="307"/>
      <c r="N59" s="306"/>
      <c r="O59" s="305"/>
    </row>
    <row r="60" spans="1:18" ht="18.75" hidden="1" customHeight="1" thickBot="1" x14ac:dyDescent="0.3">
      <c r="A60" s="118"/>
      <c r="B60" s="117"/>
      <c r="C60" s="304"/>
      <c r="D60" s="303"/>
      <c r="E60" s="264"/>
      <c r="F60" s="302"/>
      <c r="G60" s="112"/>
      <c r="H60" s="301"/>
      <c r="I60" s="110"/>
      <c r="J60" s="109"/>
      <c r="K60" s="216" t="s">
        <v>29</v>
      </c>
      <c r="L60" s="107">
        <v>0</v>
      </c>
      <c r="M60" s="300"/>
      <c r="N60" s="299"/>
      <c r="O60" s="298"/>
    </row>
    <row r="61" spans="1:18" ht="15.75" customHeight="1" thickBot="1" x14ac:dyDescent="0.3">
      <c r="A61" s="297" t="s">
        <v>33</v>
      </c>
      <c r="B61" s="296" t="s">
        <v>33</v>
      </c>
      <c r="C61" s="102" t="s">
        <v>34</v>
      </c>
      <c r="D61" s="101"/>
      <c r="E61" s="101"/>
      <c r="F61" s="101"/>
      <c r="G61" s="101"/>
      <c r="H61" s="101"/>
      <c r="I61" s="101"/>
      <c r="J61" s="100"/>
      <c r="K61" s="295" t="s">
        <v>29</v>
      </c>
      <c r="L61" s="294">
        <f>L22+L38+L47+L54+L58</f>
        <v>9716.1999999999989</v>
      </c>
      <c r="M61" s="293"/>
      <c r="N61" s="288"/>
      <c r="O61" s="292"/>
    </row>
    <row r="62" spans="1:18" ht="18" customHeight="1" thickBot="1" x14ac:dyDescent="0.3">
      <c r="A62" s="291" t="s">
        <v>33</v>
      </c>
      <c r="B62" s="290" t="s">
        <v>35</v>
      </c>
      <c r="C62" s="289" t="s">
        <v>118</v>
      </c>
      <c r="D62" s="287"/>
      <c r="E62" s="287"/>
      <c r="F62" s="287"/>
      <c r="G62" s="287"/>
      <c r="H62" s="287"/>
      <c r="I62" s="287"/>
      <c r="J62" s="288"/>
      <c r="K62" s="287"/>
      <c r="L62" s="287"/>
      <c r="M62" s="287"/>
      <c r="N62" s="287"/>
      <c r="O62" s="286"/>
    </row>
    <row r="63" spans="1:18" ht="16.5" customHeight="1" x14ac:dyDescent="0.25">
      <c r="A63" s="173" t="s">
        <v>33</v>
      </c>
      <c r="B63" s="172" t="s">
        <v>35</v>
      </c>
      <c r="C63" s="212" t="s">
        <v>33</v>
      </c>
      <c r="D63" s="211"/>
      <c r="E63" s="187"/>
      <c r="F63" s="210" t="s">
        <v>117</v>
      </c>
      <c r="G63" s="146" t="s">
        <v>116</v>
      </c>
      <c r="H63" s="185" t="s">
        <v>40</v>
      </c>
      <c r="I63" s="144" t="s">
        <v>111</v>
      </c>
      <c r="J63" s="190" t="s">
        <v>110</v>
      </c>
      <c r="K63" s="123" t="s">
        <v>36</v>
      </c>
      <c r="L63" s="184">
        <v>1.5</v>
      </c>
      <c r="M63" s="217" t="s">
        <v>115</v>
      </c>
      <c r="N63" s="285" t="s">
        <v>114</v>
      </c>
      <c r="O63" s="196">
        <v>2118</v>
      </c>
    </row>
    <row r="64" spans="1:18" ht="33.75" customHeight="1" thickBot="1" x14ac:dyDescent="0.3">
      <c r="A64" s="167"/>
      <c r="B64" s="166"/>
      <c r="C64" s="205"/>
      <c r="D64" s="204"/>
      <c r="E64" s="114"/>
      <c r="F64" s="203"/>
      <c r="G64" s="112"/>
      <c r="H64" s="178"/>
      <c r="I64" s="110"/>
      <c r="J64" s="189"/>
      <c r="K64" s="108" t="s">
        <v>29</v>
      </c>
      <c r="L64" s="177">
        <f>SUM(L63:L63)</f>
        <v>1.5</v>
      </c>
      <c r="M64" s="214"/>
      <c r="N64" s="284"/>
      <c r="O64" s="193"/>
    </row>
    <row r="65" spans="1:18" ht="26.25" customHeight="1" x14ac:dyDescent="0.25">
      <c r="A65" s="173" t="s">
        <v>33</v>
      </c>
      <c r="B65" s="172" t="s">
        <v>35</v>
      </c>
      <c r="C65" s="212" t="s">
        <v>35</v>
      </c>
      <c r="D65" s="211"/>
      <c r="E65" s="187"/>
      <c r="F65" s="283" t="s">
        <v>113</v>
      </c>
      <c r="G65" s="146" t="s">
        <v>112</v>
      </c>
      <c r="H65" s="185" t="s">
        <v>40</v>
      </c>
      <c r="I65" s="144" t="s">
        <v>111</v>
      </c>
      <c r="J65" s="190" t="s">
        <v>110</v>
      </c>
      <c r="K65" s="123" t="s">
        <v>36</v>
      </c>
      <c r="L65" s="184">
        <v>52.4</v>
      </c>
      <c r="M65" s="282" t="s">
        <v>109</v>
      </c>
      <c r="N65" s="169" t="s">
        <v>76</v>
      </c>
      <c r="O65" s="168">
        <v>66</v>
      </c>
    </row>
    <row r="66" spans="1:18" ht="32.25" customHeight="1" thickBot="1" x14ac:dyDescent="0.3">
      <c r="A66" s="167"/>
      <c r="B66" s="166"/>
      <c r="C66" s="205"/>
      <c r="D66" s="204"/>
      <c r="E66" s="114"/>
      <c r="F66" s="281"/>
      <c r="G66" s="112"/>
      <c r="H66" s="178"/>
      <c r="I66" s="110"/>
      <c r="J66" s="189"/>
      <c r="K66" s="108" t="s">
        <v>29</v>
      </c>
      <c r="L66" s="177">
        <f>SUM(L65:L65)</f>
        <v>52.4</v>
      </c>
      <c r="M66" s="280"/>
      <c r="N66" s="175"/>
      <c r="O66" s="174"/>
    </row>
    <row r="67" spans="1:18" ht="23.25" customHeight="1" x14ac:dyDescent="0.25">
      <c r="A67" s="152" t="s">
        <v>33</v>
      </c>
      <c r="B67" s="151" t="s">
        <v>35</v>
      </c>
      <c r="C67" s="160" t="s">
        <v>104</v>
      </c>
      <c r="D67" s="279" t="s">
        <v>108</v>
      </c>
      <c r="E67" s="278"/>
      <c r="F67" s="277"/>
      <c r="G67" s="146" t="s">
        <v>107</v>
      </c>
      <c r="H67" s="145" t="s">
        <v>40</v>
      </c>
      <c r="I67" s="144" t="s">
        <v>39</v>
      </c>
      <c r="J67" s="143" t="s">
        <v>38</v>
      </c>
      <c r="K67" s="142" t="s">
        <v>36</v>
      </c>
      <c r="L67" s="171">
        <f>L71</f>
        <v>77.5</v>
      </c>
      <c r="M67" s="217" t="s">
        <v>106</v>
      </c>
      <c r="N67" s="252" t="s">
        <v>76</v>
      </c>
      <c r="O67" s="196">
        <v>86</v>
      </c>
    </row>
    <row r="68" spans="1:18" ht="16.5" customHeight="1" thickBot="1" x14ac:dyDescent="0.3">
      <c r="A68" s="118"/>
      <c r="B68" s="117"/>
      <c r="C68" s="155"/>
      <c r="D68" s="276"/>
      <c r="E68" s="275"/>
      <c r="F68" s="274"/>
      <c r="G68" s="127"/>
      <c r="H68" s="126"/>
      <c r="I68" s="125"/>
      <c r="J68" s="124"/>
      <c r="K68" s="273" t="s">
        <v>29</v>
      </c>
      <c r="L68" s="272">
        <f>SUM(L67:L67)</f>
        <v>77.5</v>
      </c>
      <c r="M68" s="214"/>
      <c r="N68" s="250"/>
      <c r="O68" s="193"/>
      <c r="P68" s="156"/>
    </row>
    <row r="69" spans="1:18" ht="18.75" customHeight="1" thickBot="1" x14ac:dyDescent="0.3">
      <c r="A69" s="271" t="s">
        <v>33</v>
      </c>
      <c r="B69" s="270" t="s">
        <v>35</v>
      </c>
      <c r="C69" s="268" t="s">
        <v>104</v>
      </c>
      <c r="D69" s="236"/>
      <c r="E69" s="129" t="s">
        <v>33</v>
      </c>
      <c r="F69" s="269" t="s">
        <v>105</v>
      </c>
      <c r="G69" s="127"/>
      <c r="H69" s="126"/>
      <c r="I69" s="125"/>
      <c r="J69" s="124"/>
      <c r="K69" s="123" t="s">
        <v>36</v>
      </c>
      <c r="L69" s="255">
        <v>51.3</v>
      </c>
      <c r="M69" s="242"/>
      <c r="N69" s="241"/>
      <c r="O69" s="240"/>
    </row>
    <row r="70" spans="1:18" ht="16.5" customHeight="1" x14ac:dyDescent="0.25">
      <c r="A70" s="152" t="s">
        <v>33</v>
      </c>
      <c r="B70" s="151" t="s">
        <v>35</v>
      </c>
      <c r="C70" s="268" t="s">
        <v>104</v>
      </c>
      <c r="D70" s="236"/>
      <c r="E70" s="267" t="s">
        <v>35</v>
      </c>
      <c r="F70" s="266" t="s">
        <v>103</v>
      </c>
      <c r="G70" s="127"/>
      <c r="H70" s="126"/>
      <c r="I70" s="125"/>
      <c r="J70" s="124"/>
      <c r="K70" s="123" t="s">
        <v>36</v>
      </c>
      <c r="L70" s="231">
        <v>26.2</v>
      </c>
      <c r="M70" s="230"/>
      <c r="N70" s="229"/>
      <c r="O70" s="228"/>
    </row>
    <row r="71" spans="1:18" ht="20.25" customHeight="1" thickBot="1" x14ac:dyDescent="0.3">
      <c r="A71" s="118"/>
      <c r="B71" s="117"/>
      <c r="C71" s="265"/>
      <c r="D71" s="236"/>
      <c r="E71" s="264"/>
      <c r="F71" s="263"/>
      <c r="G71" s="112"/>
      <c r="H71" s="111"/>
      <c r="I71" s="110"/>
      <c r="J71" s="109"/>
      <c r="K71" s="108" t="s">
        <v>29</v>
      </c>
      <c r="L71" s="107">
        <f>SUM(L69:L70)</f>
        <v>77.5</v>
      </c>
      <c r="M71" s="221"/>
      <c r="N71" s="200"/>
      <c r="O71" s="220"/>
    </row>
    <row r="72" spans="1:18" ht="32.25" customHeight="1" x14ac:dyDescent="0.25">
      <c r="A72" s="173" t="s">
        <v>33</v>
      </c>
      <c r="B72" s="172" t="s">
        <v>35</v>
      </c>
      <c r="C72" s="212" t="s">
        <v>102</v>
      </c>
      <c r="D72" s="211"/>
      <c r="E72" s="187"/>
      <c r="F72" s="186" t="s">
        <v>101</v>
      </c>
      <c r="G72" s="146" t="s">
        <v>100</v>
      </c>
      <c r="H72" s="185" t="s">
        <v>40</v>
      </c>
      <c r="I72" s="144" t="s">
        <v>72</v>
      </c>
      <c r="J72" s="209" t="s">
        <v>71</v>
      </c>
      <c r="K72" s="262" t="s">
        <v>36</v>
      </c>
      <c r="L72" s="261">
        <v>17</v>
      </c>
      <c r="M72" s="260" t="s">
        <v>99</v>
      </c>
      <c r="N72" s="259" t="s">
        <v>47</v>
      </c>
      <c r="O72" s="258">
        <v>6</v>
      </c>
    </row>
    <row r="73" spans="1:18" ht="22.5" customHeight="1" thickBot="1" x14ac:dyDescent="0.3">
      <c r="A73" s="167"/>
      <c r="B73" s="166"/>
      <c r="C73" s="205"/>
      <c r="D73" s="204"/>
      <c r="E73" s="114"/>
      <c r="F73" s="179"/>
      <c r="G73" s="112"/>
      <c r="H73" s="178"/>
      <c r="I73" s="110"/>
      <c r="J73" s="202"/>
      <c r="K73" s="108" t="s">
        <v>29</v>
      </c>
      <c r="L73" s="177">
        <f>SUM(L72:L72)</f>
        <v>17</v>
      </c>
      <c r="M73" s="251"/>
      <c r="N73" s="194"/>
      <c r="O73" s="193"/>
    </row>
    <row r="74" spans="1:18" ht="21" customHeight="1" x14ac:dyDescent="0.25">
      <c r="A74" s="173" t="s">
        <v>33</v>
      </c>
      <c r="B74" s="172" t="s">
        <v>35</v>
      </c>
      <c r="C74" s="212" t="s">
        <v>98</v>
      </c>
      <c r="D74" s="211"/>
      <c r="E74" s="187"/>
      <c r="F74" s="186" t="s">
        <v>97</v>
      </c>
      <c r="G74" s="146" t="s">
        <v>96</v>
      </c>
      <c r="H74" s="185" t="s">
        <v>40</v>
      </c>
      <c r="I74" s="144" t="s">
        <v>95</v>
      </c>
      <c r="J74" s="190" t="s">
        <v>94</v>
      </c>
      <c r="K74" s="123" t="s">
        <v>36</v>
      </c>
      <c r="L74" s="184">
        <v>8</v>
      </c>
      <c r="M74" s="257" t="s">
        <v>93</v>
      </c>
      <c r="N74" s="252" t="s">
        <v>76</v>
      </c>
      <c r="O74" s="196">
        <v>100</v>
      </c>
    </row>
    <row r="75" spans="1:18" ht="16.5" customHeight="1" thickBot="1" x14ac:dyDescent="0.3">
      <c r="A75" s="167"/>
      <c r="B75" s="166"/>
      <c r="C75" s="205"/>
      <c r="D75" s="204"/>
      <c r="E75" s="114"/>
      <c r="F75" s="179"/>
      <c r="G75" s="112"/>
      <c r="H75" s="178"/>
      <c r="I75" s="110"/>
      <c r="J75" s="189"/>
      <c r="K75" s="108" t="s">
        <v>29</v>
      </c>
      <c r="L75" s="177">
        <f>SUM(L74:L74)</f>
        <v>8</v>
      </c>
      <c r="M75" s="256"/>
      <c r="N75" s="250"/>
      <c r="O75" s="193"/>
    </row>
    <row r="76" spans="1:18" ht="18.75" customHeight="1" x14ac:dyDescent="0.25">
      <c r="A76" s="173" t="s">
        <v>33</v>
      </c>
      <c r="B76" s="172" t="s">
        <v>35</v>
      </c>
      <c r="C76" s="212" t="s">
        <v>92</v>
      </c>
      <c r="D76" s="211"/>
      <c r="E76" s="187"/>
      <c r="F76" s="186" t="s">
        <v>91</v>
      </c>
      <c r="G76" s="146" t="s">
        <v>90</v>
      </c>
      <c r="H76" s="185" t="s">
        <v>40</v>
      </c>
      <c r="I76" s="144" t="s">
        <v>72</v>
      </c>
      <c r="J76" s="209" t="s">
        <v>71</v>
      </c>
      <c r="K76" s="123" t="s">
        <v>36</v>
      </c>
      <c r="L76" s="184">
        <v>64.7</v>
      </c>
      <c r="M76" s="170"/>
      <c r="N76" s="169"/>
      <c r="O76" s="168"/>
    </row>
    <row r="77" spans="1:18" ht="19.5" customHeight="1" thickBot="1" x14ac:dyDescent="0.3">
      <c r="A77" s="167"/>
      <c r="B77" s="166"/>
      <c r="C77" s="205"/>
      <c r="D77" s="204"/>
      <c r="E77" s="114"/>
      <c r="F77" s="179"/>
      <c r="G77" s="112"/>
      <c r="H77" s="178"/>
      <c r="I77" s="110"/>
      <c r="J77" s="202"/>
      <c r="K77" s="108" t="s">
        <v>29</v>
      </c>
      <c r="L77" s="177">
        <f>SUM(L76:L76)</f>
        <v>64.7</v>
      </c>
      <c r="M77" s="176"/>
      <c r="N77" s="175"/>
      <c r="O77" s="174"/>
    </row>
    <row r="78" spans="1:18" ht="20.25" customHeight="1" x14ac:dyDescent="0.25">
      <c r="A78" s="173" t="s">
        <v>33</v>
      </c>
      <c r="B78" s="172" t="s">
        <v>35</v>
      </c>
      <c r="C78" s="212" t="s">
        <v>89</v>
      </c>
      <c r="D78" s="211"/>
      <c r="E78" s="187"/>
      <c r="F78" s="186" t="s">
        <v>88</v>
      </c>
      <c r="G78" s="146" t="s">
        <v>87</v>
      </c>
      <c r="H78" s="185" t="s">
        <v>40</v>
      </c>
      <c r="I78" s="144" t="s">
        <v>59</v>
      </c>
      <c r="J78" s="190" t="s">
        <v>58</v>
      </c>
      <c r="K78" s="123" t="s">
        <v>36</v>
      </c>
      <c r="L78" s="255">
        <v>7.8</v>
      </c>
      <c r="M78" s="170"/>
      <c r="N78" s="169"/>
      <c r="O78" s="168"/>
      <c r="R78" s="156"/>
    </row>
    <row r="79" spans="1:18" ht="22.5" customHeight="1" thickBot="1" x14ac:dyDescent="0.3">
      <c r="A79" s="167"/>
      <c r="B79" s="166"/>
      <c r="C79" s="205"/>
      <c r="D79" s="204"/>
      <c r="E79" s="114"/>
      <c r="F79" s="179"/>
      <c r="G79" s="112"/>
      <c r="H79" s="178"/>
      <c r="I79" s="110"/>
      <c r="J79" s="189"/>
      <c r="K79" s="108" t="s">
        <v>29</v>
      </c>
      <c r="L79" s="177">
        <f>SUM(L78:L78)</f>
        <v>7.8</v>
      </c>
      <c r="M79" s="176"/>
      <c r="N79" s="175"/>
      <c r="O79" s="174"/>
    </row>
    <row r="80" spans="1:18" ht="24" customHeight="1" x14ac:dyDescent="0.25">
      <c r="A80" s="173" t="s">
        <v>33</v>
      </c>
      <c r="B80" s="172" t="s">
        <v>35</v>
      </c>
      <c r="C80" s="212" t="s">
        <v>84</v>
      </c>
      <c r="D80" s="149" t="s">
        <v>82</v>
      </c>
      <c r="E80" s="148"/>
      <c r="F80" s="147"/>
      <c r="G80" s="146" t="s">
        <v>86</v>
      </c>
      <c r="H80" s="145" t="s">
        <v>40</v>
      </c>
      <c r="I80" s="254" t="s">
        <v>39</v>
      </c>
      <c r="J80" s="244" t="s">
        <v>38</v>
      </c>
      <c r="K80" s="142" t="s">
        <v>36</v>
      </c>
      <c r="L80" s="171">
        <f>L84</f>
        <v>23.5</v>
      </c>
      <c r="M80" s="253" t="s">
        <v>85</v>
      </c>
      <c r="N80" s="252" t="s">
        <v>76</v>
      </c>
      <c r="O80" s="196">
        <v>80</v>
      </c>
      <c r="P80" s="156"/>
      <c r="Q80" s="156"/>
      <c r="R80" s="156"/>
    </row>
    <row r="81" spans="1:18" ht="30" customHeight="1" thickBot="1" x14ac:dyDescent="0.3">
      <c r="A81" s="167"/>
      <c r="B81" s="166"/>
      <c r="C81" s="205"/>
      <c r="D81" s="138"/>
      <c r="E81" s="137"/>
      <c r="F81" s="136"/>
      <c r="G81" s="127"/>
      <c r="H81" s="126"/>
      <c r="I81" s="233"/>
      <c r="J81" s="232"/>
      <c r="K81" s="135" t="s">
        <v>29</v>
      </c>
      <c r="L81" s="164">
        <f>SUM(L80:L80)</f>
        <v>23.5</v>
      </c>
      <c r="M81" s="251"/>
      <c r="N81" s="250"/>
      <c r="O81" s="193"/>
    </row>
    <row r="82" spans="1:18" ht="18" customHeight="1" thickBot="1" x14ac:dyDescent="0.3">
      <c r="A82" s="249" t="s">
        <v>33</v>
      </c>
      <c r="B82" s="248" t="s">
        <v>35</v>
      </c>
      <c r="C82" s="160" t="s">
        <v>84</v>
      </c>
      <c r="D82" s="247"/>
      <c r="E82" s="235" t="s">
        <v>33</v>
      </c>
      <c r="F82" s="246" t="s">
        <v>83</v>
      </c>
      <c r="G82" s="127"/>
      <c r="H82" s="126"/>
      <c r="I82" s="245"/>
      <c r="J82" s="244"/>
      <c r="K82" s="123" t="s">
        <v>36</v>
      </c>
      <c r="L82" s="243">
        <v>0</v>
      </c>
      <c r="M82" s="242"/>
      <c r="N82" s="241"/>
      <c r="O82" s="240"/>
    </row>
    <row r="83" spans="1:18" ht="16.5" customHeight="1" x14ac:dyDescent="0.25">
      <c r="A83" s="239"/>
      <c r="B83" s="238"/>
      <c r="C83" s="237"/>
      <c r="D83" s="236"/>
      <c r="E83" s="235" t="s">
        <v>35</v>
      </c>
      <c r="F83" s="234" t="s">
        <v>82</v>
      </c>
      <c r="G83" s="127"/>
      <c r="H83" s="126"/>
      <c r="I83" s="233"/>
      <c r="J83" s="232"/>
      <c r="K83" s="123" t="s">
        <v>36</v>
      </c>
      <c r="L83" s="231">
        <v>23.5</v>
      </c>
      <c r="M83" s="230"/>
      <c r="N83" s="229"/>
      <c r="O83" s="228"/>
    </row>
    <row r="84" spans="1:18" ht="14.25" customHeight="1" thickBot="1" x14ac:dyDescent="0.3">
      <c r="A84" s="227"/>
      <c r="B84" s="226"/>
      <c r="C84" s="155"/>
      <c r="D84" s="204"/>
      <c r="E84" s="225"/>
      <c r="F84" s="224"/>
      <c r="G84" s="112"/>
      <c r="H84" s="111"/>
      <c r="I84" s="223"/>
      <c r="J84" s="222"/>
      <c r="K84" s="108" t="s">
        <v>29</v>
      </c>
      <c r="L84" s="107">
        <f>SUM(L82:L83)</f>
        <v>23.5</v>
      </c>
      <c r="M84" s="221"/>
      <c r="N84" s="200"/>
      <c r="O84" s="220"/>
    </row>
    <row r="85" spans="1:18" ht="27.75" customHeight="1" thickBot="1" x14ac:dyDescent="0.3">
      <c r="A85" s="173" t="s">
        <v>33</v>
      </c>
      <c r="B85" s="172" t="s">
        <v>35</v>
      </c>
      <c r="C85" s="212" t="s">
        <v>81</v>
      </c>
      <c r="D85" s="211"/>
      <c r="E85" s="187"/>
      <c r="F85" s="186" t="s">
        <v>80</v>
      </c>
      <c r="G85" s="146" t="s">
        <v>79</v>
      </c>
      <c r="H85" s="185" t="s">
        <v>40</v>
      </c>
      <c r="I85" s="144" t="s">
        <v>66</v>
      </c>
      <c r="J85" s="190" t="s">
        <v>65</v>
      </c>
      <c r="K85" s="219" t="s">
        <v>36</v>
      </c>
      <c r="L85" s="218">
        <v>25</v>
      </c>
      <c r="M85" s="217" t="s">
        <v>78</v>
      </c>
      <c r="N85" s="169" t="s">
        <v>77</v>
      </c>
      <c r="O85" s="168">
        <v>1500</v>
      </c>
    </row>
    <row r="86" spans="1:18" ht="49.5" customHeight="1" thickBot="1" x14ac:dyDescent="0.3">
      <c r="A86" s="167"/>
      <c r="B86" s="166"/>
      <c r="C86" s="205"/>
      <c r="D86" s="204"/>
      <c r="E86" s="114"/>
      <c r="F86" s="179"/>
      <c r="G86" s="112"/>
      <c r="H86" s="178"/>
      <c r="I86" s="110"/>
      <c r="J86" s="189"/>
      <c r="K86" s="216" t="s">
        <v>29</v>
      </c>
      <c r="L86" s="215">
        <f>SUM(L85:L85)</f>
        <v>25</v>
      </c>
      <c r="M86" s="214"/>
      <c r="N86" s="175" t="s">
        <v>76</v>
      </c>
      <c r="O86" s="213">
        <v>4.7</v>
      </c>
    </row>
    <row r="87" spans="1:18" ht="39" customHeight="1" x14ac:dyDescent="0.25">
      <c r="A87" s="173" t="s">
        <v>33</v>
      </c>
      <c r="B87" s="172" t="s">
        <v>35</v>
      </c>
      <c r="C87" s="212" t="s">
        <v>75</v>
      </c>
      <c r="D87" s="211"/>
      <c r="E87" s="187"/>
      <c r="F87" s="210" t="s">
        <v>74</v>
      </c>
      <c r="G87" s="146" t="s">
        <v>73</v>
      </c>
      <c r="H87" s="185" t="s">
        <v>40</v>
      </c>
      <c r="I87" s="144" t="s">
        <v>72</v>
      </c>
      <c r="J87" s="209" t="s">
        <v>71</v>
      </c>
      <c r="K87" s="123" t="s">
        <v>36</v>
      </c>
      <c r="L87" s="184">
        <v>9.1</v>
      </c>
      <c r="M87" s="208" t="s">
        <v>70</v>
      </c>
      <c r="N87" s="207" t="s">
        <v>63</v>
      </c>
      <c r="O87" s="206">
        <v>46.1</v>
      </c>
    </row>
    <row r="88" spans="1:18" ht="15.75" thickBot="1" x14ac:dyDescent="0.3">
      <c r="A88" s="167"/>
      <c r="B88" s="166"/>
      <c r="C88" s="205"/>
      <c r="D88" s="204"/>
      <c r="E88" s="114"/>
      <c r="F88" s="203"/>
      <c r="G88" s="112"/>
      <c r="H88" s="178"/>
      <c r="I88" s="110"/>
      <c r="J88" s="202"/>
      <c r="K88" s="108" t="s">
        <v>29</v>
      </c>
      <c r="L88" s="177">
        <f>SUM(L87:L87)</f>
        <v>9.1</v>
      </c>
      <c r="M88" s="201"/>
      <c r="N88" s="200"/>
      <c r="O88" s="199"/>
    </row>
    <row r="89" spans="1:18" ht="36.75" customHeight="1" x14ac:dyDescent="0.25">
      <c r="A89" s="173" t="s">
        <v>33</v>
      </c>
      <c r="B89" s="172" t="s">
        <v>35</v>
      </c>
      <c r="C89" s="160" t="s">
        <v>69</v>
      </c>
      <c r="D89" s="188"/>
      <c r="E89" s="187"/>
      <c r="F89" s="186" t="s">
        <v>68</v>
      </c>
      <c r="G89" s="146" t="s">
        <v>67</v>
      </c>
      <c r="H89" s="185" t="s">
        <v>40</v>
      </c>
      <c r="I89" s="144" t="s">
        <v>66</v>
      </c>
      <c r="J89" s="190" t="s">
        <v>65</v>
      </c>
      <c r="K89" s="123" t="s">
        <v>36</v>
      </c>
      <c r="L89" s="184">
        <v>0.4</v>
      </c>
      <c r="M89" s="198" t="s">
        <v>64</v>
      </c>
      <c r="N89" s="197" t="s">
        <v>63</v>
      </c>
      <c r="O89" s="196">
        <v>100</v>
      </c>
    </row>
    <row r="90" spans="1:18" ht="29.25" customHeight="1" thickBot="1" x14ac:dyDescent="0.3">
      <c r="A90" s="167"/>
      <c r="B90" s="166"/>
      <c r="C90" s="165"/>
      <c r="D90" s="180"/>
      <c r="E90" s="114"/>
      <c r="F90" s="179"/>
      <c r="G90" s="112"/>
      <c r="H90" s="178"/>
      <c r="I90" s="110"/>
      <c r="J90" s="189"/>
      <c r="K90" s="108" t="s">
        <v>29</v>
      </c>
      <c r="L90" s="177">
        <f>SUM(L89:L89)</f>
        <v>0.4</v>
      </c>
      <c r="M90" s="195"/>
      <c r="N90" s="194"/>
      <c r="O90" s="193"/>
    </row>
    <row r="91" spans="1:18" ht="24" customHeight="1" x14ac:dyDescent="0.25">
      <c r="A91" s="173" t="s">
        <v>33</v>
      </c>
      <c r="B91" s="172" t="s">
        <v>35</v>
      </c>
      <c r="C91" s="160" t="s">
        <v>62</v>
      </c>
      <c r="D91" s="188"/>
      <c r="E91" s="187"/>
      <c r="F91" s="186" t="s">
        <v>61</v>
      </c>
      <c r="G91" s="146" t="s">
        <v>60</v>
      </c>
      <c r="H91" s="185" t="s">
        <v>40</v>
      </c>
      <c r="I91" s="144" t="s">
        <v>59</v>
      </c>
      <c r="J91" s="190" t="s">
        <v>58</v>
      </c>
      <c r="K91" s="123" t="s">
        <v>36</v>
      </c>
      <c r="L91" s="192">
        <v>209.8</v>
      </c>
      <c r="M91" s="170"/>
      <c r="N91" s="169"/>
      <c r="O91" s="168"/>
      <c r="P91" s="191"/>
      <c r="Q91" s="156"/>
      <c r="R91" s="156"/>
    </row>
    <row r="92" spans="1:18" ht="19.5" customHeight="1" thickBot="1" x14ac:dyDescent="0.3">
      <c r="A92" s="167"/>
      <c r="B92" s="166"/>
      <c r="C92" s="165"/>
      <c r="D92" s="180"/>
      <c r="E92" s="114"/>
      <c r="F92" s="179"/>
      <c r="G92" s="112"/>
      <c r="H92" s="178"/>
      <c r="I92" s="110"/>
      <c r="J92" s="189"/>
      <c r="K92" s="108" t="s">
        <v>29</v>
      </c>
      <c r="L92" s="177">
        <f>SUM(L91:L91)</f>
        <v>209.8</v>
      </c>
      <c r="M92" s="176"/>
      <c r="N92" s="175"/>
      <c r="O92" s="174"/>
    </row>
    <row r="93" spans="1:18" ht="17.25" customHeight="1" x14ac:dyDescent="0.25">
      <c r="A93" s="173" t="s">
        <v>33</v>
      </c>
      <c r="B93" s="172" t="s">
        <v>35</v>
      </c>
      <c r="C93" s="160" t="s">
        <v>57</v>
      </c>
      <c r="D93" s="188"/>
      <c r="E93" s="187"/>
      <c r="F93" s="186" t="s">
        <v>56</v>
      </c>
      <c r="G93" s="146" t="s">
        <v>55</v>
      </c>
      <c r="H93" s="185" t="s">
        <v>40</v>
      </c>
      <c r="I93" s="144" t="s">
        <v>50</v>
      </c>
      <c r="J93" s="190" t="s">
        <v>49</v>
      </c>
      <c r="K93" s="123" t="s">
        <v>36</v>
      </c>
      <c r="L93" s="184">
        <v>0</v>
      </c>
      <c r="M93" s="183" t="s">
        <v>54</v>
      </c>
      <c r="N93" s="182" t="s">
        <v>47</v>
      </c>
      <c r="O93" s="181">
        <v>6</v>
      </c>
    </row>
    <row r="94" spans="1:18" ht="33" customHeight="1" thickBot="1" x14ac:dyDescent="0.3">
      <c r="A94" s="167"/>
      <c r="B94" s="166"/>
      <c r="C94" s="165"/>
      <c r="D94" s="180"/>
      <c r="E94" s="114"/>
      <c r="F94" s="179"/>
      <c r="G94" s="112"/>
      <c r="H94" s="178"/>
      <c r="I94" s="110"/>
      <c r="J94" s="189"/>
      <c r="K94" s="108" t="s">
        <v>29</v>
      </c>
      <c r="L94" s="177">
        <f>SUM(L93:L93)</f>
        <v>0</v>
      </c>
      <c r="M94" s="176"/>
      <c r="N94" s="175"/>
      <c r="O94" s="174"/>
    </row>
    <row r="95" spans="1:18" ht="19.5" customHeight="1" x14ac:dyDescent="0.25">
      <c r="A95" s="173" t="s">
        <v>33</v>
      </c>
      <c r="B95" s="172" t="s">
        <v>35</v>
      </c>
      <c r="C95" s="160" t="s">
        <v>53</v>
      </c>
      <c r="D95" s="188"/>
      <c r="E95" s="187"/>
      <c r="F95" s="186" t="s">
        <v>52</v>
      </c>
      <c r="G95" s="146" t="s">
        <v>51</v>
      </c>
      <c r="H95" s="185" t="s">
        <v>40</v>
      </c>
      <c r="I95" s="144" t="s">
        <v>50</v>
      </c>
      <c r="J95" s="143" t="s">
        <v>49</v>
      </c>
      <c r="K95" s="123" t="s">
        <v>36</v>
      </c>
      <c r="L95" s="184">
        <v>28.4</v>
      </c>
      <c r="M95" s="183" t="s">
        <v>48</v>
      </c>
      <c r="N95" s="182" t="s">
        <v>47</v>
      </c>
      <c r="O95" s="181">
        <v>1300</v>
      </c>
      <c r="Q95" s="156"/>
    </row>
    <row r="96" spans="1:18" ht="46.5" customHeight="1" thickBot="1" x14ac:dyDescent="0.3">
      <c r="A96" s="167"/>
      <c r="B96" s="166"/>
      <c r="C96" s="165"/>
      <c r="D96" s="180"/>
      <c r="E96" s="114"/>
      <c r="F96" s="179"/>
      <c r="G96" s="112"/>
      <c r="H96" s="178"/>
      <c r="I96" s="110"/>
      <c r="J96" s="109"/>
      <c r="K96" s="108" t="s">
        <v>29</v>
      </c>
      <c r="L96" s="177">
        <f>SUM(L95:L95)</f>
        <v>28.4</v>
      </c>
      <c r="M96" s="176"/>
      <c r="N96" s="175"/>
      <c r="O96" s="174"/>
    </row>
    <row r="97" spans="1:18" ht="22.5" customHeight="1" x14ac:dyDescent="0.25">
      <c r="A97" s="173" t="s">
        <v>33</v>
      </c>
      <c r="B97" s="172" t="s">
        <v>35</v>
      </c>
      <c r="C97" s="160" t="s">
        <v>44</v>
      </c>
      <c r="D97" s="149" t="s">
        <v>46</v>
      </c>
      <c r="E97" s="148"/>
      <c r="F97" s="147"/>
      <c r="G97" s="146" t="s">
        <v>45</v>
      </c>
      <c r="H97" s="145" t="s">
        <v>40</v>
      </c>
      <c r="I97" s="144" t="s">
        <v>39</v>
      </c>
      <c r="J97" s="143" t="s">
        <v>38</v>
      </c>
      <c r="K97" s="142" t="s">
        <v>36</v>
      </c>
      <c r="L97" s="171">
        <f>L99</f>
        <v>29</v>
      </c>
      <c r="M97" s="170"/>
      <c r="N97" s="169"/>
      <c r="O97" s="168"/>
    </row>
    <row r="98" spans="1:18" ht="24" customHeight="1" thickBot="1" x14ac:dyDescent="0.3">
      <c r="A98" s="167"/>
      <c r="B98" s="166"/>
      <c r="C98" s="165"/>
      <c r="D98" s="138"/>
      <c r="E98" s="137"/>
      <c r="F98" s="136"/>
      <c r="G98" s="127"/>
      <c r="H98" s="126"/>
      <c r="I98" s="125"/>
      <c r="J98" s="124"/>
      <c r="K98" s="135" t="s">
        <v>29</v>
      </c>
      <c r="L98" s="164">
        <f>SUM(L97:L97)</f>
        <v>29</v>
      </c>
      <c r="M98" s="163"/>
      <c r="N98" s="162"/>
      <c r="O98" s="161"/>
    </row>
    <row r="99" spans="1:18" ht="22.5" customHeight="1" thickBot="1" x14ac:dyDescent="0.3">
      <c r="A99" s="152" t="s">
        <v>33</v>
      </c>
      <c r="B99" s="151" t="s">
        <v>35</v>
      </c>
      <c r="C99" s="160" t="s">
        <v>44</v>
      </c>
      <c r="D99" s="159"/>
      <c r="E99" s="129" t="s">
        <v>33</v>
      </c>
      <c r="F99" s="128" t="s">
        <v>43</v>
      </c>
      <c r="G99" s="127"/>
      <c r="H99" s="126"/>
      <c r="I99" s="125"/>
      <c r="J99" s="124"/>
      <c r="K99" s="123" t="s">
        <v>36</v>
      </c>
      <c r="L99" s="158">
        <v>29</v>
      </c>
      <c r="M99" s="157"/>
      <c r="N99" s="140"/>
      <c r="O99" s="139"/>
      <c r="R99" s="156"/>
    </row>
    <row r="100" spans="1:18" ht="15" customHeight="1" thickBot="1" x14ac:dyDescent="0.3">
      <c r="A100" s="118"/>
      <c r="B100" s="117"/>
      <c r="C100" s="155"/>
      <c r="D100" s="154"/>
      <c r="E100" s="114"/>
      <c r="F100" s="113"/>
      <c r="G100" s="112"/>
      <c r="H100" s="111"/>
      <c r="I100" s="110"/>
      <c r="J100" s="109"/>
      <c r="K100" s="108" t="s">
        <v>29</v>
      </c>
      <c r="L100" s="107">
        <f>SUM(L99)</f>
        <v>29</v>
      </c>
      <c r="M100" s="153"/>
      <c r="N100" s="105"/>
      <c r="O100" s="104"/>
    </row>
    <row r="101" spans="1:18" ht="15" customHeight="1" thickBot="1" x14ac:dyDescent="0.3">
      <c r="A101" s="152" t="s">
        <v>33</v>
      </c>
      <c r="B101" s="151" t="s">
        <v>35</v>
      </c>
      <c r="C101" s="150" t="s">
        <v>42</v>
      </c>
      <c r="D101" s="149" t="s">
        <v>37</v>
      </c>
      <c r="E101" s="148"/>
      <c r="F101" s="147"/>
      <c r="G101" s="146" t="s">
        <v>41</v>
      </c>
      <c r="H101" s="145" t="s">
        <v>40</v>
      </c>
      <c r="I101" s="144" t="s">
        <v>39</v>
      </c>
      <c r="J101" s="143" t="s">
        <v>38</v>
      </c>
      <c r="K101" s="142" t="s">
        <v>36</v>
      </c>
      <c r="L101" s="134">
        <f>L103</f>
        <v>87.8</v>
      </c>
      <c r="M101" s="141"/>
      <c r="N101" s="140"/>
      <c r="O101" s="139"/>
    </row>
    <row r="102" spans="1:18" ht="22.5" customHeight="1" thickBot="1" x14ac:dyDescent="0.3">
      <c r="A102" s="133"/>
      <c r="B102" s="132"/>
      <c r="C102" s="131"/>
      <c r="D102" s="138"/>
      <c r="E102" s="137"/>
      <c r="F102" s="136"/>
      <c r="G102" s="127"/>
      <c r="H102" s="126"/>
      <c r="I102" s="125"/>
      <c r="J102" s="124"/>
      <c r="K102" s="135" t="s">
        <v>29</v>
      </c>
      <c r="L102" s="134">
        <f>SUM(L101)</f>
        <v>87.8</v>
      </c>
      <c r="M102" s="121"/>
      <c r="N102" s="120"/>
      <c r="O102" s="119"/>
    </row>
    <row r="103" spans="1:18" ht="27.75" customHeight="1" thickBot="1" x14ac:dyDescent="0.3">
      <c r="A103" s="133"/>
      <c r="B103" s="132"/>
      <c r="C103" s="131"/>
      <c r="D103" s="130"/>
      <c r="E103" s="129" t="s">
        <v>33</v>
      </c>
      <c r="F103" s="128" t="s">
        <v>37</v>
      </c>
      <c r="G103" s="127"/>
      <c r="H103" s="126"/>
      <c r="I103" s="125"/>
      <c r="J103" s="124"/>
      <c r="K103" s="123" t="s">
        <v>36</v>
      </c>
      <c r="L103" s="122">
        <v>87.8</v>
      </c>
      <c r="M103" s="121"/>
      <c r="N103" s="120"/>
      <c r="O103" s="119"/>
    </row>
    <row r="104" spans="1:18" ht="15" customHeight="1" thickBot="1" x14ac:dyDescent="0.3">
      <c r="A104" s="118"/>
      <c r="B104" s="117"/>
      <c r="C104" s="116"/>
      <c r="D104" s="115"/>
      <c r="E104" s="114"/>
      <c r="F104" s="113"/>
      <c r="G104" s="112"/>
      <c r="H104" s="111"/>
      <c r="I104" s="110"/>
      <c r="J104" s="109"/>
      <c r="K104" s="108" t="s">
        <v>29</v>
      </c>
      <c r="L104" s="107">
        <f>SUM(L103)</f>
        <v>87.8</v>
      </c>
      <c r="M104" s="106"/>
      <c r="N104" s="105"/>
      <c r="O104" s="104"/>
    </row>
    <row r="105" spans="1:18" ht="15.75" customHeight="1" thickBot="1" x14ac:dyDescent="0.3">
      <c r="A105" s="86" t="s">
        <v>33</v>
      </c>
      <c r="B105" s="103" t="s">
        <v>35</v>
      </c>
      <c r="C105" s="102" t="s">
        <v>34</v>
      </c>
      <c r="D105" s="101"/>
      <c r="E105" s="101"/>
      <c r="F105" s="101"/>
      <c r="G105" s="101"/>
      <c r="H105" s="101"/>
      <c r="I105" s="101"/>
      <c r="J105" s="100"/>
      <c r="K105" s="99" t="s">
        <v>29</v>
      </c>
      <c r="L105" s="98">
        <f>L64+L66+L68+L73+L75+L77+L79+L81+L86+L88+L90+L92+L94+L96+L98+L102</f>
        <v>641.9</v>
      </c>
      <c r="M105" s="97"/>
      <c r="N105" s="97"/>
      <c r="O105" s="96"/>
    </row>
    <row r="106" spans="1:18" ht="15.75" customHeight="1" thickBot="1" x14ac:dyDescent="0.3">
      <c r="A106" s="95" t="s">
        <v>33</v>
      </c>
      <c r="B106" s="94"/>
      <c r="C106" s="93" t="s">
        <v>32</v>
      </c>
      <c r="D106" s="92"/>
      <c r="E106" s="92"/>
      <c r="F106" s="92"/>
      <c r="G106" s="92"/>
      <c r="H106" s="92"/>
      <c r="I106" s="92"/>
      <c r="J106" s="91"/>
      <c r="K106" s="90" t="s">
        <v>29</v>
      </c>
      <c r="L106" s="89">
        <f>L105+L61</f>
        <v>10358.099999999999</v>
      </c>
      <c r="M106" s="88"/>
      <c r="N106" s="88"/>
      <c r="O106" s="87"/>
    </row>
    <row r="107" spans="1:18" ht="15.75" hidden="1" thickBot="1" x14ac:dyDescent="0.3">
      <c r="A107" s="86"/>
      <c r="B107" s="85"/>
      <c r="C107" s="84" t="s">
        <v>31</v>
      </c>
      <c r="D107" s="84"/>
      <c r="E107" s="84"/>
      <c r="F107" s="84"/>
      <c r="G107" s="84"/>
      <c r="H107" s="84"/>
      <c r="I107" s="83"/>
      <c r="J107" s="82"/>
      <c r="K107" s="81" t="s">
        <v>29</v>
      </c>
      <c r="L107" s="80">
        <f>L108-L19-L35</f>
        <v>10358.099999999999</v>
      </c>
      <c r="M107" s="79"/>
      <c r="N107" s="79"/>
      <c r="O107" s="78"/>
    </row>
    <row r="108" spans="1:18" ht="15.75" thickBot="1" x14ac:dyDescent="0.3">
      <c r="A108" s="77" t="s">
        <v>30</v>
      </c>
      <c r="B108" s="76"/>
      <c r="C108" s="76"/>
      <c r="D108" s="76"/>
      <c r="E108" s="76"/>
      <c r="F108" s="76"/>
      <c r="G108" s="76"/>
      <c r="H108" s="76"/>
      <c r="I108" s="76"/>
      <c r="J108" s="75"/>
      <c r="K108" s="74" t="s">
        <v>29</v>
      </c>
      <c r="L108" s="73">
        <f>L106*1</f>
        <v>10358.099999999999</v>
      </c>
      <c r="M108" s="72"/>
      <c r="N108" s="71"/>
      <c r="O108" s="70"/>
    </row>
    <row r="109" spans="1:18" ht="30" customHeight="1" x14ac:dyDescent="0.25">
      <c r="A109" s="68" t="s">
        <v>28</v>
      </c>
      <c r="B109" s="68"/>
      <c r="C109" s="68"/>
      <c r="D109" s="68"/>
      <c r="E109" s="68"/>
      <c r="F109" s="68"/>
      <c r="G109" s="68"/>
      <c r="H109" s="69"/>
      <c r="I109" s="68"/>
      <c r="J109" s="68"/>
      <c r="K109" s="68"/>
      <c r="L109" s="68"/>
      <c r="M109" s="68"/>
      <c r="N109" s="67"/>
      <c r="O109" s="66"/>
    </row>
    <row r="110" spans="1:18" ht="20.25" customHeight="1" x14ac:dyDescent="0.25">
      <c r="A110" s="65" t="s">
        <v>27</v>
      </c>
      <c r="B110" s="65"/>
      <c r="C110" s="65"/>
      <c r="D110" s="65"/>
      <c r="E110" s="65"/>
      <c r="F110" s="65"/>
      <c r="G110" s="65"/>
      <c r="H110" s="65"/>
      <c r="I110" s="65"/>
      <c r="J110" s="65"/>
      <c r="K110" s="65"/>
      <c r="L110" s="65"/>
      <c r="M110" s="64"/>
      <c r="N110" s="64"/>
      <c r="O110" s="64"/>
      <c r="P110" s="51"/>
    </row>
    <row r="111" spans="1:18" ht="18.75" customHeight="1" thickBot="1" x14ac:dyDescent="0.3">
      <c r="A111" s="63"/>
      <c r="B111" s="61"/>
      <c r="C111" s="61"/>
      <c r="D111" s="61"/>
      <c r="E111" s="61"/>
      <c r="F111" s="61"/>
      <c r="G111" s="62"/>
      <c r="H111" s="61"/>
      <c r="I111" s="61"/>
      <c r="J111" s="60"/>
      <c r="K111" s="51"/>
      <c r="L111" s="59" t="s">
        <v>26</v>
      </c>
      <c r="M111" s="58"/>
      <c r="N111" s="58"/>
      <c r="O111" s="58"/>
      <c r="P111" s="51"/>
    </row>
    <row r="112" spans="1:18" ht="26.25" customHeight="1" thickBot="1" x14ac:dyDescent="0.3">
      <c r="A112" s="57"/>
      <c r="B112" s="56"/>
      <c r="C112" s="55" t="s">
        <v>25</v>
      </c>
      <c r="D112" s="55"/>
      <c r="E112" s="55"/>
      <c r="F112" s="55"/>
      <c r="G112" s="55"/>
      <c r="H112" s="55"/>
      <c r="I112" s="55"/>
      <c r="J112" s="55"/>
      <c r="K112" s="55"/>
      <c r="L112" s="54" t="s">
        <v>24</v>
      </c>
      <c r="M112" s="53"/>
      <c r="N112" s="52"/>
      <c r="O112" s="52"/>
      <c r="P112" s="51"/>
    </row>
    <row r="113" spans="1:23" ht="15.75" customHeight="1" thickBot="1" x14ac:dyDescent="0.3">
      <c r="A113" s="50" t="s">
        <v>23</v>
      </c>
      <c r="B113" s="49"/>
      <c r="C113" s="49"/>
      <c r="D113" s="49"/>
      <c r="E113" s="49"/>
      <c r="F113" s="49"/>
      <c r="G113" s="49"/>
      <c r="H113" s="49"/>
      <c r="I113" s="49"/>
      <c r="J113" s="49"/>
      <c r="K113" s="48"/>
      <c r="L113" s="47">
        <f>L114+L118+L125+L126+L127+L128</f>
        <v>10358.1</v>
      </c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</row>
    <row r="114" spans="1:23" ht="15.75" customHeight="1" x14ac:dyDescent="0.25">
      <c r="A114" s="32" t="s">
        <v>22</v>
      </c>
      <c r="B114" s="31"/>
      <c r="C114" s="31"/>
      <c r="D114" s="31"/>
      <c r="E114" s="31"/>
      <c r="F114" s="31"/>
      <c r="G114" s="31"/>
      <c r="H114" s="31"/>
      <c r="I114" s="31"/>
      <c r="J114" s="31"/>
      <c r="K114" s="30"/>
      <c r="L114" s="33">
        <f>L115+L116+L117</f>
        <v>9618.4</v>
      </c>
      <c r="M114" s="5"/>
      <c r="N114" s="45"/>
      <c r="O114" s="45"/>
      <c r="P114" s="3"/>
    </row>
    <row r="115" spans="1:23" ht="15.75" customHeight="1" x14ac:dyDescent="0.25">
      <c r="A115" s="38" t="s">
        <v>21</v>
      </c>
      <c r="B115" s="37"/>
      <c r="C115" s="37"/>
      <c r="D115" s="37"/>
      <c r="E115" s="37"/>
      <c r="F115" s="37"/>
      <c r="G115" s="37"/>
      <c r="H115" s="37"/>
      <c r="I115" s="37"/>
      <c r="J115" s="37"/>
      <c r="K115" s="36"/>
      <c r="L115" s="33">
        <f>L16+L34+L46+L53</f>
        <v>9618.4</v>
      </c>
      <c r="M115" s="5"/>
      <c r="N115" s="4"/>
      <c r="O115" s="4"/>
      <c r="P115" s="3"/>
    </row>
    <row r="116" spans="1:23" ht="15.75" customHeight="1" x14ac:dyDescent="0.25">
      <c r="A116" s="32" t="s">
        <v>20</v>
      </c>
      <c r="B116" s="31"/>
      <c r="C116" s="31"/>
      <c r="D116" s="31"/>
      <c r="E116" s="35"/>
      <c r="F116" s="35"/>
      <c r="G116" s="35"/>
      <c r="H116" s="35"/>
      <c r="I116" s="35"/>
      <c r="J116" s="35"/>
      <c r="K116" s="34"/>
      <c r="L116" s="33">
        <v>0</v>
      </c>
      <c r="M116" s="5"/>
      <c r="N116" s="4"/>
      <c r="O116" s="4"/>
      <c r="P116" s="3"/>
    </row>
    <row r="117" spans="1:23" ht="27.75" customHeight="1" x14ac:dyDescent="0.25">
      <c r="A117" s="32" t="s">
        <v>19</v>
      </c>
      <c r="B117" s="31"/>
      <c r="C117" s="31"/>
      <c r="D117" s="31"/>
      <c r="E117" s="31"/>
      <c r="F117" s="31"/>
      <c r="G117" s="31"/>
      <c r="H117" s="31"/>
      <c r="I117" s="31"/>
      <c r="J117" s="31"/>
      <c r="K117" s="30"/>
      <c r="L117" s="33">
        <v>0</v>
      </c>
      <c r="M117" s="5"/>
      <c r="N117" s="4"/>
      <c r="O117" s="4"/>
      <c r="P117" s="3"/>
    </row>
    <row r="118" spans="1:23" ht="15.75" customHeight="1" x14ac:dyDescent="0.25">
      <c r="A118" s="38" t="s">
        <v>18</v>
      </c>
      <c r="B118" s="37"/>
      <c r="C118" s="37"/>
      <c r="D118" s="37"/>
      <c r="E118" s="37"/>
      <c r="F118" s="37"/>
      <c r="G118" s="37"/>
      <c r="H118" s="37"/>
      <c r="I118" s="37"/>
      <c r="J118" s="37"/>
      <c r="K118" s="36"/>
      <c r="L118" s="44">
        <f>L119+L120</f>
        <v>739.69999999999993</v>
      </c>
      <c r="M118" s="5"/>
      <c r="N118" s="4"/>
      <c r="O118" s="4"/>
      <c r="P118" s="3"/>
    </row>
    <row r="119" spans="1:23" ht="15.75" customHeight="1" x14ac:dyDescent="0.25">
      <c r="A119" s="32" t="s">
        <v>17</v>
      </c>
      <c r="B119" s="31"/>
      <c r="C119" s="31"/>
      <c r="D119" s="31"/>
      <c r="E119" s="35"/>
      <c r="F119" s="35"/>
      <c r="G119" s="35"/>
      <c r="H119" s="35"/>
      <c r="I119" s="35"/>
      <c r="J119" s="35"/>
      <c r="K119" s="34"/>
      <c r="L119" s="33">
        <f>L18+L36</f>
        <v>74.8</v>
      </c>
      <c r="M119" s="5"/>
      <c r="N119" s="4"/>
      <c r="O119" s="4"/>
      <c r="P119" s="3"/>
    </row>
    <row r="120" spans="1:23" ht="15.75" customHeight="1" x14ac:dyDescent="0.25">
      <c r="A120" s="32" t="s">
        <v>16</v>
      </c>
      <c r="B120" s="31"/>
      <c r="C120" s="31"/>
      <c r="D120" s="31"/>
      <c r="E120" s="35"/>
      <c r="F120" s="35"/>
      <c r="G120" s="35"/>
      <c r="H120" s="35"/>
      <c r="I120" s="35"/>
      <c r="J120" s="35"/>
      <c r="K120" s="34"/>
      <c r="L120" s="44">
        <f>L20+L105</f>
        <v>664.9</v>
      </c>
      <c r="M120" s="5"/>
      <c r="N120" s="4"/>
      <c r="O120" s="4"/>
      <c r="P120" s="3"/>
    </row>
    <row r="121" spans="1:23" ht="15.75" customHeight="1" x14ac:dyDescent="0.25">
      <c r="A121" s="32" t="s">
        <v>15</v>
      </c>
      <c r="B121" s="31"/>
      <c r="C121" s="31"/>
      <c r="D121" s="31"/>
      <c r="E121" s="35"/>
      <c r="F121" s="35"/>
      <c r="G121" s="35"/>
      <c r="H121" s="35"/>
      <c r="I121" s="35"/>
      <c r="J121" s="35"/>
      <c r="K121" s="34"/>
      <c r="L121" s="33"/>
      <c r="M121" s="5"/>
      <c r="N121" s="4"/>
      <c r="O121" s="4"/>
      <c r="P121" s="3"/>
    </row>
    <row r="122" spans="1:23" ht="15.75" customHeight="1" x14ac:dyDescent="0.25">
      <c r="A122" s="32" t="s">
        <v>14</v>
      </c>
      <c r="B122" s="35"/>
      <c r="C122" s="35"/>
      <c r="D122" s="35"/>
      <c r="E122" s="35"/>
      <c r="F122" s="35"/>
      <c r="G122" s="35"/>
      <c r="H122" s="35"/>
      <c r="I122" s="35"/>
      <c r="J122" s="35"/>
      <c r="K122" s="34"/>
      <c r="L122" s="33"/>
      <c r="M122" s="5"/>
      <c r="N122" s="4"/>
      <c r="O122" s="4"/>
      <c r="P122" s="3"/>
    </row>
    <row r="123" spans="1:23" ht="15.75" customHeight="1" x14ac:dyDescent="0.25">
      <c r="A123" s="32" t="s">
        <v>13</v>
      </c>
      <c r="B123" s="31"/>
      <c r="C123" s="31"/>
      <c r="D123" s="31"/>
      <c r="E123" s="35"/>
      <c r="F123" s="35"/>
      <c r="G123" s="35"/>
      <c r="H123" s="35"/>
      <c r="I123" s="35"/>
      <c r="J123" s="35"/>
      <c r="K123" s="34"/>
      <c r="L123" s="33"/>
      <c r="M123" s="5"/>
      <c r="N123" s="4"/>
      <c r="O123" s="4"/>
      <c r="P123" s="3"/>
    </row>
    <row r="124" spans="1:23" ht="15.75" customHeight="1" x14ac:dyDescent="0.25">
      <c r="A124" s="43" t="s">
        <v>12</v>
      </c>
      <c r="B124" s="42"/>
      <c r="C124" s="42"/>
      <c r="D124" s="42"/>
      <c r="E124" s="35"/>
      <c r="F124" s="35"/>
      <c r="G124" s="35"/>
      <c r="H124" s="35"/>
      <c r="I124" s="35"/>
      <c r="J124" s="35"/>
      <c r="K124" s="34"/>
      <c r="L124" s="33"/>
      <c r="M124" s="5"/>
      <c r="N124" s="4"/>
      <c r="O124" s="4"/>
      <c r="P124" s="3"/>
    </row>
    <row r="125" spans="1:23" ht="15.75" customHeight="1" x14ac:dyDescent="0.25">
      <c r="A125" s="32" t="s">
        <v>11</v>
      </c>
      <c r="B125" s="35"/>
      <c r="C125" s="35"/>
      <c r="D125" s="35"/>
      <c r="E125" s="35"/>
      <c r="F125" s="35"/>
      <c r="G125" s="35"/>
      <c r="H125" s="35"/>
      <c r="I125" s="35"/>
      <c r="J125" s="35"/>
      <c r="K125" s="34"/>
      <c r="L125" s="33"/>
      <c r="M125" s="5"/>
      <c r="N125" s="4"/>
      <c r="O125" s="4"/>
      <c r="P125" s="3"/>
    </row>
    <row r="126" spans="1:23" ht="15.75" customHeight="1" x14ac:dyDescent="0.25">
      <c r="A126" s="41" t="s">
        <v>10</v>
      </c>
      <c r="B126" s="40"/>
      <c r="C126" s="40"/>
      <c r="D126" s="40"/>
      <c r="E126" s="40"/>
      <c r="F126" s="40"/>
      <c r="G126" s="40"/>
      <c r="H126" s="40"/>
      <c r="I126" s="40"/>
      <c r="J126" s="40"/>
      <c r="K126" s="39"/>
      <c r="L126" s="33"/>
      <c r="M126" s="5"/>
      <c r="N126" s="4"/>
      <c r="O126" s="4"/>
      <c r="P126" s="3"/>
    </row>
    <row r="127" spans="1:23" ht="15.75" customHeight="1" x14ac:dyDescent="0.25">
      <c r="A127" s="38" t="s">
        <v>9</v>
      </c>
      <c r="B127" s="37"/>
      <c r="C127" s="37"/>
      <c r="D127" s="37"/>
      <c r="E127" s="37"/>
      <c r="F127" s="37"/>
      <c r="G127" s="37"/>
      <c r="H127" s="37"/>
      <c r="I127" s="37"/>
      <c r="J127" s="37"/>
      <c r="K127" s="36"/>
      <c r="L127" s="33"/>
      <c r="M127" s="5"/>
      <c r="N127" s="4"/>
      <c r="O127" s="4"/>
      <c r="P127" s="3"/>
    </row>
    <row r="128" spans="1:23" ht="15.75" customHeight="1" x14ac:dyDescent="0.25">
      <c r="A128" s="32" t="s">
        <v>8</v>
      </c>
      <c r="B128" s="31"/>
      <c r="C128" s="31"/>
      <c r="D128" s="31"/>
      <c r="E128" s="35"/>
      <c r="F128" s="35"/>
      <c r="G128" s="35"/>
      <c r="H128" s="35"/>
      <c r="I128" s="35"/>
      <c r="J128" s="35"/>
      <c r="K128" s="34"/>
      <c r="L128" s="33"/>
      <c r="M128" s="5"/>
      <c r="N128" s="4"/>
      <c r="O128" s="4"/>
      <c r="P128" s="3"/>
    </row>
    <row r="129" spans="1:16" ht="15.75" customHeight="1" x14ac:dyDescent="0.25">
      <c r="A129" s="32" t="s">
        <v>7</v>
      </c>
      <c r="B129" s="31"/>
      <c r="C129" s="31"/>
      <c r="D129" s="31"/>
      <c r="E129" s="35"/>
      <c r="F129" s="35"/>
      <c r="G129" s="35"/>
      <c r="H129" s="35"/>
      <c r="I129" s="35"/>
      <c r="J129" s="35"/>
      <c r="K129" s="34"/>
      <c r="L129" s="33"/>
      <c r="M129" s="5"/>
      <c r="N129" s="4"/>
      <c r="O129" s="4"/>
      <c r="P129" s="3"/>
    </row>
    <row r="130" spans="1:16" ht="15.75" customHeight="1" thickBot="1" x14ac:dyDescent="0.3">
      <c r="A130" s="32" t="s">
        <v>6</v>
      </c>
      <c r="B130" s="31"/>
      <c r="C130" s="31"/>
      <c r="D130" s="31"/>
      <c r="E130" s="31"/>
      <c r="F130" s="31"/>
      <c r="G130" s="31"/>
      <c r="H130" s="31"/>
      <c r="I130" s="31"/>
      <c r="J130" s="31"/>
      <c r="K130" s="30"/>
      <c r="L130" s="18"/>
      <c r="M130" s="5"/>
      <c r="N130" s="4"/>
      <c r="O130" s="4"/>
      <c r="P130" s="3"/>
    </row>
    <row r="131" spans="1:16" ht="15.75" customHeight="1" thickBot="1" x14ac:dyDescent="0.3">
      <c r="A131" s="29" t="s">
        <v>5</v>
      </c>
      <c r="B131" s="28"/>
      <c r="C131" s="28"/>
      <c r="D131" s="28"/>
      <c r="E131" s="28"/>
      <c r="F131" s="28"/>
      <c r="G131" s="28"/>
      <c r="H131" s="28"/>
      <c r="I131" s="28"/>
      <c r="J131" s="28"/>
      <c r="K131" s="27"/>
      <c r="L131" s="26">
        <v>0</v>
      </c>
      <c r="M131" s="5"/>
      <c r="N131" s="4"/>
      <c r="O131" s="4"/>
      <c r="P131" s="3"/>
    </row>
    <row r="132" spans="1:16" ht="15.75" customHeight="1" x14ac:dyDescent="0.25">
      <c r="A132" s="25" t="s">
        <v>4</v>
      </c>
      <c r="B132" s="24"/>
      <c r="C132" s="24"/>
      <c r="D132" s="24"/>
      <c r="E132" s="23"/>
      <c r="F132" s="23"/>
      <c r="G132" s="23"/>
      <c r="H132" s="23"/>
      <c r="I132" s="23"/>
      <c r="J132" s="23"/>
      <c r="K132" s="22"/>
      <c r="L132" s="10"/>
      <c r="M132" s="5"/>
      <c r="N132" s="4"/>
      <c r="O132" s="4"/>
      <c r="P132" s="3"/>
    </row>
    <row r="133" spans="1:16" ht="15.75" customHeight="1" thickBot="1" x14ac:dyDescent="0.3">
      <c r="A133" s="21" t="s">
        <v>3</v>
      </c>
      <c r="B133" s="20"/>
      <c r="C133" s="20"/>
      <c r="D133" s="20"/>
      <c r="E133" s="20"/>
      <c r="F133" s="20"/>
      <c r="G133" s="20"/>
      <c r="H133" s="20"/>
      <c r="I133" s="20"/>
      <c r="J133" s="20"/>
      <c r="K133" s="19"/>
      <c r="L133" s="18"/>
      <c r="M133" s="5"/>
      <c r="N133" s="4"/>
      <c r="O133" s="4"/>
      <c r="P133" s="3"/>
    </row>
    <row r="134" spans="1:16" ht="15.75" customHeight="1" thickBot="1" x14ac:dyDescent="0.3">
      <c r="A134" s="17" t="s">
        <v>2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5"/>
      <c r="L134" s="14">
        <f>L113+L131</f>
        <v>10358.1</v>
      </c>
      <c r="M134" s="5"/>
      <c r="N134" s="4"/>
      <c r="O134" s="4"/>
      <c r="P134" s="3"/>
    </row>
    <row r="135" spans="1:16" ht="15.75" customHeight="1" x14ac:dyDescent="0.25">
      <c r="A135" s="13" t="s">
        <v>1</v>
      </c>
      <c r="B135" s="12"/>
      <c r="C135" s="12"/>
      <c r="D135" s="12"/>
      <c r="E135" s="12"/>
      <c r="F135" s="12"/>
      <c r="G135" s="12"/>
      <c r="H135" s="12"/>
      <c r="I135" s="12"/>
      <c r="J135" s="12"/>
      <c r="K135" s="11"/>
      <c r="L135" s="10"/>
      <c r="M135" s="5"/>
      <c r="N135" s="4"/>
      <c r="O135" s="4"/>
      <c r="P135" s="3"/>
    </row>
    <row r="136" spans="1:16" ht="15.75" customHeight="1" thickBot="1" x14ac:dyDescent="0.3">
      <c r="A136" s="9" t="s">
        <v>0</v>
      </c>
      <c r="B136" s="8"/>
      <c r="C136" s="8"/>
      <c r="D136" s="8"/>
      <c r="E136" s="8"/>
      <c r="F136" s="8"/>
      <c r="G136" s="8"/>
      <c r="H136" s="8"/>
      <c r="I136" s="8"/>
      <c r="J136" s="8"/>
      <c r="K136" s="7"/>
      <c r="L136" s="6">
        <v>-1571.4</v>
      </c>
      <c r="M136" s="5"/>
      <c r="N136" s="4"/>
      <c r="O136" s="4"/>
      <c r="P136" s="3"/>
    </row>
    <row r="137" spans="1:16" ht="0.75" customHeight="1" x14ac:dyDescent="0.25">
      <c r="A137" s="5"/>
      <c r="B137" s="4"/>
      <c r="C137" s="4"/>
      <c r="D137" s="3"/>
      <c r="J137"/>
    </row>
    <row r="142" spans="1:16" x14ac:dyDescent="0.25"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</row>
  </sheetData>
  <mergeCells count="272">
    <mergeCell ref="M108:O108"/>
    <mergeCell ref="A110:L110"/>
    <mergeCell ref="M1:O3"/>
    <mergeCell ref="A131:K131"/>
    <mergeCell ref="A132:K132"/>
    <mergeCell ref="A133:K133"/>
    <mergeCell ref="A134:K134"/>
    <mergeCell ref="A135:K135"/>
    <mergeCell ref="A136:K136"/>
    <mergeCell ref="C112:K112"/>
    <mergeCell ref="B97:B98"/>
    <mergeCell ref="C97:C98"/>
    <mergeCell ref="J97:J100"/>
    <mergeCell ref="I97:I100"/>
    <mergeCell ref="H97:H100"/>
    <mergeCell ref="G101:G104"/>
    <mergeCell ref="A97:A98"/>
    <mergeCell ref="F142:P142"/>
    <mergeCell ref="M111:O111"/>
    <mergeCell ref="A113:K113"/>
    <mergeCell ref="A99:A100"/>
    <mergeCell ref="B99:B100"/>
    <mergeCell ref="C99:C100"/>
    <mergeCell ref="D99:D100"/>
    <mergeCell ref="F99:F100"/>
    <mergeCell ref="G97:G100"/>
    <mergeCell ref="B93:B94"/>
    <mergeCell ref="I93:I94"/>
    <mergeCell ref="C93:C94"/>
    <mergeCell ref="D101:F102"/>
    <mergeCell ref="F103:F104"/>
    <mergeCell ref="H101:H104"/>
    <mergeCell ref="I101:I104"/>
    <mergeCell ref="B101:B104"/>
    <mergeCell ref="C101:C104"/>
    <mergeCell ref="D103:D104"/>
    <mergeCell ref="J87:J88"/>
    <mergeCell ref="J72:J73"/>
    <mergeCell ref="C105:J105"/>
    <mergeCell ref="C106:J106"/>
    <mergeCell ref="A108:J108"/>
    <mergeCell ref="C107:I107"/>
    <mergeCell ref="H95:H96"/>
    <mergeCell ref="I95:I96"/>
    <mergeCell ref="G95:G96"/>
    <mergeCell ref="A93:A94"/>
    <mergeCell ref="C51:C52"/>
    <mergeCell ref="E52:F52"/>
    <mergeCell ref="D46:F47"/>
    <mergeCell ref="D34:F38"/>
    <mergeCell ref="D53:F54"/>
    <mergeCell ref="B89:B90"/>
    <mergeCell ref="C89:C90"/>
    <mergeCell ref="A121:K121"/>
    <mergeCell ref="A122:K122"/>
    <mergeCell ref="A6:O6"/>
    <mergeCell ref="E8:E10"/>
    <mergeCell ref="G8:G10"/>
    <mergeCell ref="J8:J10"/>
    <mergeCell ref="M8:O8"/>
    <mergeCell ref="G91:G92"/>
    <mergeCell ref="A89:A90"/>
    <mergeCell ref="D80:F81"/>
    <mergeCell ref="A125:K125"/>
    <mergeCell ref="A126:K126"/>
    <mergeCell ref="A127:K127"/>
    <mergeCell ref="A128:K128"/>
    <mergeCell ref="A129:K129"/>
    <mergeCell ref="A130:K130"/>
    <mergeCell ref="G93:G94"/>
    <mergeCell ref="F93:F94"/>
    <mergeCell ref="J95:J96"/>
    <mergeCell ref="H93:H94"/>
    <mergeCell ref="A123:K123"/>
    <mergeCell ref="A124:K124"/>
    <mergeCell ref="A116:K116"/>
    <mergeCell ref="A118:K118"/>
    <mergeCell ref="A119:K119"/>
    <mergeCell ref="A120:K120"/>
    <mergeCell ref="A115:K115"/>
    <mergeCell ref="A114:K114"/>
    <mergeCell ref="A117:K117"/>
    <mergeCell ref="A95:A96"/>
    <mergeCell ref="B95:B96"/>
    <mergeCell ref="C95:C96"/>
    <mergeCell ref="F95:F96"/>
    <mergeCell ref="D97:F98"/>
    <mergeCell ref="J101:J104"/>
    <mergeCell ref="A101:A104"/>
    <mergeCell ref="G85:G86"/>
    <mergeCell ref="A85:A86"/>
    <mergeCell ref="B85:B86"/>
    <mergeCell ref="F85:F86"/>
    <mergeCell ref="H85:H86"/>
    <mergeCell ref="I85:I86"/>
    <mergeCell ref="C85:C86"/>
    <mergeCell ref="I91:I92"/>
    <mergeCell ref="A87:A88"/>
    <mergeCell ref="B87:B88"/>
    <mergeCell ref="C87:C88"/>
    <mergeCell ref="F87:F88"/>
    <mergeCell ref="H87:H88"/>
    <mergeCell ref="I87:I88"/>
    <mergeCell ref="F89:F90"/>
    <mergeCell ref="H89:H90"/>
    <mergeCell ref="I89:I90"/>
    <mergeCell ref="G89:G90"/>
    <mergeCell ref="C82:C84"/>
    <mergeCell ref="A91:A92"/>
    <mergeCell ref="B91:B92"/>
    <mergeCell ref="C91:C92"/>
    <mergeCell ref="F91:F92"/>
    <mergeCell ref="H91:H92"/>
    <mergeCell ref="F78:F79"/>
    <mergeCell ref="H78:H79"/>
    <mergeCell ref="F74:F75"/>
    <mergeCell ref="J67:J71"/>
    <mergeCell ref="F76:F77"/>
    <mergeCell ref="H76:H77"/>
    <mergeCell ref="J76:J77"/>
    <mergeCell ref="I76:I77"/>
    <mergeCell ref="I57:I60"/>
    <mergeCell ref="B63:B64"/>
    <mergeCell ref="C63:C64"/>
    <mergeCell ref="F63:F64"/>
    <mergeCell ref="G76:G77"/>
    <mergeCell ref="E59:E60"/>
    <mergeCell ref="C61:J61"/>
    <mergeCell ref="G87:G88"/>
    <mergeCell ref="B46:B47"/>
    <mergeCell ref="C46:C47"/>
    <mergeCell ref="G53:G56"/>
    <mergeCell ref="M53:M54"/>
    <mergeCell ref="E55:E56"/>
    <mergeCell ref="J46:J52"/>
    <mergeCell ref="B55:B56"/>
    <mergeCell ref="C55:C56"/>
    <mergeCell ref="B53:B54"/>
    <mergeCell ref="N9:N10"/>
    <mergeCell ref="O9:O10"/>
    <mergeCell ref="C14:L15"/>
    <mergeCell ref="J16:J22"/>
    <mergeCell ref="I16:I22"/>
    <mergeCell ref="A53:A54"/>
    <mergeCell ref="C53:C54"/>
    <mergeCell ref="A51:A52"/>
    <mergeCell ref="E45:F45"/>
    <mergeCell ref="B32:B33"/>
    <mergeCell ref="N7:O7"/>
    <mergeCell ref="C13:O13"/>
    <mergeCell ref="A16:A22"/>
    <mergeCell ref="B16:B22"/>
    <mergeCell ref="C16:C22"/>
    <mergeCell ref="H16:H22"/>
    <mergeCell ref="B14:B15"/>
    <mergeCell ref="K8:K10"/>
    <mergeCell ref="L8:L10"/>
    <mergeCell ref="M9:M10"/>
    <mergeCell ref="A55:A56"/>
    <mergeCell ref="H46:H52"/>
    <mergeCell ref="I46:I52"/>
    <mergeCell ref="F59:F60"/>
    <mergeCell ref="H57:H60"/>
    <mergeCell ref="C67:C68"/>
    <mergeCell ref="A67:A68"/>
    <mergeCell ref="B67:B68"/>
    <mergeCell ref="F55:F56"/>
    <mergeCell ref="B51:B52"/>
    <mergeCell ref="I74:I75"/>
    <mergeCell ref="I67:I71"/>
    <mergeCell ref="H67:H71"/>
    <mergeCell ref="I34:I45"/>
    <mergeCell ref="J34:J45"/>
    <mergeCell ref="H53:H56"/>
    <mergeCell ref="H74:H75"/>
    <mergeCell ref="D57:F58"/>
    <mergeCell ref="D67:F68"/>
    <mergeCell ref="F72:F73"/>
    <mergeCell ref="H72:H73"/>
    <mergeCell ref="I72:I73"/>
    <mergeCell ref="I65:I66"/>
    <mergeCell ref="H65:H66"/>
    <mergeCell ref="H63:H64"/>
    <mergeCell ref="I63:I64"/>
    <mergeCell ref="B11:J11"/>
    <mergeCell ref="D16:F22"/>
    <mergeCell ref="D8:D10"/>
    <mergeCell ref="F8:F10"/>
    <mergeCell ref="H8:H10"/>
    <mergeCell ref="I8:I10"/>
    <mergeCell ref="B70:B71"/>
    <mergeCell ref="G67:G71"/>
    <mergeCell ref="F65:F66"/>
    <mergeCell ref="G63:G64"/>
    <mergeCell ref="G65:G66"/>
    <mergeCell ref="C65:C66"/>
    <mergeCell ref="B65:B66"/>
    <mergeCell ref="A74:A75"/>
    <mergeCell ref="B74:B75"/>
    <mergeCell ref="A70:A71"/>
    <mergeCell ref="A65:A66"/>
    <mergeCell ref="A63:A64"/>
    <mergeCell ref="G34:G45"/>
    <mergeCell ref="E41:E43"/>
    <mergeCell ref="F70:F71"/>
    <mergeCell ref="E70:E71"/>
    <mergeCell ref="G72:G73"/>
    <mergeCell ref="B80:B81"/>
    <mergeCell ref="C80:C81"/>
    <mergeCell ref="A78:A79"/>
    <mergeCell ref="B78:B79"/>
    <mergeCell ref="C78:C79"/>
    <mergeCell ref="H34:H45"/>
    <mergeCell ref="A76:A77"/>
    <mergeCell ref="G57:G60"/>
    <mergeCell ref="B76:B77"/>
    <mergeCell ref="C76:C77"/>
    <mergeCell ref="M85:M86"/>
    <mergeCell ref="M87:M88"/>
    <mergeCell ref="M65:M66"/>
    <mergeCell ref="M63:M64"/>
    <mergeCell ref="M67:M68"/>
    <mergeCell ref="A80:A81"/>
    <mergeCell ref="A72:A73"/>
    <mergeCell ref="B72:B73"/>
    <mergeCell ref="C72:C73"/>
    <mergeCell ref="C74:C75"/>
    <mergeCell ref="N74:N75"/>
    <mergeCell ref="M74:M75"/>
    <mergeCell ref="O74:O75"/>
    <mergeCell ref="N67:N68"/>
    <mergeCell ref="O67:O68"/>
    <mergeCell ref="M72:M73"/>
    <mergeCell ref="N72:N73"/>
    <mergeCell ref="O72:O73"/>
    <mergeCell ref="I78:I79"/>
    <mergeCell ref="G78:G79"/>
    <mergeCell ref="M89:M90"/>
    <mergeCell ref="N89:N90"/>
    <mergeCell ref="O89:O90"/>
    <mergeCell ref="O63:O64"/>
    <mergeCell ref="N63:N64"/>
    <mergeCell ref="M80:M81"/>
    <mergeCell ref="N80:N81"/>
    <mergeCell ref="O80:O81"/>
    <mergeCell ref="A57:A58"/>
    <mergeCell ref="B57:B58"/>
    <mergeCell ref="B59:B60"/>
    <mergeCell ref="A59:A60"/>
    <mergeCell ref="G46:G52"/>
    <mergeCell ref="G16:G33"/>
    <mergeCell ref="A23:A26"/>
    <mergeCell ref="A32:A33"/>
    <mergeCell ref="A46:A47"/>
    <mergeCell ref="F41:F43"/>
    <mergeCell ref="C23:C26"/>
    <mergeCell ref="A34:A38"/>
    <mergeCell ref="B34:B38"/>
    <mergeCell ref="E23:E26"/>
    <mergeCell ref="F23:F26"/>
    <mergeCell ref="B23:B26"/>
    <mergeCell ref="C32:C33"/>
    <mergeCell ref="D23:D33"/>
    <mergeCell ref="J57:J60"/>
    <mergeCell ref="G74:G75"/>
    <mergeCell ref="G80:G84"/>
    <mergeCell ref="H80:H84"/>
    <mergeCell ref="A4:O4"/>
    <mergeCell ref="A5:O5"/>
    <mergeCell ref="A8:A10"/>
    <mergeCell ref="B8:B10"/>
    <mergeCell ref="C8:C10"/>
  </mergeCells>
  <pageMargins left="0.23622047244094491" right="0.23622047244094491" top="0.74803149606299213" bottom="0.74803149606299213" header="0.31496062992125984" footer="0.31496062992125984"/>
  <pageSetup paperSize="9" scale="74" firstPageNumber="2" fitToHeight="0" orientation="landscape" useFirstPageNumber="1" r:id="rId1"/>
  <headerFooter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995660-3EE3-43A9-B320-1741A297251D}">
  <sheetPr>
    <pageSetUpPr fitToPage="1"/>
  </sheetPr>
  <dimension ref="A1:T145"/>
  <sheetViews>
    <sheetView zoomScale="80" zoomScaleNormal="80" workbookViewId="0">
      <selection activeCell="R1" sqref="R1"/>
    </sheetView>
  </sheetViews>
  <sheetFormatPr defaultRowHeight="12.75" x14ac:dyDescent="0.2"/>
  <cols>
    <col min="1" max="1" width="3.5703125" style="574" customWidth="1"/>
    <col min="2" max="2" width="3.28515625" style="574" customWidth="1"/>
    <col min="3" max="4" width="3.7109375" style="574" customWidth="1"/>
    <col min="5" max="5" width="3.28515625" style="574" customWidth="1"/>
    <col min="6" max="6" width="42.28515625" style="574" customWidth="1"/>
    <col min="7" max="7" width="5.7109375" style="574" customWidth="1"/>
    <col min="8" max="8" width="6.140625" style="575" customWidth="1"/>
    <col min="9" max="9" width="4.42578125" style="574" customWidth="1"/>
    <col min="10" max="10" width="31.42578125" style="574" customWidth="1"/>
    <col min="11" max="11" width="7.28515625" style="574" customWidth="1"/>
    <col min="12" max="12" width="10" style="574" customWidth="1"/>
    <col min="13" max="13" width="41.28515625" style="574" customWidth="1"/>
    <col min="14" max="14" width="9.140625" style="574" customWidth="1"/>
    <col min="15" max="15" width="8.28515625" style="574" customWidth="1"/>
    <col min="16" max="16384" width="9.140625" style="574"/>
  </cols>
  <sheetData>
    <row r="1" spans="1:20" ht="67.5" customHeight="1" x14ac:dyDescent="0.2">
      <c r="M1" s="573" t="s">
        <v>848</v>
      </c>
      <c r="N1" s="573"/>
      <c r="O1" s="573"/>
      <c r="Q1" s="573"/>
      <c r="R1" s="573"/>
      <c r="S1" s="573"/>
      <c r="T1" s="573"/>
    </row>
    <row r="2" spans="1:20" ht="25.5" customHeight="1" x14ac:dyDescent="0.2">
      <c r="A2" s="1026" t="s">
        <v>184</v>
      </c>
      <c r="B2" s="1026"/>
      <c r="C2" s="1026"/>
      <c r="D2" s="1026"/>
      <c r="E2" s="1026"/>
      <c r="F2" s="1026"/>
      <c r="G2" s="1026"/>
      <c r="H2" s="1026"/>
      <c r="I2" s="1026"/>
      <c r="J2" s="1026"/>
      <c r="K2" s="1026"/>
      <c r="L2" s="1026"/>
      <c r="M2" s="1026"/>
      <c r="N2" s="1026"/>
      <c r="O2" s="1026"/>
      <c r="Q2" s="573"/>
      <c r="R2" s="573"/>
      <c r="S2" s="573"/>
      <c r="T2" s="573"/>
    </row>
    <row r="3" spans="1:20" ht="20.25" customHeight="1" x14ac:dyDescent="0.2">
      <c r="A3" s="1025" t="s">
        <v>246</v>
      </c>
      <c r="B3" s="1025"/>
      <c r="C3" s="1025"/>
      <c r="D3" s="1025"/>
      <c r="E3" s="1025"/>
      <c r="F3" s="1025"/>
      <c r="G3" s="1025"/>
      <c r="H3" s="1025"/>
      <c r="I3" s="1025"/>
      <c r="J3" s="1025"/>
      <c r="K3" s="1025"/>
      <c r="L3" s="1025"/>
      <c r="M3" s="1025"/>
      <c r="N3" s="1025"/>
      <c r="O3" s="1025"/>
      <c r="Q3" s="573"/>
      <c r="R3" s="573"/>
      <c r="S3" s="573"/>
      <c r="T3" s="573"/>
    </row>
    <row r="4" spans="1:20" ht="14.25" x14ac:dyDescent="0.2">
      <c r="A4" s="1024" t="s">
        <v>182</v>
      </c>
      <c r="B4" s="1024"/>
      <c r="C4" s="1024"/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</row>
    <row r="5" spans="1:20" ht="12.75" customHeight="1" thickBot="1" x14ac:dyDescent="0.25">
      <c r="A5" s="1022"/>
      <c r="B5" s="1022"/>
      <c r="C5" s="1022"/>
      <c r="D5" s="1022"/>
      <c r="E5" s="1022"/>
      <c r="F5" s="1022"/>
      <c r="G5" s="1022"/>
      <c r="H5" s="1023"/>
      <c r="I5" s="1022"/>
      <c r="J5" s="1022"/>
      <c r="K5" s="1022"/>
      <c r="L5" s="1022"/>
      <c r="M5" s="1021"/>
      <c r="N5" s="1020" t="s">
        <v>209</v>
      </c>
      <c r="O5" s="1020"/>
    </row>
    <row r="6" spans="1:20" ht="21.75" customHeight="1" thickBot="1" x14ac:dyDescent="0.25">
      <c r="A6" s="1019" t="s">
        <v>181</v>
      </c>
      <c r="B6" s="1018" t="s">
        <v>180</v>
      </c>
      <c r="C6" s="1017" t="s">
        <v>176</v>
      </c>
      <c r="D6" s="1016" t="s">
        <v>178</v>
      </c>
      <c r="E6" s="1015" t="s">
        <v>179</v>
      </c>
      <c r="F6" s="1014" t="s">
        <v>177</v>
      </c>
      <c r="G6" s="1013" t="s">
        <v>176</v>
      </c>
      <c r="H6" s="1011" t="s">
        <v>175</v>
      </c>
      <c r="I6" s="1012" t="s">
        <v>174</v>
      </c>
      <c r="J6" s="1010" t="s">
        <v>173</v>
      </c>
      <c r="K6" s="1011" t="s">
        <v>172</v>
      </c>
      <c r="L6" s="1010" t="s">
        <v>171</v>
      </c>
      <c r="M6" s="1009" t="s">
        <v>170</v>
      </c>
      <c r="N6" s="1008"/>
      <c r="O6" s="1007"/>
    </row>
    <row r="7" spans="1:20" x14ac:dyDescent="0.2">
      <c r="A7" s="1006"/>
      <c r="B7" s="1005"/>
      <c r="C7" s="1004"/>
      <c r="D7" s="1003"/>
      <c r="E7" s="1002"/>
      <c r="F7" s="1001"/>
      <c r="G7" s="1000"/>
      <c r="H7" s="998"/>
      <c r="I7" s="999"/>
      <c r="J7" s="986"/>
      <c r="K7" s="998"/>
      <c r="L7" s="986"/>
      <c r="M7" s="997" t="s">
        <v>169</v>
      </c>
      <c r="N7" s="996" t="s">
        <v>168</v>
      </c>
      <c r="O7" s="995" t="s">
        <v>167</v>
      </c>
    </row>
    <row r="8" spans="1:20" ht="156.6" customHeight="1" thickBot="1" x14ac:dyDescent="0.25">
      <c r="A8" s="994"/>
      <c r="B8" s="993"/>
      <c r="C8" s="992"/>
      <c r="D8" s="991"/>
      <c r="E8" s="990"/>
      <c r="F8" s="989"/>
      <c r="G8" s="988"/>
      <c r="H8" s="985"/>
      <c r="I8" s="987"/>
      <c r="J8" s="986"/>
      <c r="K8" s="985"/>
      <c r="L8" s="984"/>
      <c r="M8" s="983"/>
      <c r="N8" s="982"/>
      <c r="O8" s="981"/>
    </row>
    <row r="9" spans="1:20" ht="24" customHeight="1" thickBot="1" x14ac:dyDescent="0.25">
      <c r="A9" s="980" t="s">
        <v>33</v>
      </c>
      <c r="B9" s="979"/>
      <c r="C9" s="978" t="s">
        <v>245</v>
      </c>
      <c r="D9" s="978"/>
      <c r="E9" s="975"/>
      <c r="F9" s="977"/>
      <c r="G9" s="977"/>
      <c r="H9" s="976"/>
      <c r="I9" s="975"/>
      <c r="J9" s="975"/>
      <c r="K9" s="975"/>
      <c r="L9" s="974"/>
      <c r="M9" s="973"/>
      <c r="N9" s="973"/>
      <c r="O9" s="972"/>
    </row>
    <row r="10" spans="1:20" ht="49.5" customHeight="1" thickBot="1" x14ac:dyDescent="0.25">
      <c r="A10" s="971"/>
      <c r="B10" s="970"/>
      <c r="C10" s="967"/>
      <c r="D10" s="967"/>
      <c r="E10" s="967"/>
      <c r="F10" s="969"/>
      <c r="G10" s="969"/>
      <c r="H10" s="968"/>
      <c r="I10" s="967"/>
      <c r="J10" s="967"/>
      <c r="K10" s="967"/>
      <c r="L10" s="966"/>
      <c r="M10" s="965" t="s">
        <v>165</v>
      </c>
      <c r="N10" s="964" t="s">
        <v>244</v>
      </c>
      <c r="O10" s="963" t="s">
        <v>163</v>
      </c>
    </row>
    <row r="11" spans="1:20" ht="25.9" customHeight="1" thickBot="1" x14ac:dyDescent="0.25">
      <c r="A11" s="962" t="s">
        <v>33</v>
      </c>
      <c r="B11" s="961" t="s">
        <v>33</v>
      </c>
      <c r="C11" s="960" t="s">
        <v>243</v>
      </c>
      <c r="D11" s="959"/>
      <c r="E11" s="959"/>
      <c r="F11" s="959"/>
      <c r="G11" s="957"/>
      <c r="H11" s="958"/>
      <c r="I11" s="957"/>
      <c r="J11" s="957"/>
      <c r="K11" s="957"/>
      <c r="L11" s="957"/>
      <c r="M11" s="957"/>
      <c r="N11" s="957"/>
      <c r="O11" s="956"/>
    </row>
    <row r="12" spans="1:20" ht="16.149999999999999" customHeight="1" x14ac:dyDescent="0.2">
      <c r="A12" s="918" t="s">
        <v>33</v>
      </c>
      <c r="B12" s="917" t="s">
        <v>33</v>
      </c>
      <c r="C12" s="916" t="s">
        <v>33</v>
      </c>
      <c r="D12" s="858"/>
      <c r="E12" s="929"/>
      <c r="F12" s="776" t="s">
        <v>242</v>
      </c>
      <c r="G12" s="739" t="s">
        <v>157</v>
      </c>
      <c r="H12" s="718" t="s">
        <v>40</v>
      </c>
      <c r="I12" s="717" t="s">
        <v>204</v>
      </c>
      <c r="J12" s="209" t="s">
        <v>203</v>
      </c>
      <c r="K12" s="716" t="s">
        <v>199</v>
      </c>
      <c r="L12" s="715">
        <f>L15</f>
        <v>5</v>
      </c>
      <c r="M12" s="946" t="s">
        <v>241</v>
      </c>
      <c r="N12" s="926" t="s">
        <v>114</v>
      </c>
      <c r="O12" s="712">
        <v>5</v>
      </c>
    </row>
    <row r="13" spans="1:20" ht="17.25" customHeight="1" x14ac:dyDescent="0.2">
      <c r="A13" s="909"/>
      <c r="B13" s="834"/>
      <c r="C13" s="908"/>
      <c r="D13" s="845"/>
      <c r="E13" s="925"/>
      <c r="F13" s="771"/>
      <c r="G13" s="734"/>
      <c r="H13" s="680"/>
      <c r="I13" s="679"/>
      <c r="J13" s="678"/>
      <c r="K13" s="955"/>
      <c r="L13" s="954"/>
      <c r="M13" s="945" t="s">
        <v>240</v>
      </c>
      <c r="N13" s="785" t="s">
        <v>114</v>
      </c>
      <c r="O13" s="944">
        <v>10</v>
      </c>
    </row>
    <row r="14" spans="1:20" ht="13.9" customHeight="1" thickBot="1" x14ac:dyDescent="0.25">
      <c r="A14" s="900"/>
      <c r="B14" s="899"/>
      <c r="C14" s="953"/>
      <c r="D14" s="843"/>
      <c r="E14" s="921"/>
      <c r="F14" s="766"/>
      <c r="G14" s="734"/>
      <c r="H14" s="680"/>
      <c r="I14" s="679"/>
      <c r="J14" s="678"/>
      <c r="K14" s="702" t="s">
        <v>29</v>
      </c>
      <c r="L14" s="701">
        <f>SUM(L12:L12)</f>
        <v>5</v>
      </c>
      <c r="M14" s="950"/>
      <c r="N14" s="949"/>
      <c r="O14" s="698"/>
    </row>
    <row r="15" spans="1:20" ht="22.5" customHeight="1" thickBot="1" x14ac:dyDescent="0.25">
      <c r="A15" s="918" t="s">
        <v>33</v>
      </c>
      <c r="B15" s="917" t="s">
        <v>33</v>
      </c>
      <c r="C15" s="916" t="s">
        <v>33</v>
      </c>
      <c r="D15" s="915" t="s">
        <v>33</v>
      </c>
      <c r="E15" s="933"/>
      <c r="F15" s="761" t="s">
        <v>242</v>
      </c>
      <c r="G15" s="734"/>
      <c r="H15" s="680"/>
      <c r="I15" s="679"/>
      <c r="J15" s="678"/>
      <c r="K15" s="952" t="s">
        <v>199</v>
      </c>
      <c r="L15" s="951">
        <v>5</v>
      </c>
      <c r="M15" s="950"/>
      <c r="N15" s="949"/>
      <c r="O15" s="698"/>
    </row>
    <row r="16" spans="1:20" ht="21" customHeight="1" thickBot="1" x14ac:dyDescent="0.25">
      <c r="A16" s="900"/>
      <c r="B16" s="899"/>
      <c r="C16" s="934"/>
      <c r="D16" s="897"/>
      <c r="E16" s="933"/>
      <c r="F16" s="747"/>
      <c r="G16" s="728"/>
      <c r="H16" s="665"/>
      <c r="I16" s="664"/>
      <c r="J16" s="202"/>
      <c r="K16" s="894" t="s">
        <v>29</v>
      </c>
      <c r="L16" s="948">
        <f>SUM(L15)</f>
        <v>5</v>
      </c>
      <c r="M16" s="947"/>
      <c r="N16" s="902"/>
      <c r="O16" s="723"/>
    </row>
    <row r="17" spans="1:15" ht="12.75" customHeight="1" x14ac:dyDescent="0.2">
      <c r="A17" s="840" t="s">
        <v>33</v>
      </c>
      <c r="B17" s="839" t="s">
        <v>33</v>
      </c>
      <c r="C17" s="838" t="s">
        <v>35</v>
      </c>
      <c r="D17" s="858"/>
      <c r="E17" s="929"/>
      <c r="F17" s="776" t="s">
        <v>239</v>
      </c>
      <c r="G17" s="739" t="s">
        <v>141</v>
      </c>
      <c r="H17" s="718" t="s">
        <v>40</v>
      </c>
      <c r="I17" s="717" t="s">
        <v>204</v>
      </c>
      <c r="J17" s="209" t="s">
        <v>203</v>
      </c>
      <c r="K17" s="716" t="s">
        <v>199</v>
      </c>
      <c r="L17" s="715">
        <f>L20</f>
        <v>5</v>
      </c>
      <c r="M17" s="946" t="s">
        <v>241</v>
      </c>
      <c r="N17" s="926" t="s">
        <v>114</v>
      </c>
      <c r="O17" s="712">
        <v>10</v>
      </c>
    </row>
    <row r="18" spans="1:15" x14ac:dyDescent="0.2">
      <c r="A18" s="835"/>
      <c r="B18" s="834"/>
      <c r="C18" s="833"/>
      <c r="D18" s="845"/>
      <c r="E18" s="925"/>
      <c r="F18" s="771"/>
      <c r="G18" s="734"/>
      <c r="H18" s="680"/>
      <c r="I18" s="679"/>
      <c r="J18" s="678"/>
      <c r="K18" s="709" t="s">
        <v>135</v>
      </c>
      <c r="L18" s="708">
        <f>L21</f>
        <v>5.7</v>
      </c>
      <c r="M18" s="945" t="s">
        <v>240</v>
      </c>
      <c r="N18" s="785" t="s">
        <v>114</v>
      </c>
      <c r="O18" s="944">
        <v>3</v>
      </c>
    </row>
    <row r="19" spans="1:15" ht="30.75" customHeight="1" thickBot="1" x14ac:dyDescent="0.25">
      <c r="A19" s="829"/>
      <c r="B19" s="828"/>
      <c r="C19" s="827"/>
      <c r="D19" s="843"/>
      <c r="E19" s="921"/>
      <c r="F19" s="852"/>
      <c r="G19" s="734"/>
      <c r="H19" s="680"/>
      <c r="I19" s="679"/>
      <c r="J19" s="678"/>
      <c r="K19" s="943" t="s">
        <v>29</v>
      </c>
      <c r="L19" s="942">
        <f>SUM(L17:L18)</f>
        <v>10.7</v>
      </c>
      <c r="M19" s="941"/>
      <c r="N19" s="940"/>
      <c r="O19" s="939"/>
    </row>
    <row r="20" spans="1:15" ht="23.25" customHeight="1" x14ac:dyDescent="0.2">
      <c r="A20" s="918" t="s">
        <v>33</v>
      </c>
      <c r="B20" s="917" t="s">
        <v>33</v>
      </c>
      <c r="C20" s="916" t="s">
        <v>35</v>
      </c>
      <c r="D20" s="915" t="s">
        <v>33</v>
      </c>
      <c r="E20" s="933"/>
      <c r="F20" s="761" t="s">
        <v>239</v>
      </c>
      <c r="G20" s="734"/>
      <c r="H20" s="680"/>
      <c r="I20" s="679"/>
      <c r="J20" s="678"/>
      <c r="K20" s="692" t="s">
        <v>199</v>
      </c>
      <c r="L20" s="851">
        <v>5</v>
      </c>
      <c r="M20" s="936"/>
      <c r="N20" s="674"/>
      <c r="O20" s="938"/>
    </row>
    <row r="21" spans="1:15" ht="20.25" customHeight="1" thickBot="1" x14ac:dyDescent="0.25">
      <c r="A21" s="909"/>
      <c r="B21" s="834"/>
      <c r="C21" s="934"/>
      <c r="D21" s="907"/>
      <c r="E21" s="933"/>
      <c r="F21" s="755"/>
      <c r="G21" s="734"/>
      <c r="H21" s="680"/>
      <c r="I21" s="679"/>
      <c r="J21" s="678"/>
      <c r="K21" s="677" t="s">
        <v>135</v>
      </c>
      <c r="L21" s="937">
        <v>5.7</v>
      </c>
      <c r="M21" s="936"/>
      <c r="N21" s="674"/>
      <c r="O21" s="935"/>
    </row>
    <row r="22" spans="1:15" ht="25.5" customHeight="1" thickBot="1" x14ac:dyDescent="0.25">
      <c r="A22" s="900"/>
      <c r="B22" s="899"/>
      <c r="C22" s="934"/>
      <c r="D22" s="897"/>
      <c r="E22" s="933"/>
      <c r="F22" s="849"/>
      <c r="G22" s="728"/>
      <c r="H22" s="665"/>
      <c r="I22" s="664"/>
      <c r="J22" s="202"/>
      <c r="K22" s="894" t="s">
        <v>29</v>
      </c>
      <c r="L22" s="932">
        <f>SUM(L20:L21)</f>
        <v>10.7</v>
      </c>
      <c r="M22" s="931"/>
      <c r="N22" s="660"/>
      <c r="O22" s="930"/>
    </row>
    <row r="23" spans="1:15" ht="25.5" customHeight="1" x14ac:dyDescent="0.2">
      <c r="A23" s="840" t="s">
        <v>33</v>
      </c>
      <c r="B23" s="839" t="s">
        <v>33</v>
      </c>
      <c r="C23" s="838" t="s">
        <v>104</v>
      </c>
      <c r="D23" s="858"/>
      <c r="E23" s="929"/>
      <c r="F23" s="776" t="s">
        <v>236</v>
      </c>
      <c r="G23" s="739" t="s">
        <v>238</v>
      </c>
      <c r="H23" s="928" t="s">
        <v>40</v>
      </c>
      <c r="I23" s="717" t="s">
        <v>204</v>
      </c>
      <c r="J23" s="209" t="s">
        <v>203</v>
      </c>
      <c r="K23" s="716" t="s">
        <v>199</v>
      </c>
      <c r="L23" s="715">
        <f>L26</f>
        <v>0</v>
      </c>
      <c r="M23" s="927" t="s">
        <v>237</v>
      </c>
      <c r="N23" s="926" t="s">
        <v>114</v>
      </c>
      <c r="O23" s="712">
        <v>1</v>
      </c>
    </row>
    <row r="24" spans="1:15" ht="15" customHeight="1" x14ac:dyDescent="0.2">
      <c r="A24" s="835"/>
      <c r="B24" s="834"/>
      <c r="C24" s="833"/>
      <c r="D24" s="845"/>
      <c r="E24" s="925"/>
      <c r="F24" s="771"/>
      <c r="G24" s="734"/>
      <c r="H24" s="905"/>
      <c r="I24" s="679"/>
      <c r="J24" s="678"/>
      <c r="K24" s="709" t="s">
        <v>135</v>
      </c>
      <c r="L24" s="708">
        <f>L27</f>
        <v>10.9</v>
      </c>
      <c r="M24" s="924"/>
      <c r="N24" s="923"/>
      <c r="O24" s="922"/>
    </row>
    <row r="25" spans="1:15" ht="21.6" customHeight="1" thickBot="1" x14ac:dyDescent="0.25">
      <c r="A25" s="829"/>
      <c r="B25" s="828"/>
      <c r="C25" s="827"/>
      <c r="D25" s="843"/>
      <c r="E25" s="921"/>
      <c r="F25" s="852"/>
      <c r="G25" s="734"/>
      <c r="H25" s="905"/>
      <c r="I25" s="679"/>
      <c r="J25" s="678"/>
      <c r="K25" s="702" t="s">
        <v>29</v>
      </c>
      <c r="L25" s="701">
        <f>SUM(L23:L24)</f>
        <v>10.9</v>
      </c>
      <c r="M25" s="920"/>
      <c r="N25" s="919"/>
      <c r="O25" s="797"/>
    </row>
    <row r="26" spans="1:15" ht="21.6" customHeight="1" x14ac:dyDescent="0.2">
      <c r="A26" s="918" t="s">
        <v>33</v>
      </c>
      <c r="B26" s="917" t="s">
        <v>33</v>
      </c>
      <c r="C26" s="916" t="s">
        <v>104</v>
      </c>
      <c r="D26" s="915" t="s">
        <v>33</v>
      </c>
      <c r="E26" s="914"/>
      <c r="F26" s="761" t="s">
        <v>236</v>
      </c>
      <c r="G26" s="734"/>
      <c r="H26" s="905"/>
      <c r="I26" s="679"/>
      <c r="J26" s="678"/>
      <c r="K26" s="913" t="s">
        <v>199</v>
      </c>
      <c r="L26" s="912">
        <v>0</v>
      </c>
      <c r="M26" s="911"/>
      <c r="N26" s="910"/>
      <c r="O26" s="688"/>
    </row>
    <row r="27" spans="1:15" ht="21.6" customHeight="1" thickBot="1" x14ac:dyDescent="0.25">
      <c r="A27" s="909"/>
      <c r="B27" s="834"/>
      <c r="C27" s="908"/>
      <c r="D27" s="907"/>
      <c r="E27" s="906"/>
      <c r="F27" s="755"/>
      <c r="G27" s="734"/>
      <c r="H27" s="905"/>
      <c r="I27" s="679"/>
      <c r="J27" s="678"/>
      <c r="K27" s="677" t="s">
        <v>135</v>
      </c>
      <c r="L27" s="904">
        <v>10.9</v>
      </c>
      <c r="M27" s="903"/>
      <c r="N27" s="902"/>
      <c r="O27" s="901"/>
    </row>
    <row r="28" spans="1:15" ht="21.6" customHeight="1" thickBot="1" x14ac:dyDescent="0.25">
      <c r="A28" s="900"/>
      <c r="B28" s="899"/>
      <c r="C28" s="898"/>
      <c r="D28" s="897"/>
      <c r="E28" s="896"/>
      <c r="F28" s="849"/>
      <c r="G28" s="728"/>
      <c r="H28" s="895"/>
      <c r="I28" s="664"/>
      <c r="J28" s="202"/>
      <c r="K28" s="894" t="s">
        <v>29</v>
      </c>
      <c r="L28" s="662">
        <f>SUM(L26)</f>
        <v>0</v>
      </c>
      <c r="M28" s="893"/>
      <c r="N28" s="892"/>
      <c r="O28" s="659"/>
    </row>
    <row r="29" spans="1:15" ht="28.5" customHeight="1" thickBot="1" x14ac:dyDescent="0.25">
      <c r="A29" s="640" t="s">
        <v>33</v>
      </c>
      <c r="B29" s="657" t="s">
        <v>33</v>
      </c>
      <c r="C29" s="891" t="s">
        <v>34</v>
      </c>
      <c r="D29" s="890"/>
      <c r="E29" s="890"/>
      <c r="F29" s="890"/>
      <c r="G29" s="890"/>
      <c r="H29" s="890"/>
      <c r="I29" s="890"/>
      <c r="J29" s="889"/>
      <c r="K29" s="888" t="s">
        <v>29</v>
      </c>
      <c r="L29" s="887">
        <f>L14+L19+L25</f>
        <v>26.6</v>
      </c>
      <c r="M29" s="886"/>
      <c r="N29" s="886"/>
      <c r="O29" s="885"/>
    </row>
    <row r="30" spans="1:15" ht="40.5" customHeight="1" thickBot="1" x14ac:dyDescent="0.25">
      <c r="A30" s="884" t="s">
        <v>33</v>
      </c>
      <c r="B30" s="657" t="s">
        <v>35</v>
      </c>
      <c r="C30" s="883" t="s">
        <v>235</v>
      </c>
      <c r="D30" s="881"/>
      <c r="E30" s="881"/>
      <c r="F30" s="881"/>
      <c r="G30" s="881"/>
      <c r="H30" s="882"/>
      <c r="I30" s="881"/>
      <c r="J30" s="881"/>
      <c r="K30" s="880"/>
      <c r="L30" s="880"/>
      <c r="M30" s="879" t="s">
        <v>234</v>
      </c>
      <c r="N30" s="878" t="s">
        <v>63</v>
      </c>
      <c r="O30" s="877">
        <v>10</v>
      </c>
    </row>
    <row r="31" spans="1:15" ht="12.75" customHeight="1" x14ac:dyDescent="0.2">
      <c r="A31" s="697" t="s">
        <v>33</v>
      </c>
      <c r="B31" s="696" t="s">
        <v>35</v>
      </c>
      <c r="C31" s="695" t="s">
        <v>33</v>
      </c>
      <c r="D31" s="722"/>
      <c r="E31" s="721"/>
      <c r="F31" s="776" t="s">
        <v>231</v>
      </c>
      <c r="G31" s="739" t="s">
        <v>233</v>
      </c>
      <c r="H31" s="775" t="s">
        <v>40</v>
      </c>
      <c r="I31" s="774" t="s">
        <v>204</v>
      </c>
      <c r="J31" s="209" t="s">
        <v>203</v>
      </c>
      <c r="K31" s="822" t="s">
        <v>199</v>
      </c>
      <c r="L31" s="715">
        <f>L34</f>
        <v>215</v>
      </c>
      <c r="M31" s="876" t="s">
        <v>232</v>
      </c>
      <c r="N31" s="713" t="s">
        <v>114</v>
      </c>
      <c r="O31" s="712">
        <v>10</v>
      </c>
    </row>
    <row r="32" spans="1:15" x14ac:dyDescent="0.2">
      <c r="A32" s="687"/>
      <c r="B32" s="686"/>
      <c r="C32" s="685"/>
      <c r="D32" s="711"/>
      <c r="E32" s="683"/>
      <c r="F32" s="771"/>
      <c r="G32" s="734"/>
      <c r="H32" s="754"/>
      <c r="I32" s="753"/>
      <c r="J32" s="678"/>
      <c r="K32" s="817" t="s">
        <v>135</v>
      </c>
      <c r="L32" s="875">
        <f>L35</f>
        <v>417.5</v>
      </c>
      <c r="M32" s="866"/>
      <c r="N32" s="874"/>
      <c r="O32" s="873"/>
    </row>
    <row r="33" spans="1:15" ht="28.5" customHeight="1" thickBot="1" x14ac:dyDescent="0.25">
      <c r="A33" s="672"/>
      <c r="B33" s="671"/>
      <c r="C33" s="670"/>
      <c r="D33" s="704"/>
      <c r="E33" s="683"/>
      <c r="F33" s="766"/>
      <c r="G33" s="734"/>
      <c r="H33" s="754"/>
      <c r="I33" s="753"/>
      <c r="J33" s="678"/>
      <c r="K33" s="872" t="s">
        <v>29</v>
      </c>
      <c r="L33" s="701">
        <f>SUM(L31:L32)</f>
        <v>632.5</v>
      </c>
      <c r="M33" s="861"/>
      <c r="N33" s="871"/>
      <c r="O33" s="859"/>
    </row>
    <row r="34" spans="1:15" ht="18" customHeight="1" x14ac:dyDescent="0.2">
      <c r="A34" s="697" t="s">
        <v>33</v>
      </c>
      <c r="B34" s="696" t="s">
        <v>35</v>
      </c>
      <c r="C34" s="695" t="s">
        <v>33</v>
      </c>
      <c r="D34" s="694" t="s">
        <v>33</v>
      </c>
      <c r="E34" s="683"/>
      <c r="F34" s="761" t="s">
        <v>231</v>
      </c>
      <c r="G34" s="734"/>
      <c r="H34" s="754"/>
      <c r="I34" s="753"/>
      <c r="J34" s="678"/>
      <c r="K34" s="813" t="s">
        <v>199</v>
      </c>
      <c r="L34" s="851">
        <v>215</v>
      </c>
      <c r="M34" s="870"/>
      <c r="N34" s="869"/>
      <c r="O34" s="868"/>
    </row>
    <row r="35" spans="1:15" ht="14.25" customHeight="1" x14ac:dyDescent="0.2">
      <c r="A35" s="687"/>
      <c r="B35" s="686"/>
      <c r="C35" s="685"/>
      <c r="D35" s="684"/>
      <c r="E35" s="683"/>
      <c r="F35" s="755"/>
      <c r="G35" s="734"/>
      <c r="H35" s="754"/>
      <c r="I35" s="753"/>
      <c r="J35" s="678"/>
      <c r="K35" s="809" t="s">
        <v>135</v>
      </c>
      <c r="L35" s="867">
        <v>417.5</v>
      </c>
      <c r="M35" s="866"/>
      <c r="N35" s="865"/>
      <c r="O35" s="864"/>
    </row>
    <row r="36" spans="1:15" ht="23.25" customHeight="1" thickBot="1" x14ac:dyDescent="0.25">
      <c r="A36" s="672"/>
      <c r="B36" s="671"/>
      <c r="C36" s="670"/>
      <c r="D36" s="863"/>
      <c r="E36" s="668"/>
      <c r="F36" s="747"/>
      <c r="G36" s="728"/>
      <c r="H36" s="746"/>
      <c r="I36" s="745"/>
      <c r="J36" s="202"/>
      <c r="K36" s="862" t="s">
        <v>29</v>
      </c>
      <c r="L36" s="726">
        <f>SUM(L34:L35)</f>
        <v>632.5</v>
      </c>
      <c r="M36" s="861"/>
      <c r="N36" s="860"/>
      <c r="O36" s="859"/>
    </row>
    <row r="37" spans="1:15" ht="12.75" customHeight="1" x14ac:dyDescent="0.2">
      <c r="A37" s="840" t="s">
        <v>33</v>
      </c>
      <c r="B37" s="839" t="s">
        <v>35</v>
      </c>
      <c r="C37" s="838" t="s">
        <v>35</v>
      </c>
      <c r="D37" s="858"/>
      <c r="E37" s="857"/>
      <c r="F37" s="776" t="s">
        <v>228</v>
      </c>
      <c r="G37" s="739" t="s">
        <v>230</v>
      </c>
      <c r="H37" s="718" t="s">
        <v>40</v>
      </c>
      <c r="I37" s="717" t="s">
        <v>204</v>
      </c>
      <c r="J37" s="209" t="s">
        <v>203</v>
      </c>
      <c r="K37" s="716" t="s">
        <v>199</v>
      </c>
      <c r="L37" s="715">
        <f>L40</f>
        <v>30</v>
      </c>
      <c r="M37" s="786" t="s">
        <v>229</v>
      </c>
      <c r="N37" s="856" t="s">
        <v>26</v>
      </c>
      <c r="O37" s="855">
        <v>3</v>
      </c>
    </row>
    <row r="38" spans="1:15" ht="12.75" customHeight="1" x14ac:dyDescent="0.2">
      <c r="A38" s="835"/>
      <c r="B38" s="834"/>
      <c r="C38" s="833"/>
      <c r="D38" s="845"/>
      <c r="E38" s="832"/>
      <c r="F38" s="771"/>
      <c r="G38" s="734"/>
      <c r="H38" s="680"/>
      <c r="I38" s="679"/>
      <c r="J38" s="678"/>
      <c r="K38" s="709" t="s">
        <v>135</v>
      </c>
      <c r="L38" s="708">
        <f>L41</f>
        <v>10</v>
      </c>
      <c r="M38" s="786"/>
      <c r="N38" s="854"/>
      <c r="O38" s="853"/>
    </row>
    <row r="39" spans="1:15" ht="28.5" customHeight="1" thickBot="1" x14ac:dyDescent="0.25">
      <c r="A39" s="829"/>
      <c r="B39" s="828"/>
      <c r="C39" s="827"/>
      <c r="D39" s="843"/>
      <c r="E39" s="832"/>
      <c r="F39" s="852"/>
      <c r="G39" s="734"/>
      <c r="H39" s="680"/>
      <c r="I39" s="679"/>
      <c r="J39" s="678"/>
      <c r="K39" s="702" t="s">
        <v>29</v>
      </c>
      <c r="L39" s="701">
        <f>SUM(L37:L38)</f>
        <v>40</v>
      </c>
      <c r="M39" s="799"/>
      <c r="N39" s="790"/>
      <c r="O39" s="789"/>
    </row>
    <row r="40" spans="1:15" ht="27" customHeight="1" x14ac:dyDescent="0.2">
      <c r="A40" s="840" t="s">
        <v>33</v>
      </c>
      <c r="B40" s="839" t="s">
        <v>35</v>
      </c>
      <c r="C40" s="838" t="s">
        <v>35</v>
      </c>
      <c r="D40" s="735" t="s">
        <v>33</v>
      </c>
      <c r="E40" s="832"/>
      <c r="F40" s="761" t="s">
        <v>228</v>
      </c>
      <c r="G40" s="734"/>
      <c r="H40" s="680"/>
      <c r="I40" s="679"/>
      <c r="J40" s="678"/>
      <c r="K40" s="692" t="s">
        <v>199</v>
      </c>
      <c r="L40" s="851">
        <v>30</v>
      </c>
      <c r="M40" s="714"/>
      <c r="N40" s="796"/>
      <c r="O40" s="795"/>
    </row>
    <row r="41" spans="1:15" ht="27" customHeight="1" x14ac:dyDescent="0.2">
      <c r="A41" s="835"/>
      <c r="B41" s="834"/>
      <c r="C41" s="833"/>
      <c r="D41" s="756"/>
      <c r="E41" s="832"/>
      <c r="F41" s="755"/>
      <c r="G41" s="734"/>
      <c r="H41" s="680"/>
      <c r="I41" s="679"/>
      <c r="J41" s="678"/>
      <c r="K41" s="752" t="s">
        <v>135</v>
      </c>
      <c r="L41" s="850">
        <v>10</v>
      </c>
      <c r="M41" s="700"/>
      <c r="N41" s="736"/>
      <c r="O41" s="698"/>
    </row>
    <row r="42" spans="1:15" ht="27" customHeight="1" thickBot="1" x14ac:dyDescent="0.25">
      <c r="A42" s="829"/>
      <c r="B42" s="828"/>
      <c r="C42" s="827"/>
      <c r="D42" s="756"/>
      <c r="E42" s="825"/>
      <c r="F42" s="849"/>
      <c r="G42" s="728"/>
      <c r="H42" s="665"/>
      <c r="I42" s="664"/>
      <c r="J42" s="202"/>
      <c r="K42" s="744" t="s">
        <v>29</v>
      </c>
      <c r="L42" s="726">
        <f>SUM(L40:L41)</f>
        <v>40</v>
      </c>
      <c r="M42" s="707"/>
      <c r="N42" s="724"/>
      <c r="O42" s="723"/>
    </row>
    <row r="43" spans="1:15" ht="22.5" customHeight="1" x14ac:dyDescent="0.2">
      <c r="A43" s="840" t="s">
        <v>33</v>
      </c>
      <c r="B43" s="839" t="s">
        <v>35</v>
      </c>
      <c r="C43" s="838" t="s">
        <v>104</v>
      </c>
      <c r="D43" s="848"/>
      <c r="E43" s="847"/>
      <c r="F43" s="846" t="s">
        <v>225</v>
      </c>
      <c r="G43" s="739" t="s">
        <v>227</v>
      </c>
      <c r="H43" s="718" t="s">
        <v>40</v>
      </c>
      <c r="I43" s="717" t="s">
        <v>204</v>
      </c>
      <c r="J43" s="209" t="s">
        <v>203</v>
      </c>
      <c r="K43" s="716" t="s">
        <v>199</v>
      </c>
      <c r="L43" s="715">
        <f>L46</f>
        <v>50</v>
      </c>
      <c r="M43" s="788" t="s">
        <v>226</v>
      </c>
      <c r="N43" s="713" t="s">
        <v>114</v>
      </c>
      <c r="O43" s="712">
        <v>3</v>
      </c>
    </row>
    <row r="44" spans="1:15" ht="23.25" customHeight="1" x14ac:dyDescent="0.2">
      <c r="A44" s="835"/>
      <c r="B44" s="834"/>
      <c r="C44" s="833"/>
      <c r="D44" s="845"/>
      <c r="E44" s="832"/>
      <c r="F44" s="844"/>
      <c r="G44" s="734"/>
      <c r="H44" s="680"/>
      <c r="I44" s="679"/>
      <c r="J44" s="678"/>
      <c r="K44" s="709" t="s">
        <v>135</v>
      </c>
      <c r="L44" s="708">
        <f>L47</f>
        <v>20</v>
      </c>
      <c r="M44" s="786"/>
      <c r="N44" s="706"/>
      <c r="O44" s="705"/>
    </row>
    <row r="45" spans="1:15" ht="15" customHeight="1" thickBot="1" x14ac:dyDescent="0.25">
      <c r="A45" s="829"/>
      <c r="B45" s="828"/>
      <c r="C45" s="827"/>
      <c r="D45" s="843"/>
      <c r="E45" s="832"/>
      <c r="F45" s="842"/>
      <c r="G45" s="734"/>
      <c r="H45" s="680"/>
      <c r="I45" s="679"/>
      <c r="J45" s="678"/>
      <c r="K45" s="702" t="s">
        <v>29</v>
      </c>
      <c r="L45" s="701">
        <f>SUM(L43:L44)</f>
        <v>70</v>
      </c>
      <c r="M45" s="799"/>
      <c r="N45" s="798"/>
      <c r="O45" s="841"/>
    </row>
    <row r="46" spans="1:15" ht="17.25" customHeight="1" thickBot="1" x14ac:dyDescent="0.25">
      <c r="A46" s="840" t="s">
        <v>33</v>
      </c>
      <c r="B46" s="839" t="s">
        <v>35</v>
      </c>
      <c r="C46" s="838" t="s">
        <v>104</v>
      </c>
      <c r="D46" s="735" t="s">
        <v>33</v>
      </c>
      <c r="E46" s="832"/>
      <c r="F46" s="837" t="s">
        <v>225</v>
      </c>
      <c r="G46" s="734"/>
      <c r="H46" s="680"/>
      <c r="I46" s="679"/>
      <c r="J46" s="678"/>
      <c r="K46" s="692" t="s">
        <v>199</v>
      </c>
      <c r="L46" s="836">
        <v>50</v>
      </c>
      <c r="M46" s="819"/>
      <c r="N46" s="818"/>
      <c r="O46" s="818"/>
    </row>
    <row r="47" spans="1:15" ht="21" customHeight="1" x14ac:dyDescent="0.2">
      <c r="A47" s="835"/>
      <c r="B47" s="834"/>
      <c r="C47" s="833"/>
      <c r="D47" s="826"/>
      <c r="E47" s="832"/>
      <c r="F47" s="831"/>
      <c r="G47" s="734"/>
      <c r="H47" s="680"/>
      <c r="I47" s="679"/>
      <c r="J47" s="678"/>
      <c r="K47" s="677" t="s">
        <v>135</v>
      </c>
      <c r="L47" s="751">
        <v>20</v>
      </c>
      <c r="M47" s="700"/>
      <c r="N47" s="736"/>
      <c r="O47" s="830"/>
    </row>
    <row r="48" spans="1:15" ht="21" customHeight="1" thickBot="1" x14ac:dyDescent="0.25">
      <c r="A48" s="829"/>
      <c r="B48" s="828"/>
      <c r="C48" s="827"/>
      <c r="D48" s="826"/>
      <c r="E48" s="825"/>
      <c r="F48" s="824"/>
      <c r="G48" s="728"/>
      <c r="H48" s="665"/>
      <c r="I48" s="664"/>
      <c r="J48" s="202"/>
      <c r="K48" s="663" t="s">
        <v>29</v>
      </c>
      <c r="L48" s="726">
        <f>SUM(L46:L47)</f>
        <v>70</v>
      </c>
      <c r="M48" s="707"/>
      <c r="N48" s="724"/>
      <c r="O48" s="823"/>
    </row>
    <row r="49" spans="1:19" ht="18" customHeight="1" x14ac:dyDescent="0.2">
      <c r="A49" s="697" t="s">
        <v>33</v>
      </c>
      <c r="B49" s="696" t="s">
        <v>35</v>
      </c>
      <c r="C49" s="695" t="s">
        <v>102</v>
      </c>
      <c r="D49" s="722"/>
      <c r="E49" s="721"/>
      <c r="F49" s="804" t="s">
        <v>220</v>
      </c>
      <c r="G49" s="739" t="s">
        <v>224</v>
      </c>
      <c r="H49" s="718" t="s">
        <v>40</v>
      </c>
      <c r="I49" s="717" t="s">
        <v>204</v>
      </c>
      <c r="J49" s="209" t="s">
        <v>203</v>
      </c>
      <c r="K49" s="822" t="s">
        <v>199</v>
      </c>
      <c r="L49" s="715">
        <f>L53</f>
        <v>65</v>
      </c>
      <c r="M49" s="714" t="s">
        <v>223</v>
      </c>
      <c r="N49" s="713" t="s">
        <v>114</v>
      </c>
      <c r="O49" s="712">
        <v>4</v>
      </c>
    </row>
    <row r="50" spans="1:19" ht="28.5" customHeight="1" thickBot="1" x14ac:dyDescent="0.25">
      <c r="A50" s="687"/>
      <c r="B50" s="686"/>
      <c r="C50" s="685"/>
      <c r="D50" s="711"/>
      <c r="E50" s="683"/>
      <c r="F50" s="801"/>
      <c r="G50" s="734"/>
      <c r="H50" s="680"/>
      <c r="I50" s="679"/>
      <c r="J50" s="678"/>
      <c r="K50" s="821" t="s">
        <v>135</v>
      </c>
      <c r="L50" s="820">
        <f>L55</f>
        <v>35</v>
      </c>
      <c r="M50" s="819" t="s">
        <v>222</v>
      </c>
      <c r="N50" s="818" t="s">
        <v>221</v>
      </c>
      <c r="O50" s="818">
        <v>1</v>
      </c>
    </row>
    <row r="51" spans="1:19" ht="21" customHeight="1" x14ac:dyDescent="0.2">
      <c r="A51" s="687"/>
      <c r="B51" s="686"/>
      <c r="C51" s="685"/>
      <c r="D51" s="711"/>
      <c r="E51" s="683"/>
      <c r="F51" s="801"/>
      <c r="G51" s="734"/>
      <c r="H51" s="680"/>
      <c r="I51" s="679"/>
      <c r="J51" s="678"/>
      <c r="K51" s="817" t="s">
        <v>119</v>
      </c>
      <c r="L51" s="816">
        <f>L54</f>
        <v>430</v>
      </c>
      <c r="M51" s="707"/>
      <c r="N51" s="706"/>
      <c r="O51" s="815"/>
    </row>
    <row r="52" spans="1:19" ht="24" customHeight="1" thickBot="1" x14ac:dyDescent="0.25">
      <c r="A52" s="672"/>
      <c r="B52" s="671"/>
      <c r="C52" s="670"/>
      <c r="D52" s="704"/>
      <c r="E52" s="683"/>
      <c r="F52" s="800"/>
      <c r="G52" s="734"/>
      <c r="H52" s="680"/>
      <c r="I52" s="679"/>
      <c r="J52" s="678"/>
      <c r="K52" s="702" t="s">
        <v>29</v>
      </c>
      <c r="L52" s="765">
        <f>SUM(L49:L51)</f>
        <v>530</v>
      </c>
      <c r="M52" s="814"/>
      <c r="N52" s="798"/>
      <c r="O52" s="797"/>
    </row>
    <row r="53" spans="1:19" ht="26.25" customHeight="1" x14ac:dyDescent="0.2">
      <c r="A53" s="697" t="s">
        <v>33</v>
      </c>
      <c r="B53" s="696" t="s">
        <v>35</v>
      </c>
      <c r="C53" s="695" t="s">
        <v>102</v>
      </c>
      <c r="D53" s="735" t="s">
        <v>33</v>
      </c>
      <c r="E53" s="683"/>
      <c r="F53" s="693" t="s">
        <v>220</v>
      </c>
      <c r="G53" s="734"/>
      <c r="H53" s="680"/>
      <c r="I53" s="679"/>
      <c r="J53" s="678"/>
      <c r="K53" s="813" t="s">
        <v>199</v>
      </c>
      <c r="L53" s="760">
        <v>65</v>
      </c>
      <c r="M53" s="812"/>
      <c r="N53" s="796"/>
      <c r="O53" s="795"/>
      <c r="S53" s="624"/>
    </row>
    <row r="54" spans="1:19" ht="16.149999999999999" customHeight="1" x14ac:dyDescent="0.2">
      <c r="A54" s="687"/>
      <c r="B54" s="686"/>
      <c r="C54" s="685"/>
      <c r="D54" s="756"/>
      <c r="E54" s="683"/>
      <c r="F54" s="682"/>
      <c r="G54" s="734"/>
      <c r="H54" s="680"/>
      <c r="I54" s="679"/>
      <c r="J54" s="678"/>
      <c r="K54" s="811" t="s">
        <v>119</v>
      </c>
      <c r="L54" s="810">
        <v>430</v>
      </c>
      <c r="M54" s="732"/>
      <c r="N54" s="731"/>
      <c r="O54" s="730"/>
      <c r="S54" s="624"/>
    </row>
    <row r="55" spans="1:19" ht="24" customHeight="1" x14ac:dyDescent="0.2">
      <c r="A55" s="687"/>
      <c r="B55" s="686"/>
      <c r="C55" s="685"/>
      <c r="D55" s="729"/>
      <c r="E55" s="683"/>
      <c r="F55" s="682"/>
      <c r="G55" s="734"/>
      <c r="H55" s="680"/>
      <c r="I55" s="679"/>
      <c r="J55" s="678"/>
      <c r="K55" s="809" t="s">
        <v>135</v>
      </c>
      <c r="L55" s="808">
        <v>35</v>
      </c>
      <c r="M55" s="737"/>
      <c r="N55" s="736"/>
      <c r="O55" s="698"/>
    </row>
    <row r="56" spans="1:19" ht="36.75" customHeight="1" thickBot="1" x14ac:dyDescent="0.25">
      <c r="A56" s="672"/>
      <c r="B56" s="671"/>
      <c r="C56" s="670"/>
      <c r="D56" s="704"/>
      <c r="E56" s="668"/>
      <c r="F56" s="667"/>
      <c r="G56" s="728"/>
      <c r="H56" s="665"/>
      <c r="I56" s="664"/>
      <c r="J56" s="202"/>
      <c r="K56" s="663" t="s">
        <v>29</v>
      </c>
      <c r="L56" s="807">
        <f>SUM(L53:L55)</f>
        <v>530</v>
      </c>
      <c r="M56" s="806"/>
      <c r="N56" s="790"/>
      <c r="O56" s="789"/>
    </row>
    <row r="57" spans="1:19" ht="26.25" customHeight="1" thickBot="1" x14ac:dyDescent="0.25">
      <c r="A57" s="697" t="s">
        <v>33</v>
      </c>
      <c r="B57" s="696" t="s">
        <v>35</v>
      </c>
      <c r="C57" s="695" t="s">
        <v>98</v>
      </c>
      <c r="D57" s="722"/>
      <c r="E57" s="805"/>
      <c r="F57" s="804" t="s">
        <v>217</v>
      </c>
      <c r="G57" s="739" t="s">
        <v>219</v>
      </c>
      <c r="H57" s="718" t="s">
        <v>40</v>
      </c>
      <c r="I57" s="717" t="s">
        <v>204</v>
      </c>
      <c r="J57" s="209" t="s">
        <v>203</v>
      </c>
      <c r="K57" s="716" t="s">
        <v>199</v>
      </c>
      <c r="L57" s="773">
        <f>L60</f>
        <v>15</v>
      </c>
      <c r="M57" s="788" t="s">
        <v>218</v>
      </c>
      <c r="N57" s="803" t="s">
        <v>215</v>
      </c>
      <c r="O57" s="803">
        <v>100</v>
      </c>
    </row>
    <row r="58" spans="1:19" ht="19.5" customHeight="1" x14ac:dyDescent="0.2">
      <c r="A58" s="687"/>
      <c r="B58" s="686"/>
      <c r="C58" s="685"/>
      <c r="D58" s="711"/>
      <c r="E58" s="802"/>
      <c r="F58" s="801"/>
      <c r="G58" s="734"/>
      <c r="H58" s="680"/>
      <c r="I58" s="679"/>
      <c r="J58" s="678"/>
      <c r="K58" s="709" t="s">
        <v>135</v>
      </c>
      <c r="L58" s="770">
        <f>L61</f>
        <v>3</v>
      </c>
      <c r="M58" s="786"/>
      <c r="N58" s="706"/>
      <c r="O58" s="705"/>
    </row>
    <row r="59" spans="1:19" ht="23.25" customHeight="1" thickBot="1" x14ac:dyDescent="0.25">
      <c r="A59" s="672"/>
      <c r="B59" s="671"/>
      <c r="C59" s="670"/>
      <c r="D59" s="704"/>
      <c r="E59" s="794"/>
      <c r="F59" s="800"/>
      <c r="G59" s="734"/>
      <c r="H59" s="680"/>
      <c r="I59" s="679"/>
      <c r="J59" s="678"/>
      <c r="K59" s="702" t="s">
        <v>29</v>
      </c>
      <c r="L59" s="765">
        <f>SUM(L57:L58)</f>
        <v>18</v>
      </c>
      <c r="M59" s="799"/>
      <c r="N59" s="798"/>
      <c r="O59" s="797"/>
    </row>
    <row r="60" spans="1:19" ht="25.5" customHeight="1" x14ac:dyDescent="0.2">
      <c r="A60" s="697" t="s">
        <v>33</v>
      </c>
      <c r="B60" s="696" t="s">
        <v>35</v>
      </c>
      <c r="C60" s="695" t="s">
        <v>98</v>
      </c>
      <c r="D60" s="735" t="s">
        <v>33</v>
      </c>
      <c r="E60" s="794"/>
      <c r="F60" s="693" t="s">
        <v>217</v>
      </c>
      <c r="G60" s="734"/>
      <c r="H60" s="680"/>
      <c r="I60" s="679"/>
      <c r="J60" s="678"/>
      <c r="K60" s="692" t="s">
        <v>199</v>
      </c>
      <c r="L60" s="691">
        <v>15</v>
      </c>
      <c r="M60" s="714"/>
      <c r="N60" s="796"/>
      <c r="O60" s="795"/>
    </row>
    <row r="61" spans="1:19" ht="25.5" customHeight="1" x14ac:dyDescent="0.2">
      <c r="A61" s="687"/>
      <c r="B61" s="686"/>
      <c r="C61" s="685"/>
      <c r="D61" s="756"/>
      <c r="E61" s="794"/>
      <c r="F61" s="682"/>
      <c r="G61" s="734"/>
      <c r="H61" s="680"/>
      <c r="I61" s="679"/>
      <c r="J61" s="678"/>
      <c r="K61" s="677" t="s">
        <v>135</v>
      </c>
      <c r="L61" s="781">
        <v>3</v>
      </c>
      <c r="M61" s="707"/>
      <c r="N61" s="724"/>
      <c r="O61" s="723"/>
    </row>
    <row r="62" spans="1:19" ht="24.75" customHeight="1" thickBot="1" x14ac:dyDescent="0.25">
      <c r="A62" s="672"/>
      <c r="B62" s="671"/>
      <c r="C62" s="670"/>
      <c r="D62" s="704"/>
      <c r="E62" s="793"/>
      <c r="F62" s="667"/>
      <c r="G62" s="728"/>
      <c r="H62" s="665"/>
      <c r="I62" s="664"/>
      <c r="J62" s="202"/>
      <c r="K62" s="663" t="s">
        <v>29</v>
      </c>
      <c r="L62" s="792">
        <f>SUM(L60:L61)</f>
        <v>18</v>
      </c>
      <c r="M62" s="791"/>
      <c r="N62" s="790"/>
      <c r="O62" s="789"/>
    </row>
    <row r="63" spans="1:19" ht="20.25" customHeight="1" thickBot="1" x14ac:dyDescent="0.25">
      <c r="A63" s="697" t="s">
        <v>33</v>
      </c>
      <c r="B63" s="696" t="s">
        <v>35</v>
      </c>
      <c r="C63" s="695" t="s">
        <v>92</v>
      </c>
      <c r="D63" s="722"/>
      <c r="E63" s="721"/>
      <c r="F63" s="776" t="s">
        <v>214</v>
      </c>
      <c r="G63" s="739" t="s">
        <v>216</v>
      </c>
      <c r="H63" s="718" t="s">
        <v>40</v>
      </c>
      <c r="I63" s="717" t="s">
        <v>204</v>
      </c>
      <c r="J63" s="738" t="s">
        <v>203</v>
      </c>
      <c r="K63" s="716" t="s">
        <v>199</v>
      </c>
      <c r="L63" s="773">
        <f>L66</f>
        <v>10</v>
      </c>
      <c r="M63" s="788" t="s">
        <v>214</v>
      </c>
      <c r="N63" s="787" t="s">
        <v>215</v>
      </c>
      <c r="O63" s="787">
        <v>100</v>
      </c>
    </row>
    <row r="64" spans="1:19" ht="24.6" customHeight="1" x14ac:dyDescent="0.2">
      <c r="A64" s="687"/>
      <c r="B64" s="686"/>
      <c r="C64" s="685"/>
      <c r="D64" s="711"/>
      <c r="E64" s="683"/>
      <c r="F64" s="771"/>
      <c r="G64" s="734"/>
      <c r="H64" s="680"/>
      <c r="I64" s="679"/>
      <c r="J64" s="733"/>
      <c r="K64" s="709" t="s">
        <v>135</v>
      </c>
      <c r="L64" s="708">
        <f>L67</f>
        <v>40</v>
      </c>
      <c r="M64" s="786"/>
      <c r="N64" s="785"/>
      <c r="O64" s="784"/>
    </row>
    <row r="65" spans="1:18" ht="19.149999999999999" customHeight="1" thickBot="1" x14ac:dyDescent="0.25">
      <c r="A65" s="672"/>
      <c r="B65" s="671"/>
      <c r="C65" s="670"/>
      <c r="D65" s="704"/>
      <c r="E65" s="683"/>
      <c r="F65" s="766"/>
      <c r="G65" s="734"/>
      <c r="H65" s="680"/>
      <c r="I65" s="679"/>
      <c r="J65" s="733"/>
      <c r="K65" s="702" t="s">
        <v>29</v>
      </c>
      <c r="L65" s="701">
        <f>L63+L64</f>
        <v>50</v>
      </c>
      <c r="M65" s="783"/>
      <c r="N65" s="674"/>
      <c r="O65" s="777"/>
    </row>
    <row r="66" spans="1:18" ht="19.149999999999999" customHeight="1" x14ac:dyDescent="0.2">
      <c r="A66" s="697" t="s">
        <v>33</v>
      </c>
      <c r="B66" s="696" t="s">
        <v>35</v>
      </c>
      <c r="C66" s="695" t="s">
        <v>92</v>
      </c>
      <c r="D66" s="735" t="s">
        <v>33</v>
      </c>
      <c r="E66" s="683"/>
      <c r="F66" s="761" t="s">
        <v>214</v>
      </c>
      <c r="G66" s="734"/>
      <c r="H66" s="680"/>
      <c r="I66" s="679"/>
      <c r="J66" s="733"/>
      <c r="K66" s="692" t="s">
        <v>199</v>
      </c>
      <c r="L66" s="691">
        <v>10</v>
      </c>
      <c r="M66" s="783"/>
      <c r="N66" s="782"/>
      <c r="O66" s="777"/>
    </row>
    <row r="67" spans="1:18" ht="19.149999999999999" customHeight="1" x14ac:dyDescent="0.2">
      <c r="A67" s="687"/>
      <c r="B67" s="686"/>
      <c r="C67" s="685"/>
      <c r="D67" s="729"/>
      <c r="E67" s="683"/>
      <c r="F67" s="755"/>
      <c r="G67" s="734"/>
      <c r="H67" s="680"/>
      <c r="I67" s="679"/>
      <c r="J67" s="733"/>
      <c r="K67" s="677" t="s">
        <v>135</v>
      </c>
      <c r="L67" s="781">
        <v>40</v>
      </c>
      <c r="M67" s="780"/>
      <c r="N67" s="699"/>
      <c r="O67" s="777"/>
    </row>
    <row r="68" spans="1:18" ht="19.149999999999999" customHeight="1" thickBot="1" x14ac:dyDescent="0.25">
      <c r="A68" s="672"/>
      <c r="B68" s="671"/>
      <c r="C68" s="670"/>
      <c r="D68" s="729"/>
      <c r="E68" s="668"/>
      <c r="F68" s="747"/>
      <c r="G68" s="728"/>
      <c r="H68" s="665"/>
      <c r="I68" s="664"/>
      <c r="J68" s="727"/>
      <c r="K68" s="663" t="s">
        <v>29</v>
      </c>
      <c r="L68" s="726">
        <f>SUM(L66:L67)</f>
        <v>50</v>
      </c>
      <c r="M68" s="779"/>
      <c r="N68" s="778"/>
      <c r="O68" s="777"/>
    </row>
    <row r="69" spans="1:18" ht="19.149999999999999" customHeight="1" x14ac:dyDescent="0.2">
      <c r="A69" s="697" t="s">
        <v>33</v>
      </c>
      <c r="B69" s="696" t="s">
        <v>35</v>
      </c>
      <c r="C69" s="695" t="s">
        <v>89</v>
      </c>
      <c r="D69" s="722"/>
      <c r="E69" s="721"/>
      <c r="F69" s="776" t="s">
        <v>211</v>
      </c>
      <c r="G69" s="739" t="s">
        <v>213</v>
      </c>
      <c r="H69" s="775" t="s">
        <v>40</v>
      </c>
      <c r="I69" s="774" t="s">
        <v>204</v>
      </c>
      <c r="J69" s="209" t="s">
        <v>203</v>
      </c>
      <c r="K69" s="716" t="s">
        <v>119</v>
      </c>
      <c r="L69" s="773">
        <f>L72</f>
        <v>0</v>
      </c>
      <c r="M69" s="759" t="s">
        <v>212</v>
      </c>
      <c r="N69" s="758" t="s">
        <v>114</v>
      </c>
      <c r="O69" s="772">
        <v>25</v>
      </c>
    </row>
    <row r="70" spans="1:18" ht="19.149999999999999" customHeight="1" x14ac:dyDescent="0.2">
      <c r="A70" s="687"/>
      <c r="B70" s="686"/>
      <c r="C70" s="685"/>
      <c r="D70" s="711"/>
      <c r="E70" s="683"/>
      <c r="F70" s="771"/>
      <c r="G70" s="734"/>
      <c r="H70" s="754"/>
      <c r="I70" s="753"/>
      <c r="J70" s="678"/>
      <c r="K70" s="709" t="s">
        <v>134</v>
      </c>
      <c r="L70" s="770">
        <f>L73</f>
        <v>0</v>
      </c>
      <c r="M70" s="769"/>
      <c r="N70" s="768"/>
      <c r="O70" s="767"/>
    </row>
    <row r="71" spans="1:18" ht="19.149999999999999" customHeight="1" thickBot="1" x14ac:dyDescent="0.25">
      <c r="A71" s="672"/>
      <c r="B71" s="671"/>
      <c r="C71" s="670"/>
      <c r="D71" s="704"/>
      <c r="E71" s="683"/>
      <c r="F71" s="766"/>
      <c r="G71" s="734"/>
      <c r="H71" s="754"/>
      <c r="I71" s="753"/>
      <c r="J71" s="678"/>
      <c r="K71" s="702" t="s">
        <v>29</v>
      </c>
      <c r="L71" s="765">
        <f>SUM(L69:L70)</f>
        <v>0</v>
      </c>
      <c r="M71" s="764"/>
      <c r="N71" s="763"/>
      <c r="O71" s="762"/>
    </row>
    <row r="72" spans="1:18" ht="24.75" customHeight="1" x14ac:dyDescent="0.2">
      <c r="A72" s="697" t="s">
        <v>33</v>
      </c>
      <c r="B72" s="696" t="s">
        <v>35</v>
      </c>
      <c r="C72" s="695" t="s">
        <v>89</v>
      </c>
      <c r="D72" s="735" t="s">
        <v>33</v>
      </c>
      <c r="E72" s="683"/>
      <c r="F72" s="761" t="s">
        <v>211</v>
      </c>
      <c r="G72" s="734"/>
      <c r="H72" s="754"/>
      <c r="I72" s="753"/>
      <c r="J72" s="678"/>
      <c r="K72" s="692" t="s">
        <v>119</v>
      </c>
      <c r="L72" s="760">
        <v>0</v>
      </c>
      <c r="M72" s="759"/>
      <c r="N72" s="758"/>
      <c r="O72" s="757"/>
      <c r="R72" s="624"/>
    </row>
    <row r="73" spans="1:18" ht="19.149999999999999" customHeight="1" x14ac:dyDescent="0.2">
      <c r="A73" s="687"/>
      <c r="B73" s="686"/>
      <c r="C73" s="685"/>
      <c r="D73" s="756"/>
      <c r="E73" s="683"/>
      <c r="F73" s="755"/>
      <c r="G73" s="734"/>
      <c r="H73" s="754"/>
      <c r="I73" s="753"/>
      <c r="J73" s="678"/>
      <c r="K73" s="752" t="s">
        <v>134</v>
      </c>
      <c r="L73" s="751">
        <v>0</v>
      </c>
      <c r="M73" s="750" t="s">
        <v>210</v>
      </c>
      <c r="N73" s="749" t="s">
        <v>209</v>
      </c>
      <c r="O73" s="748">
        <v>0</v>
      </c>
      <c r="R73" s="624"/>
    </row>
    <row r="74" spans="1:18" ht="19.149999999999999" customHeight="1" thickBot="1" x14ac:dyDescent="0.25">
      <c r="A74" s="672"/>
      <c r="B74" s="671"/>
      <c r="C74" s="670"/>
      <c r="D74" s="729"/>
      <c r="E74" s="668"/>
      <c r="F74" s="747"/>
      <c r="G74" s="728"/>
      <c r="H74" s="746"/>
      <c r="I74" s="745"/>
      <c r="J74" s="202"/>
      <c r="K74" s="744" t="s">
        <v>29</v>
      </c>
      <c r="L74" s="743">
        <f>SUM(L72:L73)</f>
        <v>0</v>
      </c>
      <c r="M74" s="742"/>
      <c r="N74" s="741"/>
      <c r="O74" s="740"/>
    </row>
    <row r="75" spans="1:18" ht="25.5" customHeight="1" x14ac:dyDescent="0.2">
      <c r="A75" s="697" t="s">
        <v>33</v>
      </c>
      <c r="B75" s="696" t="s">
        <v>35</v>
      </c>
      <c r="C75" s="695" t="s">
        <v>84</v>
      </c>
      <c r="D75" s="722"/>
      <c r="E75" s="721"/>
      <c r="F75" s="720" t="s">
        <v>206</v>
      </c>
      <c r="G75" s="739" t="s">
        <v>208</v>
      </c>
      <c r="H75" s="718" t="s">
        <v>40</v>
      </c>
      <c r="I75" s="717" t="s">
        <v>204</v>
      </c>
      <c r="J75" s="738" t="s">
        <v>203</v>
      </c>
      <c r="K75" s="716" t="s">
        <v>199</v>
      </c>
      <c r="L75" s="715">
        <f>L77</f>
        <v>0</v>
      </c>
      <c r="M75" s="714" t="s">
        <v>207</v>
      </c>
      <c r="N75" s="713" t="s">
        <v>114</v>
      </c>
      <c r="O75" s="712">
        <v>0</v>
      </c>
    </row>
    <row r="76" spans="1:18" ht="27.75" customHeight="1" thickBot="1" x14ac:dyDescent="0.25">
      <c r="A76" s="672"/>
      <c r="B76" s="671"/>
      <c r="C76" s="670"/>
      <c r="D76" s="704"/>
      <c r="E76" s="683"/>
      <c r="F76" s="703"/>
      <c r="G76" s="734"/>
      <c r="H76" s="680"/>
      <c r="I76" s="679"/>
      <c r="J76" s="733"/>
      <c r="K76" s="702" t="s">
        <v>29</v>
      </c>
      <c r="L76" s="701">
        <f>SUM(L75:L75)</f>
        <v>0</v>
      </c>
      <c r="M76" s="737"/>
      <c r="N76" s="736"/>
      <c r="O76" s="698"/>
    </row>
    <row r="77" spans="1:18" ht="23.25" customHeight="1" x14ac:dyDescent="0.2">
      <c r="A77" s="697" t="s">
        <v>33</v>
      </c>
      <c r="B77" s="696" t="s">
        <v>35</v>
      </c>
      <c r="C77" s="695" t="s">
        <v>84</v>
      </c>
      <c r="D77" s="735" t="s">
        <v>33</v>
      </c>
      <c r="E77" s="683"/>
      <c r="F77" s="693" t="s">
        <v>206</v>
      </c>
      <c r="G77" s="734"/>
      <c r="H77" s="680"/>
      <c r="I77" s="679"/>
      <c r="J77" s="733"/>
      <c r="K77" s="692" t="s">
        <v>199</v>
      </c>
      <c r="L77" s="691">
        <v>0</v>
      </c>
      <c r="M77" s="732"/>
      <c r="N77" s="731"/>
      <c r="O77" s="730"/>
    </row>
    <row r="78" spans="1:18" ht="15.75" customHeight="1" thickBot="1" x14ac:dyDescent="0.25">
      <c r="A78" s="672"/>
      <c r="B78" s="671"/>
      <c r="C78" s="670"/>
      <c r="D78" s="729"/>
      <c r="E78" s="668"/>
      <c r="F78" s="667"/>
      <c r="G78" s="728"/>
      <c r="H78" s="665"/>
      <c r="I78" s="664"/>
      <c r="J78" s="727"/>
      <c r="K78" s="663" t="s">
        <v>29</v>
      </c>
      <c r="L78" s="726">
        <f>SUM(L77)</f>
        <v>0</v>
      </c>
      <c r="M78" s="725"/>
      <c r="N78" s="724"/>
      <c r="O78" s="723"/>
    </row>
    <row r="79" spans="1:18" ht="30" customHeight="1" x14ac:dyDescent="0.2">
      <c r="A79" s="697" t="s">
        <v>33</v>
      </c>
      <c r="B79" s="696" t="s">
        <v>35</v>
      </c>
      <c r="C79" s="695" t="s">
        <v>81</v>
      </c>
      <c r="D79" s="722"/>
      <c r="E79" s="721"/>
      <c r="F79" s="720" t="s">
        <v>200</v>
      </c>
      <c r="G79" s="719" t="s">
        <v>205</v>
      </c>
      <c r="H79" s="718" t="s">
        <v>40</v>
      </c>
      <c r="I79" s="717" t="s">
        <v>204</v>
      </c>
      <c r="J79" s="209" t="s">
        <v>203</v>
      </c>
      <c r="K79" s="716" t="s">
        <v>199</v>
      </c>
      <c r="L79" s="715">
        <f>L82</f>
        <v>0</v>
      </c>
      <c r="M79" s="714" t="s">
        <v>202</v>
      </c>
      <c r="N79" s="713" t="s">
        <v>77</v>
      </c>
      <c r="O79" s="712">
        <v>10</v>
      </c>
    </row>
    <row r="80" spans="1:18" ht="17.25" customHeight="1" x14ac:dyDescent="0.2">
      <c r="A80" s="687"/>
      <c r="B80" s="686"/>
      <c r="C80" s="685"/>
      <c r="D80" s="711"/>
      <c r="E80" s="683"/>
      <c r="F80" s="710"/>
      <c r="G80" s="681"/>
      <c r="H80" s="680"/>
      <c r="I80" s="679"/>
      <c r="J80" s="678"/>
      <c r="K80" s="709" t="s">
        <v>135</v>
      </c>
      <c r="L80" s="708">
        <f>L83</f>
        <v>795.8</v>
      </c>
      <c r="M80" s="707" t="s">
        <v>201</v>
      </c>
      <c r="N80" s="706" t="s">
        <v>114</v>
      </c>
      <c r="O80" s="705">
        <v>0</v>
      </c>
    </row>
    <row r="81" spans="1:18" ht="13.5" thickBot="1" x14ac:dyDescent="0.25">
      <c r="A81" s="672"/>
      <c r="B81" s="671"/>
      <c r="C81" s="670"/>
      <c r="D81" s="704"/>
      <c r="E81" s="683"/>
      <c r="F81" s="703"/>
      <c r="G81" s="681"/>
      <c r="H81" s="680"/>
      <c r="I81" s="679"/>
      <c r="J81" s="678"/>
      <c r="K81" s="702" t="s">
        <v>29</v>
      </c>
      <c r="L81" s="701">
        <f>SUM(L79:L80)</f>
        <v>795.8</v>
      </c>
      <c r="M81" s="700"/>
      <c r="N81" s="699"/>
      <c r="O81" s="698"/>
    </row>
    <row r="82" spans="1:18" x14ac:dyDescent="0.2">
      <c r="A82" s="697" t="s">
        <v>33</v>
      </c>
      <c r="B82" s="696" t="s">
        <v>35</v>
      </c>
      <c r="C82" s="695" t="s">
        <v>81</v>
      </c>
      <c r="D82" s="694" t="s">
        <v>33</v>
      </c>
      <c r="E82" s="683"/>
      <c r="F82" s="693" t="s">
        <v>200</v>
      </c>
      <c r="G82" s="681"/>
      <c r="H82" s="680"/>
      <c r="I82" s="679"/>
      <c r="J82" s="678"/>
      <c r="K82" s="692" t="s">
        <v>199</v>
      </c>
      <c r="L82" s="691">
        <v>0</v>
      </c>
      <c r="M82" s="690"/>
      <c r="N82" s="689"/>
      <c r="O82" s="688"/>
    </row>
    <row r="83" spans="1:18" x14ac:dyDescent="0.2">
      <c r="A83" s="687"/>
      <c r="B83" s="686"/>
      <c r="C83" s="685"/>
      <c r="D83" s="684"/>
      <c r="E83" s="683"/>
      <c r="F83" s="682"/>
      <c r="G83" s="681"/>
      <c r="H83" s="680"/>
      <c r="I83" s="679"/>
      <c r="J83" s="678"/>
      <c r="K83" s="677" t="s">
        <v>135</v>
      </c>
      <c r="L83" s="676">
        <v>795.8</v>
      </c>
      <c r="M83" s="675"/>
      <c r="N83" s="674"/>
      <c r="O83" s="673"/>
    </row>
    <row r="84" spans="1:18" ht="26.25" customHeight="1" thickBot="1" x14ac:dyDescent="0.25">
      <c r="A84" s="672"/>
      <c r="B84" s="671"/>
      <c r="C84" s="670"/>
      <c r="D84" s="669"/>
      <c r="E84" s="668"/>
      <c r="F84" s="667"/>
      <c r="G84" s="666"/>
      <c r="H84" s="665"/>
      <c r="I84" s="664"/>
      <c r="J84" s="202"/>
      <c r="K84" s="663" t="s">
        <v>29</v>
      </c>
      <c r="L84" s="662">
        <f>SUM(L82:L83)</f>
        <v>795.8</v>
      </c>
      <c r="M84" s="661"/>
      <c r="N84" s="660"/>
      <c r="O84" s="659"/>
    </row>
    <row r="85" spans="1:18" ht="22.5" customHeight="1" thickBot="1" x14ac:dyDescent="0.25">
      <c r="A85" s="658" t="s">
        <v>33</v>
      </c>
      <c r="B85" s="657" t="s">
        <v>35</v>
      </c>
      <c r="C85" s="656" t="s">
        <v>34</v>
      </c>
      <c r="D85" s="656"/>
      <c r="E85" s="656"/>
      <c r="F85" s="656"/>
      <c r="G85" s="656"/>
      <c r="H85" s="656"/>
      <c r="I85" s="655"/>
      <c r="J85" s="654"/>
      <c r="K85" s="653" t="s">
        <v>29</v>
      </c>
      <c r="L85" s="652">
        <f>L33+L39+L45+L52+L59+L65+L76+L81+L71</f>
        <v>2136.3000000000002</v>
      </c>
      <c r="M85" s="651"/>
      <c r="N85" s="651"/>
      <c r="O85" s="650"/>
    </row>
    <row r="86" spans="1:18" ht="13.5" thickBot="1" x14ac:dyDescent="0.25">
      <c r="A86" s="649" t="s">
        <v>33</v>
      </c>
      <c r="B86" s="648"/>
      <c r="C86" s="647" t="s">
        <v>32</v>
      </c>
      <c r="D86" s="647"/>
      <c r="E86" s="647"/>
      <c r="F86" s="647"/>
      <c r="G86" s="647"/>
      <c r="H86" s="647"/>
      <c r="I86" s="646"/>
      <c r="J86" s="645"/>
      <c r="K86" s="644" t="s">
        <v>29</v>
      </c>
      <c r="L86" s="643">
        <f>L85+L29</f>
        <v>2162.9</v>
      </c>
      <c r="M86" s="642"/>
      <c r="N86" s="642"/>
      <c r="O86" s="641"/>
    </row>
    <row r="87" spans="1:18" ht="13.5" hidden="1" thickBot="1" x14ac:dyDescent="0.25">
      <c r="A87" s="640"/>
      <c r="B87" s="639"/>
      <c r="C87" s="638" t="s">
        <v>31</v>
      </c>
      <c r="D87" s="638"/>
      <c r="E87" s="638"/>
      <c r="F87" s="638"/>
      <c r="G87" s="638"/>
      <c r="H87" s="638"/>
      <c r="I87" s="637"/>
      <c r="J87" s="636"/>
      <c r="K87" s="635" t="s">
        <v>29</v>
      </c>
      <c r="L87" s="634">
        <f>L88-L80-L64-L50-L44-L32</f>
        <v>854.60000000000014</v>
      </c>
      <c r="M87" s="633"/>
      <c r="N87" s="633"/>
      <c r="O87" s="632"/>
    </row>
    <row r="88" spans="1:18" ht="24" customHeight="1" thickBot="1" x14ac:dyDescent="0.25">
      <c r="A88" s="631" t="s">
        <v>30</v>
      </c>
      <c r="B88" s="630"/>
      <c r="C88" s="630"/>
      <c r="D88" s="630"/>
      <c r="E88" s="630"/>
      <c r="F88" s="630"/>
      <c r="G88" s="630"/>
      <c r="H88" s="630"/>
      <c r="I88" s="630"/>
      <c r="J88" s="630"/>
      <c r="K88" s="629"/>
      <c r="L88" s="628">
        <f>L86*1</f>
        <v>2162.9</v>
      </c>
      <c r="M88" s="627"/>
      <c r="N88" s="626"/>
      <c r="O88" s="625"/>
      <c r="R88" s="624"/>
    </row>
    <row r="89" spans="1:18" ht="15" x14ac:dyDescent="0.2">
      <c r="A89" s="622" t="s">
        <v>28</v>
      </c>
      <c r="B89" s="622"/>
      <c r="C89" s="622"/>
      <c r="D89" s="622"/>
      <c r="E89" s="622"/>
      <c r="F89" s="622"/>
      <c r="G89" s="622"/>
      <c r="H89" s="623"/>
      <c r="I89" s="622"/>
      <c r="J89" s="622"/>
      <c r="K89" s="622"/>
      <c r="L89" s="622"/>
      <c r="M89" s="622"/>
      <c r="N89" s="621"/>
      <c r="O89" s="620"/>
    </row>
    <row r="90" spans="1:18" ht="66" customHeight="1" x14ac:dyDescent="0.2">
      <c r="A90" s="577"/>
      <c r="B90" s="577"/>
      <c r="C90" s="577"/>
      <c r="D90" s="577"/>
      <c r="E90" s="577"/>
      <c r="F90" s="577"/>
      <c r="G90" s="577"/>
      <c r="H90" s="579"/>
      <c r="I90" s="577"/>
      <c r="J90" s="577"/>
      <c r="K90" s="577"/>
      <c r="L90" s="619"/>
      <c r="M90" s="577"/>
      <c r="N90" s="577"/>
      <c r="O90" s="578"/>
    </row>
    <row r="91" spans="1:18" x14ac:dyDescent="0.2">
      <c r="A91" s="65" t="s">
        <v>27</v>
      </c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577"/>
      <c r="N91" s="577"/>
      <c r="O91" s="578"/>
    </row>
    <row r="92" spans="1:18" ht="13.5" thickBot="1" x14ac:dyDescent="0.25">
      <c r="A92" s="63"/>
      <c r="B92" s="61"/>
      <c r="C92" s="61"/>
      <c r="D92" s="61"/>
      <c r="E92" s="61"/>
      <c r="F92" s="61"/>
      <c r="G92" s="62"/>
      <c r="H92" s="61"/>
      <c r="I92" s="61"/>
      <c r="J92" s="61"/>
      <c r="K92" s="51"/>
      <c r="L92" s="59" t="s">
        <v>26</v>
      </c>
      <c r="M92" s="577"/>
      <c r="N92" s="577"/>
      <c r="O92" s="578"/>
    </row>
    <row r="93" spans="1:18" ht="45" customHeight="1" thickBot="1" x14ac:dyDescent="0.25">
      <c r="A93" s="57"/>
      <c r="B93" s="56"/>
      <c r="C93" s="55" t="s">
        <v>25</v>
      </c>
      <c r="D93" s="55"/>
      <c r="E93" s="55"/>
      <c r="F93" s="55"/>
      <c r="G93" s="55"/>
      <c r="H93" s="55"/>
      <c r="I93" s="55"/>
      <c r="J93" s="55"/>
      <c r="K93" s="55"/>
      <c r="L93" s="54" t="s">
        <v>24</v>
      </c>
      <c r="M93" s="577"/>
      <c r="N93" s="577"/>
      <c r="O93" s="578"/>
    </row>
    <row r="94" spans="1:18" ht="14.25" x14ac:dyDescent="0.2">
      <c r="A94" s="618" t="s">
        <v>23</v>
      </c>
      <c r="B94" s="617"/>
      <c r="C94" s="617"/>
      <c r="D94" s="617"/>
      <c r="E94" s="617"/>
      <c r="F94" s="617"/>
      <c r="G94" s="617"/>
      <c r="H94" s="617"/>
      <c r="I94" s="617"/>
      <c r="J94" s="617"/>
      <c r="K94" s="616"/>
      <c r="L94" s="615">
        <f>L95+L99+L106+L107+L108+L109</f>
        <v>2162.9</v>
      </c>
      <c r="M94" s="577"/>
      <c r="N94" s="577"/>
      <c r="O94" s="578"/>
    </row>
    <row r="95" spans="1:18" ht="15" x14ac:dyDescent="0.2">
      <c r="A95" s="604" t="s">
        <v>198</v>
      </c>
      <c r="B95" s="603"/>
      <c r="C95" s="603"/>
      <c r="D95" s="603"/>
      <c r="E95" s="603"/>
      <c r="F95" s="603"/>
      <c r="G95" s="603"/>
      <c r="H95" s="603"/>
      <c r="I95" s="603"/>
      <c r="J95" s="603"/>
      <c r="K95" s="602"/>
      <c r="L95" s="33">
        <f>L96</f>
        <v>430</v>
      </c>
      <c r="M95" s="577"/>
      <c r="N95" s="577"/>
      <c r="O95" s="578"/>
    </row>
    <row r="96" spans="1:18" ht="15" x14ac:dyDescent="0.2">
      <c r="A96" s="609" t="s">
        <v>197</v>
      </c>
      <c r="B96" s="608"/>
      <c r="C96" s="608"/>
      <c r="D96" s="608"/>
      <c r="E96" s="608"/>
      <c r="F96" s="608"/>
      <c r="G96" s="608"/>
      <c r="H96" s="608"/>
      <c r="I96" s="608"/>
      <c r="J96" s="608"/>
      <c r="K96" s="607"/>
      <c r="L96" s="33">
        <f>L51+L69</f>
        <v>430</v>
      </c>
      <c r="M96" s="577"/>
      <c r="N96" s="577"/>
      <c r="O96" s="578"/>
    </row>
    <row r="97" spans="1:15" ht="15" x14ac:dyDescent="0.2">
      <c r="A97" s="604" t="s">
        <v>196</v>
      </c>
      <c r="B97" s="603"/>
      <c r="C97" s="603"/>
      <c r="D97" s="603"/>
      <c r="E97" s="606"/>
      <c r="F97" s="606"/>
      <c r="G97" s="606"/>
      <c r="H97" s="606"/>
      <c r="I97" s="606"/>
      <c r="J97" s="606"/>
      <c r="K97" s="605"/>
      <c r="L97" s="33"/>
      <c r="M97" s="577"/>
      <c r="N97" s="577"/>
      <c r="O97" s="578"/>
    </row>
    <row r="98" spans="1:15" ht="34.5" customHeight="1" x14ac:dyDescent="0.2">
      <c r="A98" s="604" t="s">
        <v>195</v>
      </c>
      <c r="B98" s="603"/>
      <c r="C98" s="603"/>
      <c r="D98" s="603"/>
      <c r="E98" s="603"/>
      <c r="F98" s="603"/>
      <c r="G98" s="603"/>
      <c r="H98" s="603"/>
      <c r="I98" s="603"/>
      <c r="J98" s="603"/>
      <c r="K98" s="602"/>
      <c r="L98" s="33">
        <v>0</v>
      </c>
      <c r="M98" s="577"/>
      <c r="N98" s="577"/>
      <c r="O98" s="578"/>
    </row>
    <row r="99" spans="1:15" ht="15" x14ac:dyDescent="0.2">
      <c r="A99" s="609" t="s">
        <v>18</v>
      </c>
      <c r="B99" s="608"/>
      <c r="C99" s="608"/>
      <c r="D99" s="608"/>
      <c r="E99" s="608"/>
      <c r="F99" s="608"/>
      <c r="G99" s="608"/>
      <c r="H99" s="608"/>
      <c r="I99" s="608"/>
      <c r="J99" s="608"/>
      <c r="K99" s="607"/>
      <c r="L99" s="33"/>
      <c r="M99" s="577"/>
      <c r="N99" s="577"/>
      <c r="O99" s="578"/>
    </row>
    <row r="100" spans="1:15" ht="15" x14ac:dyDescent="0.2">
      <c r="A100" s="604" t="s">
        <v>194</v>
      </c>
      <c r="B100" s="603"/>
      <c r="C100" s="603"/>
      <c r="D100" s="603"/>
      <c r="E100" s="606"/>
      <c r="F100" s="606"/>
      <c r="G100" s="606"/>
      <c r="H100" s="606"/>
      <c r="I100" s="606"/>
      <c r="J100" s="606"/>
      <c r="K100" s="605"/>
      <c r="L100" s="33"/>
      <c r="M100" s="577"/>
      <c r="N100" s="577"/>
      <c r="O100" s="578"/>
    </row>
    <row r="101" spans="1:15" ht="15" x14ac:dyDescent="0.2">
      <c r="A101" s="604" t="s">
        <v>193</v>
      </c>
      <c r="B101" s="603"/>
      <c r="C101" s="603"/>
      <c r="D101" s="603"/>
      <c r="E101" s="606"/>
      <c r="F101" s="606"/>
      <c r="G101" s="606"/>
      <c r="H101" s="606"/>
      <c r="I101" s="606"/>
      <c r="J101" s="606"/>
      <c r="K101" s="605"/>
      <c r="L101" s="33"/>
      <c r="M101" s="577"/>
      <c r="N101" s="577"/>
      <c r="O101" s="578"/>
    </row>
    <row r="102" spans="1:15" ht="15" x14ac:dyDescent="0.2">
      <c r="A102" s="604" t="s">
        <v>192</v>
      </c>
      <c r="B102" s="603"/>
      <c r="C102" s="603"/>
      <c r="D102" s="603"/>
      <c r="E102" s="606"/>
      <c r="F102" s="606"/>
      <c r="G102" s="606"/>
      <c r="H102" s="606"/>
      <c r="I102" s="606"/>
      <c r="J102" s="606"/>
      <c r="K102" s="605"/>
      <c r="L102" s="33"/>
      <c r="M102" s="577"/>
      <c r="N102" s="577"/>
      <c r="O102" s="578"/>
    </row>
    <row r="103" spans="1:15" ht="14.25" x14ac:dyDescent="0.2">
      <c r="A103" s="604" t="s">
        <v>191</v>
      </c>
      <c r="B103" s="606"/>
      <c r="C103" s="606"/>
      <c r="D103" s="606"/>
      <c r="E103" s="606"/>
      <c r="F103" s="606"/>
      <c r="G103" s="606"/>
      <c r="H103" s="606"/>
      <c r="I103" s="606"/>
      <c r="J103" s="606"/>
      <c r="K103" s="605"/>
      <c r="L103" s="33"/>
      <c r="M103" s="577"/>
      <c r="N103" s="577"/>
      <c r="O103" s="578"/>
    </row>
    <row r="104" spans="1:15" ht="15" x14ac:dyDescent="0.2">
      <c r="A104" s="604" t="s">
        <v>190</v>
      </c>
      <c r="B104" s="603"/>
      <c r="C104" s="603"/>
      <c r="D104" s="603"/>
      <c r="E104" s="606"/>
      <c r="F104" s="606"/>
      <c r="G104" s="606"/>
      <c r="H104" s="606"/>
      <c r="I104" s="606"/>
      <c r="J104" s="606"/>
      <c r="K104" s="605"/>
      <c r="L104" s="33"/>
      <c r="M104" s="577"/>
      <c r="N104" s="577"/>
      <c r="O104" s="578"/>
    </row>
    <row r="105" spans="1:15" ht="15" x14ac:dyDescent="0.2">
      <c r="A105" s="614" t="s">
        <v>189</v>
      </c>
      <c r="B105" s="613"/>
      <c r="C105" s="613"/>
      <c r="D105" s="613"/>
      <c r="E105" s="606"/>
      <c r="F105" s="606"/>
      <c r="G105" s="606"/>
      <c r="H105" s="606"/>
      <c r="I105" s="606"/>
      <c r="J105" s="606"/>
      <c r="K105" s="605"/>
      <c r="L105" s="33"/>
      <c r="M105" s="577"/>
      <c r="N105" s="577"/>
      <c r="O105" s="578"/>
    </row>
    <row r="106" spans="1:15" ht="14.25" x14ac:dyDescent="0.2">
      <c r="A106" s="604" t="s">
        <v>188</v>
      </c>
      <c r="B106" s="606"/>
      <c r="C106" s="606"/>
      <c r="D106" s="606"/>
      <c r="E106" s="606"/>
      <c r="F106" s="606"/>
      <c r="G106" s="606"/>
      <c r="H106" s="606"/>
      <c r="I106" s="606"/>
      <c r="J106" s="606"/>
      <c r="K106" s="605"/>
      <c r="L106" s="33">
        <f>L12+L17+L23+L31+L37+L43+L49+L57+L63+L69+L75+L79</f>
        <v>395</v>
      </c>
      <c r="M106" s="577"/>
      <c r="N106" s="577"/>
      <c r="O106" s="578"/>
    </row>
    <row r="107" spans="1:15" ht="15" x14ac:dyDescent="0.2">
      <c r="A107" s="612" t="s">
        <v>187</v>
      </c>
      <c r="B107" s="611"/>
      <c r="C107" s="611"/>
      <c r="D107" s="611"/>
      <c r="E107" s="611"/>
      <c r="F107" s="611"/>
      <c r="G107" s="611"/>
      <c r="H107" s="611"/>
      <c r="I107" s="611"/>
      <c r="J107" s="611"/>
      <c r="K107" s="610"/>
      <c r="L107" s="33"/>
      <c r="M107" s="577"/>
      <c r="N107" s="577"/>
      <c r="O107" s="578"/>
    </row>
    <row r="108" spans="1:15" ht="15" x14ac:dyDescent="0.2">
      <c r="A108" s="609" t="s">
        <v>186</v>
      </c>
      <c r="B108" s="608"/>
      <c r="C108" s="608"/>
      <c r="D108" s="608"/>
      <c r="E108" s="608"/>
      <c r="F108" s="608"/>
      <c r="G108" s="608"/>
      <c r="H108" s="608"/>
      <c r="I108" s="608"/>
      <c r="J108" s="608"/>
      <c r="K108" s="607"/>
      <c r="L108" s="33"/>
      <c r="M108" s="577"/>
      <c r="N108" s="577"/>
      <c r="O108" s="578"/>
    </row>
    <row r="109" spans="1:15" ht="15" x14ac:dyDescent="0.2">
      <c r="A109" s="604" t="s">
        <v>8</v>
      </c>
      <c r="B109" s="603"/>
      <c r="C109" s="603"/>
      <c r="D109" s="603"/>
      <c r="E109" s="606"/>
      <c r="F109" s="606"/>
      <c r="G109" s="606"/>
      <c r="H109" s="606"/>
      <c r="I109" s="606"/>
      <c r="J109" s="606"/>
      <c r="K109" s="605"/>
      <c r="L109" s="33">
        <f>L18+L24+L32+L38+L44+L50+L58+L64+L80</f>
        <v>1337.9</v>
      </c>
      <c r="M109" s="577"/>
      <c r="N109" s="577"/>
      <c r="O109" s="578"/>
    </row>
    <row r="110" spans="1:15" ht="15" x14ac:dyDescent="0.2">
      <c r="A110" s="604" t="s">
        <v>7</v>
      </c>
      <c r="B110" s="603"/>
      <c r="C110" s="603"/>
      <c r="D110" s="603"/>
      <c r="E110" s="606"/>
      <c r="F110" s="606"/>
      <c r="G110" s="606"/>
      <c r="H110" s="606"/>
      <c r="I110" s="606"/>
      <c r="J110" s="606"/>
      <c r="K110" s="605"/>
      <c r="L110" s="33"/>
      <c r="M110" s="577"/>
      <c r="N110" s="577"/>
      <c r="O110" s="578"/>
    </row>
    <row r="111" spans="1:15" ht="15.75" thickBot="1" x14ac:dyDescent="0.25">
      <c r="A111" s="604" t="s">
        <v>6</v>
      </c>
      <c r="B111" s="603"/>
      <c r="C111" s="603"/>
      <c r="D111" s="603"/>
      <c r="E111" s="603"/>
      <c r="F111" s="603"/>
      <c r="G111" s="603"/>
      <c r="H111" s="603"/>
      <c r="I111" s="603"/>
      <c r="J111" s="603"/>
      <c r="K111" s="602"/>
      <c r="L111" s="33"/>
      <c r="M111" s="577"/>
      <c r="N111" s="577"/>
      <c r="O111" s="578"/>
    </row>
    <row r="112" spans="1:15" ht="15" thickBot="1" x14ac:dyDescent="0.25">
      <c r="A112" s="601" t="s">
        <v>5</v>
      </c>
      <c r="B112" s="600"/>
      <c r="C112" s="600"/>
      <c r="D112" s="600"/>
      <c r="E112" s="600"/>
      <c r="F112" s="600"/>
      <c r="G112" s="600"/>
      <c r="H112" s="600"/>
      <c r="I112" s="600"/>
      <c r="J112" s="600"/>
      <c r="K112" s="599"/>
      <c r="L112" s="26">
        <f>L113</f>
        <v>0</v>
      </c>
      <c r="M112" s="577"/>
      <c r="N112" s="577"/>
      <c r="O112" s="578"/>
    </row>
    <row r="113" spans="1:15" ht="15" x14ac:dyDescent="0.2">
      <c r="A113" s="598" t="s">
        <v>4</v>
      </c>
      <c r="B113" s="597"/>
      <c r="C113" s="597"/>
      <c r="D113" s="597"/>
      <c r="E113" s="596"/>
      <c r="F113" s="596"/>
      <c r="G113" s="596"/>
      <c r="H113" s="596"/>
      <c r="I113" s="596"/>
      <c r="J113" s="596"/>
      <c r="K113" s="595"/>
      <c r="L113" s="584">
        <v>0</v>
      </c>
      <c r="M113" s="577"/>
      <c r="N113" s="577"/>
      <c r="O113" s="578"/>
    </row>
    <row r="114" spans="1:15" ht="15.75" thickBot="1" x14ac:dyDescent="0.25">
      <c r="A114" s="594" t="s">
        <v>3</v>
      </c>
      <c r="B114" s="593"/>
      <c r="C114" s="593"/>
      <c r="D114" s="593"/>
      <c r="E114" s="593"/>
      <c r="F114" s="593"/>
      <c r="G114" s="593"/>
      <c r="H114" s="593"/>
      <c r="I114" s="593"/>
      <c r="J114" s="593"/>
      <c r="K114" s="592"/>
      <c r="L114" s="580"/>
      <c r="M114" s="577"/>
      <c r="N114" s="577"/>
      <c r="O114" s="578"/>
    </row>
    <row r="115" spans="1:15" ht="15" thickBot="1" x14ac:dyDescent="0.25">
      <c r="A115" s="591" t="s">
        <v>185</v>
      </c>
      <c r="B115" s="590"/>
      <c r="C115" s="590"/>
      <c r="D115" s="590"/>
      <c r="E115" s="590"/>
      <c r="F115" s="590"/>
      <c r="G115" s="590"/>
      <c r="H115" s="590"/>
      <c r="I115" s="590"/>
      <c r="J115" s="590"/>
      <c r="K115" s="589"/>
      <c r="L115" s="588">
        <f>L94+L112</f>
        <v>2162.9</v>
      </c>
      <c r="M115" s="577"/>
      <c r="N115" s="577"/>
      <c r="O115" s="578"/>
    </row>
    <row r="116" spans="1:15" ht="15" x14ac:dyDescent="0.2">
      <c r="A116" s="587" t="s">
        <v>1</v>
      </c>
      <c r="B116" s="586"/>
      <c r="C116" s="586"/>
      <c r="D116" s="586"/>
      <c r="E116" s="586"/>
      <c r="F116" s="586"/>
      <c r="G116" s="586"/>
      <c r="H116" s="586"/>
      <c r="I116" s="586"/>
      <c r="J116" s="586"/>
      <c r="K116" s="585"/>
      <c r="L116" s="584"/>
      <c r="M116" s="577"/>
      <c r="N116" s="577"/>
      <c r="O116" s="578"/>
    </row>
    <row r="117" spans="1:15" ht="15.75" thickBot="1" x14ac:dyDescent="0.25">
      <c r="A117" s="583" t="s">
        <v>0</v>
      </c>
      <c r="B117" s="582"/>
      <c r="C117" s="582"/>
      <c r="D117" s="582"/>
      <c r="E117" s="582"/>
      <c r="F117" s="582"/>
      <c r="G117" s="582"/>
      <c r="H117" s="582"/>
      <c r="I117" s="582"/>
      <c r="J117" s="582"/>
      <c r="K117" s="581"/>
      <c r="L117" s="580">
        <v>1201.2</v>
      </c>
      <c r="M117" s="577"/>
      <c r="N117" s="577"/>
      <c r="O117" s="578"/>
    </row>
    <row r="118" spans="1:15" ht="13.9" customHeight="1" x14ac:dyDescent="0.2">
      <c r="A118" s="577"/>
      <c r="B118" s="577"/>
      <c r="C118" s="577"/>
      <c r="D118" s="577"/>
      <c r="E118" s="577"/>
      <c r="F118" s="577"/>
      <c r="G118" s="577"/>
      <c r="H118" s="579"/>
      <c r="I118" s="577"/>
      <c r="J118" s="577"/>
      <c r="K118" s="577"/>
      <c r="L118" s="577"/>
      <c r="M118" s="577"/>
      <c r="N118" s="577"/>
      <c r="O118" s="578"/>
    </row>
    <row r="119" spans="1:15" x14ac:dyDescent="0.2">
      <c r="A119" s="577"/>
      <c r="B119" s="577"/>
      <c r="C119" s="577"/>
      <c r="D119" s="577"/>
      <c r="E119" s="577"/>
      <c r="F119" s="577"/>
      <c r="G119" s="577"/>
      <c r="H119" s="579"/>
      <c r="I119" s="577"/>
      <c r="J119" s="577"/>
      <c r="K119" s="577"/>
      <c r="L119" s="577"/>
      <c r="M119" s="577"/>
      <c r="N119" s="577"/>
      <c r="O119" s="578"/>
    </row>
    <row r="120" spans="1:15" x14ac:dyDescent="0.2">
      <c r="A120" s="577"/>
      <c r="B120" s="577"/>
      <c r="C120" s="577"/>
      <c r="D120" s="577"/>
      <c r="E120" s="577"/>
      <c r="F120" s="577"/>
      <c r="G120" s="577"/>
      <c r="H120" s="579"/>
      <c r="I120" s="577"/>
      <c r="J120" s="577"/>
      <c r="K120" s="577"/>
      <c r="L120" s="577"/>
      <c r="M120" s="577"/>
      <c r="N120" s="577"/>
      <c r="O120" s="578"/>
    </row>
    <row r="121" spans="1:15" x14ac:dyDescent="0.2">
      <c r="A121" s="577"/>
      <c r="B121" s="577"/>
      <c r="C121" s="577"/>
      <c r="D121" s="577"/>
      <c r="E121" s="577"/>
      <c r="F121" s="577"/>
      <c r="G121" s="577"/>
      <c r="H121" s="579"/>
      <c r="I121" s="577"/>
      <c r="J121" s="577"/>
      <c r="K121" s="577"/>
      <c r="L121" s="577"/>
      <c r="M121" s="577"/>
      <c r="N121" s="577"/>
      <c r="O121" s="578"/>
    </row>
    <row r="122" spans="1:15" x14ac:dyDescent="0.2">
      <c r="A122" s="577"/>
      <c r="B122" s="577"/>
      <c r="C122" s="577"/>
      <c r="D122" s="577"/>
      <c r="E122" s="577"/>
      <c r="H122" s="574"/>
    </row>
    <row r="123" spans="1:15" x14ac:dyDescent="0.2">
      <c r="A123" s="576"/>
      <c r="B123" s="576"/>
      <c r="C123" s="576"/>
      <c r="D123" s="576"/>
      <c r="E123" s="576"/>
      <c r="H123" s="574"/>
    </row>
    <row r="124" spans="1:15" ht="36" customHeight="1" x14ac:dyDescent="0.2">
      <c r="A124" s="576"/>
      <c r="B124" s="576"/>
      <c r="C124" s="576"/>
      <c r="D124" s="576"/>
      <c r="E124" s="576"/>
      <c r="H124" s="574"/>
    </row>
    <row r="125" spans="1:15" x14ac:dyDescent="0.2">
      <c r="A125" s="576"/>
      <c r="B125" s="576"/>
      <c r="C125" s="576"/>
      <c r="D125" s="576"/>
      <c r="E125" s="576"/>
      <c r="H125" s="574"/>
    </row>
    <row r="126" spans="1:15" x14ac:dyDescent="0.2">
      <c r="A126" s="576"/>
      <c r="B126" s="576"/>
      <c r="C126" s="576"/>
      <c r="D126" s="576"/>
      <c r="E126" s="576"/>
      <c r="H126" s="574"/>
    </row>
    <row r="127" spans="1:15" x14ac:dyDescent="0.2">
      <c r="A127" s="576"/>
      <c r="B127" s="576"/>
      <c r="C127" s="576"/>
      <c r="D127" s="576"/>
      <c r="E127" s="576"/>
      <c r="H127" s="574"/>
    </row>
    <row r="128" spans="1:15" x14ac:dyDescent="0.2">
      <c r="A128" s="576"/>
      <c r="B128" s="576"/>
      <c r="C128" s="576"/>
      <c r="D128" s="576"/>
      <c r="E128" s="576"/>
      <c r="H128" s="574"/>
    </row>
    <row r="129" spans="1:8" x14ac:dyDescent="0.2">
      <c r="A129" s="576"/>
      <c r="B129" s="576"/>
      <c r="C129" s="576"/>
      <c r="D129" s="576"/>
      <c r="E129" s="576"/>
      <c r="H129" s="574"/>
    </row>
    <row r="130" spans="1:8" x14ac:dyDescent="0.2">
      <c r="A130" s="576"/>
      <c r="B130" s="576"/>
      <c r="C130" s="576"/>
      <c r="D130" s="576"/>
      <c r="E130" s="576"/>
      <c r="H130" s="574"/>
    </row>
    <row r="131" spans="1:8" x14ac:dyDescent="0.2">
      <c r="A131" s="576"/>
      <c r="B131" s="576"/>
      <c r="C131" s="576"/>
      <c r="D131" s="576"/>
      <c r="E131" s="576"/>
      <c r="H131" s="574"/>
    </row>
    <row r="132" spans="1:8" x14ac:dyDescent="0.2">
      <c r="A132" s="576"/>
      <c r="B132" s="576"/>
      <c r="C132" s="576"/>
      <c r="D132" s="576"/>
      <c r="E132" s="576"/>
      <c r="H132" s="574"/>
    </row>
    <row r="133" spans="1:8" x14ac:dyDescent="0.2">
      <c r="A133" s="576"/>
      <c r="B133" s="576"/>
      <c r="C133" s="576"/>
      <c r="D133" s="576"/>
      <c r="E133" s="576"/>
      <c r="H133" s="574"/>
    </row>
    <row r="134" spans="1:8" x14ac:dyDescent="0.2">
      <c r="A134" s="576"/>
      <c r="B134" s="576"/>
      <c r="C134" s="576"/>
      <c r="D134" s="576"/>
      <c r="E134" s="576"/>
      <c r="H134" s="574"/>
    </row>
    <row r="135" spans="1:8" x14ac:dyDescent="0.2">
      <c r="A135" s="576"/>
      <c r="B135" s="576"/>
      <c r="C135" s="576"/>
      <c r="D135" s="576"/>
      <c r="E135" s="576"/>
      <c r="H135" s="574"/>
    </row>
    <row r="136" spans="1:8" x14ac:dyDescent="0.2">
      <c r="A136" s="576"/>
      <c r="B136" s="576"/>
      <c r="C136" s="576"/>
      <c r="D136" s="576"/>
      <c r="E136" s="576"/>
      <c r="H136" s="574"/>
    </row>
    <row r="137" spans="1:8" x14ac:dyDescent="0.2">
      <c r="H137" s="574"/>
    </row>
    <row r="138" spans="1:8" x14ac:dyDescent="0.2">
      <c r="H138" s="574"/>
    </row>
    <row r="139" spans="1:8" x14ac:dyDescent="0.2">
      <c r="H139" s="574"/>
    </row>
    <row r="140" spans="1:8" x14ac:dyDescent="0.2">
      <c r="H140" s="574"/>
    </row>
    <row r="141" spans="1:8" x14ac:dyDescent="0.2">
      <c r="H141" s="574"/>
    </row>
    <row r="142" spans="1:8" x14ac:dyDescent="0.2">
      <c r="H142" s="574"/>
    </row>
    <row r="143" spans="1:8" x14ac:dyDescent="0.2">
      <c r="H143" s="574"/>
    </row>
    <row r="144" spans="1:8" x14ac:dyDescent="0.2">
      <c r="H144" s="574"/>
    </row>
    <row r="145" s="574" customFormat="1" x14ac:dyDescent="0.2"/>
  </sheetData>
  <mergeCells count="210">
    <mergeCell ref="A115:K115"/>
    <mergeCell ref="A116:K116"/>
    <mergeCell ref="A117:K117"/>
    <mergeCell ref="A102:K102"/>
    <mergeCell ref="A103:K103"/>
    <mergeCell ref="A104:K104"/>
    <mergeCell ref="A105:K105"/>
    <mergeCell ref="A106:K106"/>
    <mergeCell ref="A107:K107"/>
    <mergeCell ref="A108:K108"/>
    <mergeCell ref="A96:K96"/>
    <mergeCell ref="A97:K97"/>
    <mergeCell ref="A99:K99"/>
    <mergeCell ref="A100:K100"/>
    <mergeCell ref="A113:K113"/>
    <mergeCell ref="A114:K114"/>
    <mergeCell ref="A109:K109"/>
    <mergeCell ref="A110:K110"/>
    <mergeCell ref="A111:K111"/>
    <mergeCell ref="A112:K112"/>
    <mergeCell ref="C82:C84"/>
    <mergeCell ref="B75:B76"/>
    <mergeCell ref="I79:I84"/>
    <mergeCell ref="H75:H78"/>
    <mergeCell ref="I75:I78"/>
    <mergeCell ref="A98:K98"/>
    <mergeCell ref="A91:L91"/>
    <mergeCell ref="C93:K93"/>
    <mergeCell ref="A94:K94"/>
    <mergeCell ref="A95:K95"/>
    <mergeCell ref="A82:A84"/>
    <mergeCell ref="B82:B84"/>
    <mergeCell ref="D82:D84"/>
    <mergeCell ref="C72:C74"/>
    <mergeCell ref="A77:A78"/>
    <mergeCell ref="B77:B78"/>
    <mergeCell ref="C77:C78"/>
    <mergeCell ref="A79:A81"/>
    <mergeCell ref="B79:B81"/>
    <mergeCell ref="C79:C81"/>
    <mergeCell ref="I12:I16"/>
    <mergeCell ref="H12:H16"/>
    <mergeCell ref="G12:G16"/>
    <mergeCell ref="A101:K101"/>
    <mergeCell ref="J79:J84"/>
    <mergeCell ref="G75:G78"/>
    <mergeCell ref="F75:F76"/>
    <mergeCell ref="B69:B71"/>
    <mergeCell ref="C69:C71"/>
    <mergeCell ref="A72:A74"/>
    <mergeCell ref="J69:J74"/>
    <mergeCell ref="H69:H74"/>
    <mergeCell ref="I69:I74"/>
    <mergeCell ref="G69:G74"/>
    <mergeCell ref="F69:F71"/>
    <mergeCell ref="C17:C19"/>
    <mergeCell ref="F26:F28"/>
    <mergeCell ref="F34:F36"/>
    <mergeCell ref="G17:G22"/>
    <mergeCell ref="H37:H42"/>
    <mergeCell ref="H43:H48"/>
    <mergeCell ref="K6:K8"/>
    <mergeCell ref="L6:L8"/>
    <mergeCell ref="J6:J8"/>
    <mergeCell ref="B23:B25"/>
    <mergeCell ref="B46:B48"/>
    <mergeCell ref="B20:B22"/>
    <mergeCell ref="I6:I8"/>
    <mergeCell ref="J12:J16"/>
    <mergeCell ref="A23:A25"/>
    <mergeCell ref="D26:D28"/>
    <mergeCell ref="E26:E28"/>
    <mergeCell ref="D20:D22"/>
    <mergeCell ref="F20:F22"/>
    <mergeCell ref="A31:A33"/>
    <mergeCell ref="B31:B33"/>
    <mergeCell ref="B26:B28"/>
    <mergeCell ref="C23:C25"/>
    <mergeCell ref="F23:F25"/>
    <mergeCell ref="M88:O88"/>
    <mergeCell ref="C85:I85"/>
    <mergeCell ref="C86:I86"/>
    <mergeCell ref="C87:I87"/>
    <mergeCell ref="A88:K88"/>
    <mergeCell ref="M57:M59"/>
    <mergeCell ref="A63:A65"/>
    <mergeCell ref="F66:F68"/>
    <mergeCell ref="F72:F74"/>
    <mergeCell ref="B63:B65"/>
    <mergeCell ref="I57:I62"/>
    <mergeCell ref="J57:J62"/>
    <mergeCell ref="A46:A48"/>
    <mergeCell ref="C46:C48"/>
    <mergeCell ref="A53:A56"/>
    <mergeCell ref="F17:F19"/>
    <mergeCell ref="J17:J22"/>
    <mergeCell ref="I17:I22"/>
    <mergeCell ref="H17:H22"/>
    <mergeCell ref="A20:A22"/>
    <mergeCell ref="M73:M74"/>
    <mergeCell ref="C63:C65"/>
    <mergeCell ref="F63:F65"/>
    <mergeCell ref="A60:A62"/>
    <mergeCell ref="B60:B62"/>
    <mergeCell ref="C60:C62"/>
    <mergeCell ref="A66:A68"/>
    <mergeCell ref="B66:B68"/>
    <mergeCell ref="C66:C68"/>
    <mergeCell ref="M63:M64"/>
    <mergeCell ref="A75:A76"/>
    <mergeCell ref="E69:E74"/>
    <mergeCell ref="F60:F62"/>
    <mergeCell ref="E63:E68"/>
    <mergeCell ref="E59:E62"/>
    <mergeCell ref="E49:E56"/>
    <mergeCell ref="F49:F52"/>
    <mergeCell ref="B72:B74"/>
    <mergeCell ref="A26:A28"/>
    <mergeCell ref="E79:E84"/>
    <mergeCell ref="B53:B56"/>
    <mergeCell ref="C53:C56"/>
    <mergeCell ref="A57:A59"/>
    <mergeCell ref="B57:B59"/>
    <mergeCell ref="C57:C59"/>
    <mergeCell ref="A69:A71"/>
    <mergeCell ref="E75:E78"/>
    <mergeCell ref="C75:C76"/>
    <mergeCell ref="E44:E48"/>
    <mergeCell ref="G79:G84"/>
    <mergeCell ref="H79:H84"/>
    <mergeCell ref="G49:G56"/>
    <mergeCell ref="G37:G42"/>
    <mergeCell ref="F79:F81"/>
    <mergeCell ref="F53:F56"/>
    <mergeCell ref="F57:F59"/>
    <mergeCell ref="E37:E42"/>
    <mergeCell ref="G63:G68"/>
    <mergeCell ref="A6:A8"/>
    <mergeCell ref="B6:B8"/>
    <mergeCell ref="C6:C8"/>
    <mergeCell ref="E6:E8"/>
    <mergeCell ref="F6:F8"/>
    <mergeCell ref="H6:H8"/>
    <mergeCell ref="I49:I56"/>
    <mergeCell ref="H49:H56"/>
    <mergeCell ref="F77:F78"/>
    <mergeCell ref="B49:B52"/>
    <mergeCell ref="C49:C52"/>
    <mergeCell ref="F82:F84"/>
    <mergeCell ref="H63:H68"/>
    <mergeCell ref="I63:I68"/>
    <mergeCell ref="G57:G62"/>
    <mergeCell ref="H57:H62"/>
    <mergeCell ref="F15:F16"/>
    <mergeCell ref="D15:D16"/>
    <mergeCell ref="B15:B16"/>
    <mergeCell ref="A15:A16"/>
    <mergeCell ref="A12:A14"/>
    <mergeCell ref="A49:A52"/>
    <mergeCell ref="C43:C45"/>
    <mergeCell ref="F43:F45"/>
    <mergeCell ref="C37:C39"/>
    <mergeCell ref="B40:B42"/>
    <mergeCell ref="N5:O5"/>
    <mergeCell ref="A2:O2"/>
    <mergeCell ref="A3:O3"/>
    <mergeCell ref="A4:O4"/>
    <mergeCell ref="D6:D8"/>
    <mergeCell ref="G6:G8"/>
    <mergeCell ref="M6:O6"/>
    <mergeCell ref="O7:O8"/>
    <mergeCell ref="M7:M8"/>
    <mergeCell ref="N7:N8"/>
    <mergeCell ref="C29:J29"/>
    <mergeCell ref="C31:C33"/>
    <mergeCell ref="F31:F33"/>
    <mergeCell ref="E31:E36"/>
    <mergeCell ref="G31:G36"/>
    <mergeCell ref="H31:H36"/>
    <mergeCell ref="I31:I36"/>
    <mergeCell ref="F37:F39"/>
    <mergeCell ref="I37:I42"/>
    <mergeCell ref="D34:D36"/>
    <mergeCell ref="A43:A45"/>
    <mergeCell ref="M37:M39"/>
    <mergeCell ref="J31:J36"/>
    <mergeCell ref="B43:B45"/>
    <mergeCell ref="I43:I48"/>
    <mergeCell ref="A34:A36"/>
    <mergeCell ref="C40:C42"/>
    <mergeCell ref="J49:J56"/>
    <mergeCell ref="B12:B14"/>
    <mergeCell ref="F12:F14"/>
    <mergeCell ref="A17:A19"/>
    <mergeCell ref="B17:B19"/>
    <mergeCell ref="H23:H28"/>
    <mergeCell ref="I23:I28"/>
    <mergeCell ref="G23:G28"/>
    <mergeCell ref="G43:G48"/>
    <mergeCell ref="J37:J42"/>
    <mergeCell ref="J23:J28"/>
    <mergeCell ref="M43:M45"/>
    <mergeCell ref="A37:A39"/>
    <mergeCell ref="B37:B39"/>
    <mergeCell ref="A40:A42"/>
    <mergeCell ref="B34:B36"/>
    <mergeCell ref="C34:C36"/>
    <mergeCell ref="J43:J48"/>
    <mergeCell ref="F40:F42"/>
    <mergeCell ref="F46:F48"/>
  </mergeCells>
  <pageMargins left="0.70866141732283472" right="0.70866141732283472" top="0.74803149606299213" bottom="0.74803149606299213" header="0.31496062992125984" footer="0.31496062992125984"/>
  <pageSetup paperSize="9" scale="71" firstPageNumber="7" fitToHeight="0" orientation="landscape" useFirstPageNumber="1" r:id="rId1"/>
  <headerFooter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2D18E-6579-4130-BF57-B1A3429B4F04}">
  <sheetPr>
    <pageSetUpPr fitToPage="1"/>
  </sheetPr>
  <dimension ref="A1:XFD670"/>
  <sheetViews>
    <sheetView view="pageBreakPreview" zoomScaleNormal="80" zoomScaleSheetLayoutView="100" workbookViewId="0">
      <selection activeCell="T9" sqref="T9"/>
    </sheetView>
  </sheetViews>
  <sheetFormatPr defaultColWidth="9.140625" defaultRowHeight="12.75" x14ac:dyDescent="0.25"/>
  <cols>
    <col min="1" max="1" width="2.7109375" style="1030" customWidth="1"/>
    <col min="2" max="5" width="2.7109375" style="1027" customWidth="1"/>
    <col min="6" max="6" width="36.140625" style="51" customWidth="1"/>
    <col min="7" max="7" width="3.28515625" style="1029" customWidth="1"/>
    <col min="8" max="8" width="3.28515625" style="1028" customWidth="1"/>
    <col min="9" max="9" width="4.7109375" style="1027" customWidth="1"/>
    <col min="10" max="10" width="24.42578125" style="1027" customWidth="1"/>
    <col min="11" max="11" width="7.85546875" style="1027" customWidth="1"/>
    <col min="12" max="12" width="11.85546875" style="1027" customWidth="1"/>
    <col min="13" max="13" width="35" style="1027" customWidth="1"/>
    <col min="14" max="14" width="8.7109375" style="1027" customWidth="1"/>
    <col min="15" max="15" width="12.42578125" style="1027" customWidth="1"/>
    <col min="16" max="16" width="14.28515625" style="1027" customWidth="1"/>
    <col min="17" max="17" width="10" style="1027" customWidth="1"/>
    <col min="18" max="18" width="8.5703125" style="1027" customWidth="1"/>
    <col min="19" max="16384" width="9.140625" style="1027"/>
  </cols>
  <sheetData>
    <row r="1" spans="1:21" ht="67.5" customHeight="1" x14ac:dyDescent="0.25">
      <c r="A1" s="1027"/>
      <c r="L1" s="2281"/>
      <c r="M1" s="572" t="s">
        <v>849</v>
      </c>
      <c r="N1" s="572"/>
      <c r="O1" s="572"/>
      <c r="P1" s="2280"/>
      <c r="Q1" s="2280"/>
      <c r="R1" s="572"/>
      <c r="S1" s="572"/>
      <c r="T1" s="2279"/>
      <c r="U1" s="2279"/>
    </row>
    <row r="2" spans="1:21" s="51" customFormat="1" ht="33" customHeight="1" x14ac:dyDescent="0.25">
      <c r="A2" s="2278" t="s">
        <v>570</v>
      </c>
      <c r="B2" s="2278"/>
      <c r="C2" s="2278"/>
      <c r="D2" s="2278"/>
      <c r="E2" s="2278"/>
      <c r="F2" s="2278"/>
      <c r="G2" s="2278"/>
      <c r="H2" s="2278"/>
      <c r="I2" s="2278"/>
      <c r="J2" s="2278"/>
      <c r="K2" s="2278"/>
      <c r="L2" s="2278"/>
      <c r="M2" s="2278"/>
      <c r="N2" s="2278"/>
      <c r="O2" s="2278"/>
      <c r="P2" s="2277"/>
      <c r="Q2" s="2277"/>
      <c r="R2" s="572"/>
      <c r="S2" s="572"/>
    </row>
    <row r="3" spans="1:21" s="51" customFormat="1" ht="15" customHeight="1" x14ac:dyDescent="0.25">
      <c r="A3" s="2278" t="s">
        <v>569</v>
      </c>
      <c r="B3" s="2278"/>
      <c r="C3" s="2278"/>
      <c r="D3" s="2278"/>
      <c r="E3" s="2278"/>
      <c r="F3" s="2278"/>
      <c r="G3" s="2278"/>
      <c r="H3" s="2278"/>
      <c r="I3" s="2278"/>
      <c r="J3" s="2278"/>
      <c r="K3" s="2278"/>
      <c r="L3" s="2278"/>
      <c r="M3" s="2278"/>
      <c r="N3" s="2278"/>
      <c r="O3" s="2278"/>
      <c r="P3" s="2277"/>
      <c r="Q3" s="2277"/>
      <c r="R3" s="572"/>
      <c r="S3" s="572"/>
    </row>
    <row r="4" spans="1:21" s="51" customFormat="1" ht="16.5" customHeight="1" thickBot="1" x14ac:dyDescent="0.3">
      <c r="G4" s="1029"/>
      <c r="H4" s="2276"/>
      <c r="M4" s="2133"/>
      <c r="N4" s="2275" t="s">
        <v>26</v>
      </c>
      <c r="O4" s="2275"/>
      <c r="P4" s="2217"/>
      <c r="Q4" s="2217"/>
    </row>
    <row r="5" spans="1:21" s="51" customFormat="1" ht="30" customHeight="1" thickBot="1" x14ac:dyDescent="0.3">
      <c r="A5" s="2274" t="s">
        <v>181</v>
      </c>
      <c r="B5" s="2273" t="s">
        <v>180</v>
      </c>
      <c r="C5" s="2272" t="s">
        <v>176</v>
      </c>
      <c r="D5" s="2271" t="s">
        <v>178</v>
      </c>
      <c r="E5" s="2267" t="s">
        <v>568</v>
      </c>
      <c r="F5" s="2270" t="s">
        <v>177</v>
      </c>
      <c r="G5" s="2269" t="s">
        <v>176</v>
      </c>
      <c r="H5" s="2268" t="s">
        <v>567</v>
      </c>
      <c r="I5" s="2267" t="s">
        <v>174</v>
      </c>
      <c r="J5" s="557" t="s">
        <v>173</v>
      </c>
      <c r="K5" s="2267" t="s">
        <v>172</v>
      </c>
      <c r="L5" s="555" t="s">
        <v>171</v>
      </c>
      <c r="M5" s="554" t="s">
        <v>170</v>
      </c>
      <c r="N5" s="553"/>
      <c r="O5" s="552"/>
      <c r="P5" s="1749"/>
      <c r="Q5" s="1749"/>
    </row>
    <row r="6" spans="1:21" s="51" customFormat="1" ht="96" customHeight="1" thickBot="1" x14ac:dyDescent="0.3">
      <c r="A6" s="2266"/>
      <c r="B6" s="2265"/>
      <c r="C6" s="2264"/>
      <c r="D6" s="2263"/>
      <c r="E6" s="2258"/>
      <c r="F6" s="2262"/>
      <c r="G6" s="2261"/>
      <c r="H6" s="2260"/>
      <c r="I6" s="2259"/>
      <c r="J6" s="530"/>
      <c r="K6" s="2258"/>
      <c r="L6" s="528"/>
      <c r="M6" s="1749" t="s">
        <v>169</v>
      </c>
      <c r="N6" s="2257" t="s">
        <v>168</v>
      </c>
      <c r="O6" s="2256" t="s">
        <v>167</v>
      </c>
      <c r="P6" s="2255"/>
      <c r="Q6" s="2255"/>
    </row>
    <row r="7" spans="1:21" s="51" customFormat="1" ht="15" customHeight="1" thickBot="1" x14ac:dyDescent="0.3">
      <c r="A7" s="2254" t="s">
        <v>33</v>
      </c>
      <c r="B7" s="2253" t="s">
        <v>566</v>
      </c>
      <c r="C7" s="2252"/>
      <c r="D7" s="2252"/>
      <c r="E7" s="2252"/>
      <c r="F7" s="2252"/>
      <c r="G7" s="2252"/>
      <c r="H7" s="2252"/>
      <c r="I7" s="2252"/>
      <c r="J7" s="2252"/>
      <c r="K7" s="2252"/>
      <c r="L7" s="2252"/>
      <c r="M7" s="2252"/>
      <c r="N7" s="2252"/>
      <c r="O7" s="2251"/>
      <c r="P7" s="2250"/>
      <c r="Q7" s="2250"/>
    </row>
    <row r="8" spans="1:21" s="51" customFormat="1" ht="33" customHeight="1" thickBot="1" x14ac:dyDescent="0.3">
      <c r="A8" s="2006"/>
      <c r="B8" s="2249"/>
      <c r="C8" s="2248"/>
      <c r="D8" s="2248"/>
      <c r="E8" s="2248"/>
      <c r="F8" s="2248"/>
      <c r="G8" s="2248"/>
      <c r="H8" s="2248"/>
      <c r="I8" s="2248"/>
      <c r="J8" s="2248"/>
      <c r="K8" s="2248"/>
      <c r="L8" s="2247"/>
      <c r="M8" s="2246" t="s">
        <v>565</v>
      </c>
      <c r="N8" s="2245" t="s">
        <v>47</v>
      </c>
      <c r="O8" s="2001">
        <v>8</v>
      </c>
      <c r="P8" s="1481"/>
      <c r="Q8" s="1481"/>
    </row>
    <row r="9" spans="1:21" s="51" customFormat="1" ht="26.25" customHeight="1" thickBot="1" x14ac:dyDescent="0.3">
      <c r="A9" s="1184" t="s">
        <v>33</v>
      </c>
      <c r="B9" s="1430" t="s">
        <v>33</v>
      </c>
      <c r="C9" s="2244" t="s">
        <v>564</v>
      </c>
      <c r="D9" s="2243"/>
      <c r="E9" s="2243"/>
      <c r="F9" s="2243"/>
      <c r="G9" s="2243"/>
      <c r="H9" s="2243"/>
      <c r="I9" s="2243"/>
      <c r="J9" s="2243"/>
      <c r="K9" s="2243"/>
      <c r="L9" s="2243"/>
      <c r="M9" s="2243"/>
      <c r="N9" s="2243"/>
      <c r="O9" s="2242"/>
      <c r="P9" s="2007"/>
      <c r="Q9" s="2007"/>
    </row>
    <row r="10" spans="1:21" s="51" customFormat="1" ht="42" customHeight="1" thickBot="1" x14ac:dyDescent="0.3">
      <c r="A10" s="1172"/>
      <c r="B10" s="1419"/>
      <c r="C10" s="2241"/>
      <c r="D10" s="2240"/>
      <c r="E10" s="2240"/>
      <c r="F10" s="2240"/>
      <c r="G10" s="2240"/>
      <c r="H10" s="2240"/>
      <c r="I10" s="2240"/>
      <c r="J10" s="2240"/>
      <c r="K10" s="2240"/>
      <c r="L10" s="2239"/>
      <c r="M10" s="2238" t="s">
        <v>563</v>
      </c>
      <c r="N10" s="496" t="s">
        <v>47</v>
      </c>
      <c r="O10" s="2237">
        <v>70</v>
      </c>
      <c r="P10" s="1262"/>
      <c r="Q10" s="1262"/>
    </row>
    <row r="11" spans="1:21" s="51" customFormat="1" ht="35.25" customHeight="1" thickBot="1" x14ac:dyDescent="0.3">
      <c r="A11" s="1184" t="s">
        <v>33</v>
      </c>
      <c r="B11" s="2236" t="s">
        <v>33</v>
      </c>
      <c r="C11" s="1148" t="s">
        <v>33</v>
      </c>
      <c r="D11" s="2235" t="s">
        <v>562</v>
      </c>
      <c r="E11" s="2234"/>
      <c r="F11" s="2233"/>
      <c r="G11" s="1441" t="s">
        <v>157</v>
      </c>
      <c r="H11" s="1163" t="s">
        <v>40</v>
      </c>
      <c r="I11" s="2172" t="s">
        <v>509</v>
      </c>
      <c r="J11" s="2232" t="s">
        <v>448</v>
      </c>
      <c r="K11" s="1907"/>
      <c r="L11" s="2231"/>
      <c r="M11" s="1601"/>
      <c r="N11" s="1440"/>
      <c r="O11" s="1497"/>
    </row>
    <row r="12" spans="1:21" s="51" customFormat="1" ht="15.75" customHeight="1" x14ac:dyDescent="0.25">
      <c r="A12" s="1178"/>
      <c r="B12" s="2188"/>
      <c r="C12" s="1137"/>
      <c r="D12" s="1147" t="s">
        <v>33</v>
      </c>
      <c r="E12" s="1145"/>
      <c r="F12" s="1165" t="s">
        <v>561</v>
      </c>
      <c r="G12" s="1433"/>
      <c r="H12" s="1132"/>
      <c r="I12" s="1470" t="s">
        <v>204</v>
      </c>
      <c r="J12" s="1977" t="s">
        <v>203</v>
      </c>
      <c r="K12" s="1870" t="s">
        <v>119</v>
      </c>
      <c r="L12" s="2221">
        <v>100</v>
      </c>
      <c r="M12" s="2230" t="s">
        <v>560</v>
      </c>
      <c r="N12" s="2229" t="s">
        <v>344</v>
      </c>
      <c r="O12" s="2228">
        <v>92.3</v>
      </c>
      <c r="P12" s="1262"/>
      <c r="Q12" s="1262"/>
      <c r="S12" s="2227"/>
      <c r="T12" s="2226"/>
      <c r="U12" s="1041"/>
    </row>
    <row r="13" spans="1:21" s="51" customFormat="1" ht="15" customHeight="1" x14ac:dyDescent="0.25">
      <c r="A13" s="1178"/>
      <c r="B13" s="2188"/>
      <c r="C13" s="1137"/>
      <c r="D13" s="1136"/>
      <c r="E13" s="1131"/>
      <c r="F13" s="1162"/>
      <c r="G13" s="1433"/>
      <c r="H13" s="1132"/>
      <c r="I13" s="1470"/>
      <c r="J13" s="1937"/>
      <c r="K13" s="1870" t="s">
        <v>134</v>
      </c>
      <c r="L13" s="2221"/>
      <c r="M13" s="1588"/>
      <c r="N13" s="2225"/>
      <c r="O13" s="2224"/>
      <c r="P13" s="1710"/>
      <c r="Q13" s="1710"/>
      <c r="U13" s="1041"/>
    </row>
    <row r="14" spans="1:21" s="51" customFormat="1" ht="16.5" customHeight="1" x14ac:dyDescent="0.25">
      <c r="A14" s="1178"/>
      <c r="B14" s="2188"/>
      <c r="C14" s="1137"/>
      <c r="D14" s="1136"/>
      <c r="E14" s="1131"/>
      <c r="F14" s="1162"/>
      <c r="G14" s="1433"/>
      <c r="H14" s="1132"/>
      <c r="I14" s="1470"/>
      <c r="J14" s="1937"/>
      <c r="K14" s="2161" t="s">
        <v>319</v>
      </c>
      <c r="L14" s="2223">
        <v>200</v>
      </c>
      <c r="M14" s="1588"/>
      <c r="N14" s="1380"/>
      <c r="O14" s="1209"/>
      <c r="U14" s="1041"/>
    </row>
    <row r="15" spans="1:21" s="51" customFormat="1" ht="16.5" customHeight="1" thickBot="1" x14ac:dyDescent="0.3">
      <c r="A15" s="1178"/>
      <c r="B15" s="2188"/>
      <c r="C15" s="1137"/>
      <c r="D15" s="1136"/>
      <c r="E15" s="1131"/>
      <c r="F15" s="1162"/>
      <c r="G15" s="1433"/>
      <c r="H15" s="1132"/>
      <c r="I15" s="1470"/>
      <c r="J15" s="1937"/>
      <c r="K15" s="2222" t="s">
        <v>135</v>
      </c>
      <c r="L15" s="2128">
        <v>0</v>
      </c>
      <c r="M15" s="1318"/>
      <c r="N15" s="1317"/>
      <c r="O15" s="1790"/>
      <c r="U15" s="1041"/>
    </row>
    <row r="16" spans="1:21" s="51" customFormat="1" ht="12.75" customHeight="1" thickBot="1" x14ac:dyDescent="0.3">
      <c r="A16" s="1178"/>
      <c r="B16" s="2188"/>
      <c r="C16" s="1137"/>
      <c r="D16" s="1124"/>
      <c r="E16" s="1120"/>
      <c r="F16" s="1161"/>
      <c r="G16" s="1433"/>
      <c r="H16" s="1132"/>
      <c r="I16" s="1470"/>
      <c r="J16" s="1973"/>
      <c r="K16" s="1538" t="s">
        <v>29</v>
      </c>
      <c r="L16" s="2148">
        <f>SUM(L12:L15)</f>
        <v>300</v>
      </c>
      <c r="M16" s="57"/>
      <c r="N16" s="1332"/>
      <c r="O16" s="1331"/>
      <c r="U16" s="1041"/>
    </row>
    <row r="17" spans="1:24" s="51" customFormat="1" ht="39" hidden="1" customHeight="1" x14ac:dyDescent="0.25">
      <c r="A17" s="1178"/>
      <c r="B17" s="2188"/>
      <c r="C17" s="1137"/>
      <c r="D17" s="1147" t="s">
        <v>35</v>
      </c>
      <c r="E17" s="1145"/>
      <c r="F17" s="329" t="s">
        <v>559</v>
      </c>
      <c r="G17" s="1433"/>
      <c r="H17" s="1132"/>
      <c r="I17" s="1470"/>
      <c r="J17" s="1937"/>
      <c r="K17" s="1870" t="s">
        <v>119</v>
      </c>
      <c r="L17" s="2221"/>
      <c r="M17" s="2205" t="s">
        <v>558</v>
      </c>
      <c r="N17" s="1675" t="s">
        <v>344</v>
      </c>
      <c r="O17" s="1482">
        <v>0.52900000000000003</v>
      </c>
      <c r="P17" s="1481"/>
      <c r="Q17" s="1481"/>
      <c r="U17" s="1041"/>
    </row>
    <row r="18" spans="1:24" s="51" customFormat="1" ht="21" hidden="1" customHeight="1" x14ac:dyDescent="0.25">
      <c r="A18" s="1178"/>
      <c r="B18" s="2188"/>
      <c r="C18" s="1137"/>
      <c r="D18" s="1136"/>
      <c r="E18" s="1131"/>
      <c r="F18" s="1134"/>
      <c r="G18" s="1433"/>
      <c r="H18" s="1132"/>
      <c r="I18" s="1470"/>
      <c r="J18" s="1937"/>
      <c r="K18" s="1870" t="s">
        <v>134</v>
      </c>
      <c r="L18" s="2221"/>
      <c r="M18" s="1830"/>
      <c r="N18" s="1674"/>
      <c r="O18" s="2220"/>
      <c r="P18" s="1481"/>
      <c r="Q18" s="1481"/>
    </row>
    <row r="19" spans="1:24" s="51" customFormat="1" ht="18" hidden="1" customHeight="1" thickBot="1" x14ac:dyDescent="0.3">
      <c r="A19" s="1178"/>
      <c r="B19" s="2188"/>
      <c r="C19" s="1137"/>
      <c r="D19" s="1136"/>
      <c r="E19" s="1131"/>
      <c r="F19" s="1134"/>
      <c r="G19" s="1433"/>
      <c r="H19" s="1132"/>
      <c r="I19" s="1470"/>
      <c r="J19" s="1937"/>
      <c r="K19" s="1546" t="s">
        <v>319</v>
      </c>
      <c r="L19" s="2219"/>
      <c r="M19" s="1821"/>
      <c r="N19" s="1340"/>
      <c r="O19" s="1339"/>
    </row>
    <row r="20" spans="1:24" s="51" customFormat="1" ht="25.5" hidden="1" customHeight="1" thickBot="1" x14ac:dyDescent="0.3">
      <c r="A20" s="1178"/>
      <c r="B20" s="2188"/>
      <c r="C20" s="1137"/>
      <c r="D20" s="1136"/>
      <c r="E20" s="1131"/>
      <c r="F20" s="263"/>
      <c r="G20" s="1433"/>
      <c r="H20" s="1132"/>
      <c r="I20" s="1374"/>
      <c r="J20" s="1973"/>
      <c r="K20" s="1538" t="s">
        <v>29</v>
      </c>
      <c r="L20" s="2216">
        <f>SUM(L17:L19)</f>
        <v>0</v>
      </c>
      <c r="M20" s="57"/>
      <c r="N20" s="1332"/>
      <c r="O20" s="1331"/>
    </row>
    <row r="21" spans="1:24" s="51" customFormat="1" ht="19.149999999999999" customHeight="1" x14ac:dyDescent="0.25">
      <c r="A21" s="1178"/>
      <c r="B21" s="2188"/>
      <c r="C21" s="1137"/>
      <c r="D21" s="1136" t="s">
        <v>104</v>
      </c>
      <c r="E21" s="1131"/>
      <c r="F21" s="329" t="s">
        <v>557</v>
      </c>
      <c r="G21" s="1433"/>
      <c r="H21" s="1132"/>
      <c r="I21" s="1365" t="s">
        <v>254</v>
      </c>
      <c r="J21" s="1192" t="s">
        <v>253</v>
      </c>
      <c r="K21" s="1907" t="s">
        <v>119</v>
      </c>
      <c r="L21" s="1596">
        <v>25</v>
      </c>
      <c r="M21" s="1158" t="s">
        <v>554</v>
      </c>
      <c r="N21" s="1675" t="s">
        <v>344</v>
      </c>
      <c r="O21" s="1215">
        <v>0.91</v>
      </c>
      <c r="P21" s="1043"/>
      <c r="Q21" s="1043"/>
      <c r="R21" s="1041"/>
      <c r="S21" s="1041"/>
      <c r="T21" s="1041"/>
      <c r="U21" s="1041"/>
      <c r="V21" s="1041"/>
      <c r="W21" s="1041"/>
      <c r="X21" s="1041"/>
    </row>
    <row r="22" spans="1:24" s="51" customFormat="1" ht="17.25" customHeight="1" thickBot="1" x14ac:dyDescent="0.3">
      <c r="A22" s="1178"/>
      <c r="B22" s="2188"/>
      <c r="C22" s="1137"/>
      <c r="D22" s="1136"/>
      <c r="E22" s="1131"/>
      <c r="F22" s="1134"/>
      <c r="G22" s="1433"/>
      <c r="H22" s="1132"/>
      <c r="I22" s="1470"/>
      <c r="J22" s="1191"/>
      <c r="K22" s="1870" t="s">
        <v>134</v>
      </c>
      <c r="L22" s="1608"/>
      <c r="M22" s="2218"/>
      <c r="N22" s="1307"/>
      <c r="O22" s="1686"/>
      <c r="P22" s="1043"/>
      <c r="Q22" s="1043"/>
      <c r="T22" s="2217"/>
    </row>
    <row r="23" spans="1:24" s="51" customFormat="1" ht="14.45" customHeight="1" thickBot="1" x14ac:dyDescent="0.3">
      <c r="A23" s="1178"/>
      <c r="B23" s="2188"/>
      <c r="C23" s="1137"/>
      <c r="D23" s="1136"/>
      <c r="E23" s="1131"/>
      <c r="F23" s="1783"/>
      <c r="G23" s="1433"/>
      <c r="H23" s="1132"/>
      <c r="I23" s="1470"/>
      <c r="J23" s="2213"/>
      <c r="K23" s="1546" t="s">
        <v>319</v>
      </c>
      <c r="L23" s="2216">
        <v>182.3</v>
      </c>
      <c r="M23" s="57"/>
      <c r="N23" s="1332"/>
      <c r="O23" s="2198"/>
      <c r="P23" s="1043"/>
      <c r="Q23" s="1043"/>
      <c r="U23" s="1041"/>
    </row>
    <row r="24" spans="1:24" s="51" customFormat="1" ht="14.45" customHeight="1" thickBot="1" x14ac:dyDescent="0.3">
      <c r="A24" s="1178"/>
      <c r="B24" s="2188"/>
      <c r="C24" s="1137"/>
      <c r="D24" s="1136"/>
      <c r="E24" s="1131"/>
      <c r="F24" s="1783"/>
      <c r="G24" s="1433"/>
      <c r="H24" s="1132"/>
      <c r="I24" s="1470"/>
      <c r="J24" s="2213"/>
      <c r="K24" s="1546" t="s">
        <v>135</v>
      </c>
      <c r="L24" s="2216">
        <v>200</v>
      </c>
      <c r="M24" s="57"/>
      <c r="N24" s="1332"/>
      <c r="O24" s="2198"/>
      <c r="P24" s="1043"/>
      <c r="Q24" s="1043"/>
      <c r="U24" s="1041"/>
    </row>
    <row r="25" spans="1:24" s="51" customFormat="1" ht="15" customHeight="1" thickBot="1" x14ac:dyDescent="0.3">
      <c r="A25" s="1178"/>
      <c r="B25" s="2188"/>
      <c r="C25" s="1125"/>
      <c r="D25" s="1124"/>
      <c r="E25" s="1120"/>
      <c r="F25" s="1754"/>
      <c r="G25" s="1433"/>
      <c r="H25" s="1132"/>
      <c r="I25" s="1374"/>
      <c r="J25" s="2215"/>
      <c r="K25" s="1538" t="s">
        <v>29</v>
      </c>
      <c r="L25" s="1479">
        <f>SUM(L21:L24)</f>
        <v>407.3</v>
      </c>
      <c r="M25" s="57"/>
      <c r="N25" s="1332"/>
      <c r="O25" s="2198"/>
      <c r="P25" s="1043"/>
      <c r="Q25" s="1043"/>
    </row>
    <row r="26" spans="1:24" s="51" customFormat="1" ht="16.5" customHeight="1" thickBot="1" x14ac:dyDescent="0.3">
      <c r="A26" s="1178"/>
      <c r="B26" s="2188"/>
      <c r="C26" s="1137"/>
      <c r="D26" s="1147" t="s">
        <v>102</v>
      </c>
      <c r="E26" s="1145"/>
      <c r="F26" s="761" t="s">
        <v>556</v>
      </c>
      <c r="G26" s="1433"/>
      <c r="H26" s="1132"/>
      <c r="I26" s="1365" t="s">
        <v>254</v>
      </c>
      <c r="J26" s="1192" t="s">
        <v>253</v>
      </c>
      <c r="K26" s="1907" t="s">
        <v>119</v>
      </c>
      <c r="L26" s="1633">
        <v>200</v>
      </c>
      <c r="M26" s="2205" t="s">
        <v>554</v>
      </c>
      <c r="N26" s="1324" t="s">
        <v>344</v>
      </c>
      <c r="O26" s="2206">
        <v>0.7</v>
      </c>
      <c r="P26" s="1043"/>
      <c r="Q26" s="1043"/>
    </row>
    <row r="27" spans="1:24" s="51" customFormat="1" ht="17.45" customHeight="1" x14ac:dyDescent="0.25">
      <c r="A27" s="1178"/>
      <c r="B27" s="2188"/>
      <c r="C27" s="1137"/>
      <c r="D27" s="1136"/>
      <c r="E27" s="1131"/>
      <c r="F27" s="755"/>
      <c r="G27" s="1433"/>
      <c r="H27" s="1132"/>
      <c r="I27" s="1470"/>
      <c r="J27" s="1191"/>
      <c r="K27" s="1870" t="s">
        <v>134</v>
      </c>
      <c r="L27" s="1596"/>
      <c r="M27" s="1601"/>
      <c r="N27" s="1440"/>
      <c r="O27" s="1215"/>
      <c r="P27" s="1043"/>
      <c r="Q27" s="1043"/>
    </row>
    <row r="28" spans="1:24" s="51" customFormat="1" ht="13.9" customHeight="1" x14ac:dyDescent="0.25">
      <c r="A28" s="1178"/>
      <c r="B28" s="2188"/>
      <c r="C28" s="1137"/>
      <c r="D28" s="1136"/>
      <c r="E28" s="1131"/>
      <c r="F28" s="755"/>
      <c r="G28" s="1433"/>
      <c r="H28" s="1132"/>
      <c r="I28" s="1470"/>
      <c r="J28" s="2213"/>
      <c r="K28" s="1546" t="s">
        <v>319</v>
      </c>
      <c r="L28" s="2214"/>
      <c r="M28" s="1588"/>
      <c r="N28" s="1380"/>
      <c r="O28" s="1526"/>
      <c r="P28" s="1043"/>
      <c r="Q28" s="1043"/>
    </row>
    <row r="29" spans="1:24" s="51" customFormat="1" ht="15.75" customHeight="1" thickBot="1" x14ac:dyDescent="0.3">
      <c r="A29" s="1178"/>
      <c r="B29" s="2188"/>
      <c r="C29" s="1137"/>
      <c r="D29" s="1136"/>
      <c r="E29" s="1131"/>
      <c r="F29" s="1783"/>
      <c r="G29" s="1433"/>
      <c r="H29" s="1132"/>
      <c r="I29" s="1470"/>
      <c r="J29" s="2213"/>
      <c r="K29" s="1546" t="s">
        <v>135</v>
      </c>
      <c r="L29" s="1629"/>
      <c r="M29" s="1318"/>
      <c r="N29" s="1317"/>
      <c r="O29" s="2212"/>
      <c r="P29" s="1043"/>
      <c r="Q29" s="1043"/>
    </row>
    <row r="30" spans="1:24" s="51" customFormat="1" ht="15.6" customHeight="1" thickBot="1" x14ac:dyDescent="0.3">
      <c r="A30" s="1178"/>
      <c r="B30" s="2188"/>
      <c r="C30" s="1137"/>
      <c r="D30" s="1124"/>
      <c r="E30" s="1120"/>
      <c r="F30" s="1754"/>
      <c r="G30" s="2211"/>
      <c r="H30" s="2210"/>
      <c r="I30" s="2209"/>
      <c r="J30" s="2208"/>
      <c r="K30" s="1538" t="s">
        <v>29</v>
      </c>
      <c r="L30" s="2207">
        <f>SUM(L26:L29)</f>
        <v>200</v>
      </c>
      <c r="M30" s="1325"/>
      <c r="N30" s="1324"/>
      <c r="O30" s="2206"/>
      <c r="P30" s="1043"/>
      <c r="Q30" s="1043"/>
    </row>
    <row r="31" spans="1:24" s="51" customFormat="1" ht="25.5" customHeight="1" x14ac:dyDescent="0.25">
      <c r="A31" s="1178"/>
      <c r="B31" s="2188"/>
      <c r="C31" s="2109"/>
      <c r="D31" s="1136" t="s">
        <v>75</v>
      </c>
      <c r="E31" s="1131"/>
      <c r="F31" s="1783" t="s">
        <v>555</v>
      </c>
      <c r="G31" s="1606"/>
      <c r="H31" s="2200"/>
      <c r="I31" s="1365" t="s">
        <v>254</v>
      </c>
      <c r="J31" s="1192" t="s">
        <v>253</v>
      </c>
      <c r="K31" s="1907" t="s">
        <v>119</v>
      </c>
      <c r="L31" s="1596">
        <v>6.7</v>
      </c>
      <c r="M31" s="2205" t="s">
        <v>554</v>
      </c>
      <c r="N31" s="1675" t="s">
        <v>344</v>
      </c>
      <c r="O31" s="1215">
        <v>0.76</v>
      </c>
      <c r="P31" s="1043"/>
      <c r="Q31" s="1043"/>
    </row>
    <row r="32" spans="1:24" s="51" customFormat="1" ht="16.5" customHeight="1" thickBot="1" x14ac:dyDescent="0.3">
      <c r="A32" s="1178"/>
      <c r="B32" s="2188"/>
      <c r="C32" s="2109"/>
      <c r="D32" s="1136"/>
      <c r="E32" s="1131"/>
      <c r="F32" s="1783"/>
      <c r="G32" s="1606"/>
      <c r="H32" s="2200"/>
      <c r="I32" s="1470"/>
      <c r="J32" s="1191"/>
      <c r="K32" s="1870" t="s">
        <v>134</v>
      </c>
      <c r="L32" s="1608"/>
      <c r="M32" s="1308"/>
      <c r="N32" s="1307"/>
      <c r="O32" s="2204"/>
      <c r="P32" s="1043"/>
      <c r="Q32" s="1043"/>
    </row>
    <row r="33" spans="1:24" s="51" customFormat="1" ht="15" customHeight="1" thickBot="1" x14ac:dyDescent="0.3">
      <c r="A33" s="1178"/>
      <c r="B33" s="2188"/>
      <c r="C33" s="2109"/>
      <c r="D33" s="1136"/>
      <c r="E33" s="1131"/>
      <c r="F33" s="1783"/>
      <c r="G33" s="1606"/>
      <c r="H33" s="2200"/>
      <c r="I33" s="1470"/>
      <c r="J33" s="2203"/>
      <c r="K33" s="1546" t="s">
        <v>319</v>
      </c>
      <c r="L33" s="2202"/>
      <c r="M33" s="57"/>
      <c r="N33" s="1332"/>
      <c r="O33" s="2198"/>
      <c r="P33" s="1043"/>
      <c r="Q33" s="1043"/>
    </row>
    <row r="34" spans="1:24" s="51" customFormat="1" ht="13.9" customHeight="1" thickBot="1" x14ac:dyDescent="0.3">
      <c r="A34" s="1178"/>
      <c r="B34" s="2188"/>
      <c r="C34" s="2109"/>
      <c r="D34" s="1124"/>
      <c r="E34" s="1120"/>
      <c r="F34" s="1754"/>
      <c r="G34" s="2201"/>
      <c r="H34" s="2200"/>
      <c r="I34" s="1374"/>
      <c r="J34" s="2199"/>
      <c r="K34" s="1538" t="s">
        <v>29</v>
      </c>
      <c r="L34" s="1479">
        <f>SUM(L31:L33)</f>
        <v>6.7</v>
      </c>
      <c r="M34" s="57"/>
      <c r="N34" s="1332"/>
      <c r="O34" s="2198"/>
      <c r="P34" s="1043"/>
      <c r="Q34" s="1043"/>
    </row>
    <row r="35" spans="1:24" s="51" customFormat="1" ht="16.5" customHeight="1" thickBot="1" x14ac:dyDescent="0.3">
      <c r="A35" s="1178"/>
      <c r="B35" s="2188"/>
      <c r="C35" s="2112"/>
      <c r="D35" s="1980"/>
      <c r="E35" s="1980"/>
      <c r="F35" s="2197"/>
      <c r="G35" s="2196"/>
      <c r="H35" s="2195"/>
      <c r="I35" s="1716"/>
      <c r="J35" s="2194"/>
      <c r="K35" s="2108" t="s">
        <v>119</v>
      </c>
      <c r="L35" s="2193">
        <f>L12+L26+L21+L31</f>
        <v>331.7</v>
      </c>
      <c r="M35" s="57"/>
      <c r="N35" s="1332"/>
      <c r="O35" s="1331"/>
    </row>
    <row r="36" spans="1:24" s="51" customFormat="1" ht="16.5" customHeight="1" thickBot="1" x14ac:dyDescent="0.3">
      <c r="A36" s="1178"/>
      <c r="B36" s="2188"/>
      <c r="C36" s="2106"/>
      <c r="D36" s="1975"/>
      <c r="E36" s="1975"/>
      <c r="F36" s="2192"/>
      <c r="G36" s="2191"/>
      <c r="H36" s="2190"/>
      <c r="I36" s="1698"/>
      <c r="J36" s="2189"/>
      <c r="K36" s="2108" t="s">
        <v>319</v>
      </c>
      <c r="L36" s="1534">
        <f>L14+L23+L28</f>
        <v>382.3</v>
      </c>
      <c r="M36" s="1308"/>
      <c r="N36" s="1307"/>
      <c r="O36" s="1352"/>
    </row>
    <row r="37" spans="1:24" s="51" customFormat="1" ht="16.5" customHeight="1" thickBot="1" x14ac:dyDescent="0.3">
      <c r="A37" s="1178"/>
      <c r="B37" s="2188"/>
      <c r="C37" s="2106"/>
      <c r="D37" s="1975"/>
      <c r="E37" s="1975"/>
      <c r="F37" s="2192"/>
      <c r="G37" s="2191"/>
      <c r="H37" s="2190"/>
      <c r="I37" s="1698"/>
      <c r="J37" s="2189"/>
      <c r="K37" s="2108" t="s">
        <v>135</v>
      </c>
      <c r="L37" s="1534">
        <f>L15+L29+L24</f>
        <v>200</v>
      </c>
      <c r="M37" s="1308"/>
      <c r="N37" s="1307"/>
      <c r="O37" s="1352"/>
    </row>
    <row r="38" spans="1:24" s="51" customFormat="1" ht="15" customHeight="1" thickBot="1" x14ac:dyDescent="0.25">
      <c r="A38" s="1178"/>
      <c r="B38" s="2188"/>
      <c r="C38" s="2187"/>
      <c r="D38" s="2186"/>
      <c r="E38" s="2186"/>
      <c r="F38" s="2186"/>
      <c r="G38" s="2186"/>
      <c r="H38" s="2186"/>
      <c r="I38" s="2186"/>
      <c r="J38" s="2185"/>
      <c r="K38" s="2184" t="s">
        <v>29</v>
      </c>
      <c r="L38" s="1534">
        <f>SUM(L35:L37)</f>
        <v>914</v>
      </c>
      <c r="M38" s="57"/>
      <c r="N38" s="1332"/>
      <c r="O38" s="1331"/>
    </row>
    <row r="39" spans="1:24" s="51" customFormat="1" ht="21" customHeight="1" thickBot="1" x14ac:dyDescent="0.3">
      <c r="A39" s="1106" t="s">
        <v>33</v>
      </c>
      <c r="B39" s="2043" t="s">
        <v>33</v>
      </c>
      <c r="C39" s="2080" t="s">
        <v>249</v>
      </c>
      <c r="D39" s="1112"/>
      <c r="E39" s="1112"/>
      <c r="F39" s="1112"/>
      <c r="G39" s="1112"/>
      <c r="H39" s="1112"/>
      <c r="I39" s="1112"/>
      <c r="J39" s="1112"/>
      <c r="K39" s="1111"/>
      <c r="L39" s="1867">
        <f>L38</f>
        <v>914</v>
      </c>
      <c r="M39" s="1109"/>
      <c r="N39" s="1108"/>
      <c r="O39" s="1107"/>
      <c r="P39" s="1090"/>
      <c r="Q39" s="1090"/>
    </row>
    <row r="40" spans="1:24" s="51" customFormat="1" ht="18.75" customHeight="1" thickBot="1" x14ac:dyDescent="0.3">
      <c r="A40" s="1106" t="s">
        <v>33</v>
      </c>
      <c r="B40" s="1720" t="s">
        <v>35</v>
      </c>
      <c r="C40" s="2000" t="s">
        <v>553</v>
      </c>
      <c r="D40" s="1999"/>
      <c r="E40" s="1999"/>
      <c r="F40" s="1999"/>
      <c r="G40" s="1997"/>
      <c r="H40" s="1998"/>
      <c r="I40" s="1997"/>
      <c r="J40" s="1997"/>
      <c r="K40" s="1997"/>
      <c r="L40" s="2183"/>
      <c r="M40" s="1997"/>
      <c r="N40" s="1997"/>
      <c r="O40" s="1865"/>
      <c r="P40" s="1732"/>
      <c r="Q40" s="1732"/>
    </row>
    <row r="41" spans="1:24" s="51" customFormat="1" ht="21.75" customHeight="1" thickBot="1" x14ac:dyDescent="0.3">
      <c r="A41" s="1184"/>
      <c r="B41" s="1227"/>
      <c r="C41" s="2182"/>
      <c r="D41" s="2181"/>
      <c r="E41" s="2181"/>
      <c r="F41" s="2181"/>
      <c r="G41" s="2181"/>
      <c r="H41" s="2181"/>
      <c r="I41" s="2181"/>
      <c r="J41" s="2181"/>
      <c r="K41" s="2181"/>
      <c r="L41" s="2180"/>
      <c r="M41" s="2074" t="s">
        <v>552</v>
      </c>
      <c r="N41" s="2179" t="s">
        <v>47</v>
      </c>
      <c r="O41" s="2178">
        <v>100</v>
      </c>
      <c r="P41" s="1488"/>
      <c r="Q41" s="1488"/>
    </row>
    <row r="42" spans="1:24" s="51" customFormat="1" ht="21.75" customHeight="1" thickBot="1" x14ac:dyDescent="0.3">
      <c r="A42" s="1172"/>
      <c r="B42" s="1223"/>
      <c r="C42" s="2177"/>
      <c r="D42" s="2176"/>
      <c r="E42" s="2176"/>
      <c r="F42" s="2176"/>
      <c r="G42" s="2176"/>
      <c r="H42" s="2176"/>
      <c r="I42" s="2176"/>
      <c r="J42" s="2176"/>
      <c r="K42" s="2176"/>
      <c r="L42" s="2149"/>
      <c r="M42" s="1826" t="s">
        <v>551</v>
      </c>
      <c r="N42" s="1675" t="s">
        <v>47</v>
      </c>
      <c r="O42" s="1215">
        <v>13</v>
      </c>
      <c r="P42" s="1043"/>
      <c r="Q42" s="1043"/>
    </row>
    <row r="43" spans="1:24" s="51" customFormat="1" ht="41.25" customHeight="1" thickBot="1" x14ac:dyDescent="0.3">
      <c r="A43" s="1150" t="s">
        <v>33</v>
      </c>
      <c r="B43" s="2113" t="s">
        <v>35</v>
      </c>
      <c r="C43" s="2112" t="s">
        <v>33</v>
      </c>
      <c r="D43" s="2175"/>
      <c r="E43" s="2174"/>
      <c r="F43" s="2173" t="s">
        <v>550</v>
      </c>
      <c r="G43" s="1441" t="s">
        <v>233</v>
      </c>
      <c r="H43" s="1329" t="s">
        <v>40</v>
      </c>
      <c r="I43" s="2172" t="s">
        <v>409</v>
      </c>
      <c r="J43" s="1988" t="s">
        <v>448</v>
      </c>
      <c r="K43" s="1907"/>
      <c r="L43" s="2171"/>
      <c r="M43" s="1429" t="s">
        <v>549</v>
      </c>
      <c r="N43" s="2156" t="s">
        <v>47</v>
      </c>
      <c r="O43" s="2155">
        <v>4</v>
      </c>
      <c r="P43" s="1849"/>
      <c r="Q43" s="1849"/>
      <c r="R43" s="1041"/>
    </row>
    <row r="44" spans="1:24" s="51" customFormat="1" ht="12" customHeight="1" x14ac:dyDescent="0.2">
      <c r="A44" s="1184" t="s">
        <v>33</v>
      </c>
      <c r="B44" s="1183" t="s">
        <v>35</v>
      </c>
      <c r="C44" s="1182" t="s">
        <v>33</v>
      </c>
      <c r="D44" s="1181" t="s">
        <v>33</v>
      </c>
      <c r="E44" s="1328"/>
      <c r="F44" s="837" t="s">
        <v>548</v>
      </c>
      <c r="G44" s="1433"/>
      <c r="H44" s="1305"/>
      <c r="I44" s="1146" t="s">
        <v>254</v>
      </c>
      <c r="J44" s="1748" t="s">
        <v>253</v>
      </c>
      <c r="K44" s="2141" t="s">
        <v>119</v>
      </c>
      <c r="L44" s="2170">
        <v>45</v>
      </c>
      <c r="M44" s="2126" t="s">
        <v>537</v>
      </c>
      <c r="N44" s="2125" t="s">
        <v>250</v>
      </c>
      <c r="O44" s="1275">
        <v>1</v>
      </c>
      <c r="P44" s="1262"/>
      <c r="Q44" s="1262"/>
      <c r="R44" s="2169"/>
      <c r="S44" s="2169"/>
      <c r="T44" s="2169"/>
      <c r="U44" s="2169"/>
      <c r="V44" s="2169"/>
      <c r="W44" s="2169"/>
      <c r="X44" s="2169"/>
    </row>
    <row r="45" spans="1:24" s="51" customFormat="1" ht="19.5" customHeight="1" x14ac:dyDescent="0.2">
      <c r="A45" s="1178"/>
      <c r="B45" s="1177"/>
      <c r="C45" s="1176"/>
      <c r="D45" s="1175"/>
      <c r="E45" s="1320"/>
      <c r="F45" s="831"/>
      <c r="G45" s="1433"/>
      <c r="H45" s="1305"/>
      <c r="I45" s="1135"/>
      <c r="J45" s="1747"/>
      <c r="K45" s="2123" t="s">
        <v>134</v>
      </c>
      <c r="L45" s="2167"/>
      <c r="M45" s="2121"/>
      <c r="N45" s="2120"/>
      <c r="O45" s="1269"/>
      <c r="P45" s="1262"/>
      <c r="Q45" s="1262"/>
    </row>
    <row r="46" spans="1:24" s="51" customFormat="1" ht="15" customHeight="1" x14ac:dyDescent="0.2">
      <c r="A46" s="1178"/>
      <c r="B46" s="1177"/>
      <c r="C46" s="1176"/>
      <c r="D46" s="1175"/>
      <c r="E46" s="1320"/>
      <c r="F46" s="831"/>
      <c r="G46" s="1433"/>
      <c r="H46" s="1305"/>
      <c r="I46" s="1135"/>
      <c r="J46" s="1244"/>
      <c r="K46" s="2161" t="s">
        <v>319</v>
      </c>
      <c r="L46" s="2168"/>
      <c r="M46" s="2166"/>
      <c r="N46" s="1983"/>
      <c r="O46" s="2165"/>
      <c r="P46" s="1849"/>
      <c r="Q46" s="1849"/>
    </row>
    <row r="47" spans="1:24" s="51" customFormat="1" ht="13.5" customHeight="1" thickBot="1" x14ac:dyDescent="0.25">
      <c r="A47" s="1178"/>
      <c r="B47" s="1177"/>
      <c r="C47" s="1176"/>
      <c r="D47" s="1175"/>
      <c r="E47" s="1320"/>
      <c r="F47" s="831"/>
      <c r="G47" s="1433"/>
      <c r="H47" s="1305"/>
      <c r="I47" s="1135"/>
      <c r="J47" s="1244"/>
      <c r="K47" s="1043" t="s">
        <v>135</v>
      </c>
      <c r="L47" s="2167"/>
      <c r="M47" s="2166"/>
      <c r="N47" s="1983"/>
      <c r="O47" s="2165"/>
      <c r="P47" s="1849"/>
      <c r="Q47" s="1849"/>
    </row>
    <row r="48" spans="1:24" s="51" customFormat="1" ht="16.5" customHeight="1" thickBot="1" x14ac:dyDescent="0.25">
      <c r="A48" s="1172"/>
      <c r="B48" s="1171"/>
      <c r="C48" s="1170"/>
      <c r="D48" s="1169"/>
      <c r="E48" s="1311"/>
      <c r="F48" s="824"/>
      <c r="G48" s="1433"/>
      <c r="H48" s="1305"/>
      <c r="I48" s="1123"/>
      <c r="J48" s="1241"/>
      <c r="K48" s="2114" t="s">
        <v>29</v>
      </c>
      <c r="L48" s="2164">
        <f>SUM(L44:L47)</f>
        <v>45</v>
      </c>
      <c r="M48" s="2163"/>
      <c r="N48" s="1859"/>
      <c r="O48" s="2162"/>
      <c r="P48" s="1849"/>
      <c r="Q48" s="1849"/>
    </row>
    <row r="49" spans="1:23" s="51" customFormat="1" ht="18" customHeight="1" x14ac:dyDescent="0.25">
      <c r="A49" s="1184" t="s">
        <v>33</v>
      </c>
      <c r="B49" s="1183" t="s">
        <v>35</v>
      </c>
      <c r="C49" s="1182" t="s">
        <v>33</v>
      </c>
      <c r="D49" s="1181" t="s">
        <v>104</v>
      </c>
      <c r="E49" s="1328"/>
      <c r="F49" s="761" t="s">
        <v>547</v>
      </c>
      <c r="G49" s="1433"/>
      <c r="H49" s="1305"/>
      <c r="I49" s="1146" t="s">
        <v>254</v>
      </c>
      <c r="J49" s="1748" t="s">
        <v>253</v>
      </c>
      <c r="K49" s="2141" t="s">
        <v>119</v>
      </c>
      <c r="L49" s="1547"/>
      <c r="M49" s="2126" t="s">
        <v>537</v>
      </c>
      <c r="N49" s="2125" t="s">
        <v>250</v>
      </c>
      <c r="O49" s="1275">
        <v>1</v>
      </c>
      <c r="P49" s="1262"/>
      <c r="Q49" s="1262"/>
      <c r="U49" s="1041"/>
      <c r="W49" s="1041"/>
    </row>
    <row r="50" spans="1:23" s="51" customFormat="1" ht="16.5" customHeight="1" x14ac:dyDescent="0.25">
      <c r="A50" s="1178"/>
      <c r="B50" s="1177"/>
      <c r="C50" s="1176"/>
      <c r="D50" s="1175"/>
      <c r="E50" s="1320"/>
      <c r="F50" s="755"/>
      <c r="G50" s="1433"/>
      <c r="H50" s="1305"/>
      <c r="I50" s="1135"/>
      <c r="J50" s="1747"/>
      <c r="K50" s="2123" t="s">
        <v>134</v>
      </c>
      <c r="L50" s="2122"/>
      <c r="M50" s="2121"/>
      <c r="N50" s="2120"/>
      <c r="O50" s="1269"/>
      <c r="P50" s="1262"/>
      <c r="Q50" s="1262"/>
    </row>
    <row r="51" spans="1:23" s="51" customFormat="1" ht="12.75" customHeight="1" x14ac:dyDescent="0.25">
      <c r="A51" s="1178"/>
      <c r="B51" s="1177"/>
      <c r="C51" s="1176"/>
      <c r="D51" s="1175"/>
      <c r="E51" s="1320"/>
      <c r="F51" s="755"/>
      <c r="G51" s="1433"/>
      <c r="H51" s="1305"/>
      <c r="I51" s="1135"/>
      <c r="J51" s="1244"/>
      <c r="K51" s="2161" t="s">
        <v>319</v>
      </c>
      <c r="L51" s="2160"/>
      <c r="M51" s="1860"/>
      <c r="N51" s="1859"/>
      <c r="O51" s="2159"/>
      <c r="P51" s="1849"/>
      <c r="Q51" s="1849"/>
    </row>
    <row r="52" spans="1:23" s="51" customFormat="1" ht="10.5" customHeight="1" thickBot="1" x14ac:dyDescent="0.3">
      <c r="A52" s="1178"/>
      <c r="B52" s="1177"/>
      <c r="C52" s="1176"/>
      <c r="D52" s="1175"/>
      <c r="E52" s="1320"/>
      <c r="F52" s="755"/>
      <c r="G52" s="1433"/>
      <c r="H52" s="1305"/>
      <c r="I52" s="1135"/>
      <c r="J52" s="1244"/>
      <c r="K52" s="1043" t="s">
        <v>135</v>
      </c>
      <c r="L52" s="1900"/>
      <c r="M52" s="1860"/>
      <c r="N52" s="1859"/>
      <c r="O52" s="2159"/>
      <c r="P52" s="1849"/>
      <c r="Q52" s="1849"/>
      <c r="U52" s="1041"/>
    </row>
    <row r="53" spans="1:23" s="51" customFormat="1" ht="18.75" customHeight="1" thickBot="1" x14ac:dyDescent="0.3">
      <c r="A53" s="1172"/>
      <c r="B53" s="1171"/>
      <c r="C53" s="1170"/>
      <c r="D53" s="1169"/>
      <c r="E53" s="1311"/>
      <c r="F53" s="747"/>
      <c r="G53" s="1433"/>
      <c r="H53" s="1305"/>
      <c r="I53" s="1123"/>
      <c r="J53" s="1241"/>
      <c r="K53" s="2114" t="s">
        <v>29</v>
      </c>
      <c r="L53" s="1896">
        <f>SUM(L49:L52)</f>
        <v>0</v>
      </c>
      <c r="M53" s="1265"/>
      <c r="N53" s="2158"/>
      <c r="O53" s="2157"/>
      <c r="P53" s="1849"/>
      <c r="Q53" s="1849"/>
    </row>
    <row r="54" spans="1:23" s="51" customFormat="1" ht="30.75" customHeight="1" x14ac:dyDescent="0.25">
      <c r="A54" s="1150" t="s">
        <v>33</v>
      </c>
      <c r="B54" s="2113" t="s">
        <v>35</v>
      </c>
      <c r="C54" s="2112" t="s">
        <v>33</v>
      </c>
      <c r="D54" s="1147" t="s">
        <v>98</v>
      </c>
      <c r="E54" s="1145"/>
      <c r="F54" s="1165" t="s">
        <v>546</v>
      </c>
      <c r="G54" s="1433"/>
      <c r="H54" s="1305"/>
      <c r="I54" s="1146" t="s">
        <v>204</v>
      </c>
      <c r="J54" s="1669" t="s">
        <v>203</v>
      </c>
      <c r="K54" s="1907" t="s">
        <v>119</v>
      </c>
      <c r="L54" s="1547">
        <v>37</v>
      </c>
      <c r="M54" s="1429" t="s">
        <v>545</v>
      </c>
      <c r="N54" s="2156" t="s">
        <v>47</v>
      </c>
      <c r="O54" s="2155">
        <v>0</v>
      </c>
      <c r="P54" s="1849"/>
      <c r="Q54" s="1849"/>
      <c r="S54" s="1041"/>
    </row>
    <row r="55" spans="1:23" s="51" customFormat="1" ht="16.5" customHeight="1" x14ac:dyDescent="0.25">
      <c r="A55" s="1139"/>
      <c r="B55" s="2110"/>
      <c r="C55" s="2109"/>
      <c r="D55" s="1136"/>
      <c r="E55" s="1131"/>
      <c r="F55" s="1162"/>
      <c r="G55" s="1433"/>
      <c r="H55" s="1305"/>
      <c r="I55" s="1135"/>
      <c r="J55" s="1937"/>
      <c r="K55" s="1870" t="s">
        <v>134</v>
      </c>
      <c r="L55" s="1904"/>
      <c r="M55" s="2154" t="s">
        <v>544</v>
      </c>
      <c r="N55" s="2153" t="s">
        <v>47</v>
      </c>
      <c r="O55" s="2152">
        <v>50</v>
      </c>
      <c r="P55" s="2151"/>
      <c r="Q55" s="2151"/>
    </row>
    <row r="56" spans="1:23" s="51" customFormat="1" ht="19.5" customHeight="1" thickBot="1" x14ac:dyDescent="0.3">
      <c r="A56" s="1139"/>
      <c r="B56" s="2110"/>
      <c r="C56" s="2109"/>
      <c r="D56" s="1136"/>
      <c r="E56" s="1131"/>
      <c r="F56" s="1162"/>
      <c r="G56" s="1433"/>
      <c r="H56" s="1305"/>
      <c r="I56" s="1135"/>
      <c r="J56" s="1937"/>
      <c r="K56" s="1546" t="s">
        <v>319</v>
      </c>
      <c r="L56" s="2117">
        <v>75</v>
      </c>
      <c r="M56" s="2150"/>
      <c r="N56" s="1417"/>
      <c r="O56" s="1204"/>
    </row>
    <row r="57" spans="1:23" s="51" customFormat="1" ht="13.5" customHeight="1" thickBot="1" x14ac:dyDescent="0.3">
      <c r="A57" s="1127"/>
      <c r="B57" s="2107"/>
      <c r="C57" s="2106"/>
      <c r="D57" s="1124"/>
      <c r="E57" s="2149"/>
      <c r="F57" s="1897"/>
      <c r="G57" s="1431"/>
      <c r="H57" s="1305"/>
      <c r="I57" s="1123"/>
      <c r="J57" s="1973"/>
      <c r="K57" s="1538" t="s">
        <v>29</v>
      </c>
      <c r="L57" s="2148">
        <f>L54+L55+L56</f>
        <v>112</v>
      </c>
      <c r="M57" s="57"/>
      <c r="N57" s="1332"/>
      <c r="O57" s="1331"/>
    </row>
    <row r="58" spans="1:23" s="51" customFormat="1" ht="21.75" customHeight="1" x14ac:dyDescent="0.25">
      <c r="A58" s="1184" t="s">
        <v>33</v>
      </c>
      <c r="B58" s="1183" t="s">
        <v>35</v>
      </c>
      <c r="C58" s="1182" t="s">
        <v>33</v>
      </c>
      <c r="D58" s="1181" t="s">
        <v>92</v>
      </c>
      <c r="E58" s="1146"/>
      <c r="F58" s="329" t="s">
        <v>543</v>
      </c>
      <c r="G58" s="1441" t="s">
        <v>233</v>
      </c>
      <c r="H58" s="1305"/>
      <c r="I58" s="1146" t="s">
        <v>204</v>
      </c>
      <c r="J58" s="1613" t="s">
        <v>203</v>
      </c>
      <c r="K58" s="1907" t="s">
        <v>119</v>
      </c>
      <c r="L58" s="2147">
        <v>25</v>
      </c>
      <c r="M58" s="2146" t="s">
        <v>542</v>
      </c>
      <c r="N58" s="1276" t="s">
        <v>250</v>
      </c>
      <c r="O58" s="1833">
        <v>9600</v>
      </c>
      <c r="P58" s="1262"/>
      <c r="Q58" s="1262"/>
      <c r="T58" s="1041"/>
      <c r="U58" s="1041"/>
    </row>
    <row r="59" spans="1:23" s="51" customFormat="1" ht="12.75" customHeight="1" thickBot="1" x14ac:dyDescent="0.3">
      <c r="A59" s="1178"/>
      <c r="B59" s="1177"/>
      <c r="C59" s="1176"/>
      <c r="D59" s="1175"/>
      <c r="E59" s="1135"/>
      <c r="F59" s="1134"/>
      <c r="G59" s="1433"/>
      <c r="H59" s="1305"/>
      <c r="I59" s="1135"/>
      <c r="J59" s="1609"/>
      <c r="K59" s="2145" t="s">
        <v>134</v>
      </c>
      <c r="L59" s="1545">
        <v>0</v>
      </c>
      <c r="M59" s="2144"/>
      <c r="N59" s="1832"/>
      <c r="O59" s="1831"/>
      <c r="P59" s="1262"/>
      <c r="Q59" s="1262"/>
    </row>
    <row r="60" spans="1:23" s="51" customFormat="1" ht="18.75" customHeight="1" thickBot="1" x14ac:dyDescent="0.3">
      <c r="A60" s="1178"/>
      <c r="B60" s="1177"/>
      <c r="C60" s="1176"/>
      <c r="D60" s="1175"/>
      <c r="E60" s="1135"/>
      <c r="F60" s="1134"/>
      <c r="G60" s="1433"/>
      <c r="H60" s="1305"/>
      <c r="I60" s="1135"/>
      <c r="J60" s="1609"/>
      <c r="K60" s="1411" t="s">
        <v>319</v>
      </c>
      <c r="L60" s="2143">
        <v>45</v>
      </c>
      <c r="M60" s="1601"/>
      <c r="N60" s="1440"/>
      <c r="O60" s="1497"/>
    </row>
    <row r="61" spans="1:23" s="51" customFormat="1" ht="19.5" customHeight="1" thickBot="1" x14ac:dyDescent="0.3">
      <c r="A61" s="1172"/>
      <c r="B61" s="1171"/>
      <c r="C61" s="1170"/>
      <c r="D61" s="1169"/>
      <c r="E61" s="1123"/>
      <c r="F61" s="263"/>
      <c r="G61" s="1433"/>
      <c r="H61" s="1303"/>
      <c r="I61" s="1123"/>
      <c r="J61" s="1605"/>
      <c r="K61" s="2114" t="s">
        <v>29</v>
      </c>
      <c r="L61" s="1896">
        <f>L58+L59+L60</f>
        <v>70</v>
      </c>
      <c r="M61" s="1586"/>
      <c r="N61" s="1417"/>
      <c r="O61" s="1204"/>
    </row>
    <row r="62" spans="1:23" s="51" customFormat="1" ht="19.5" customHeight="1" x14ac:dyDescent="0.25">
      <c r="A62" s="1150" t="s">
        <v>33</v>
      </c>
      <c r="B62" s="2113" t="s">
        <v>35</v>
      </c>
      <c r="C62" s="2112" t="s">
        <v>33</v>
      </c>
      <c r="D62" s="1147" t="s">
        <v>89</v>
      </c>
      <c r="E62" s="1145"/>
      <c r="F62" s="2142" t="s">
        <v>541</v>
      </c>
      <c r="G62" s="1441" t="s">
        <v>233</v>
      </c>
      <c r="H62" s="1329" t="s">
        <v>40</v>
      </c>
      <c r="I62" s="1145" t="s">
        <v>204</v>
      </c>
      <c r="J62" s="1669" t="s">
        <v>203</v>
      </c>
      <c r="K62" s="2141" t="s">
        <v>119</v>
      </c>
      <c r="L62" s="2140">
        <v>40</v>
      </c>
      <c r="M62" s="2139" t="s">
        <v>540</v>
      </c>
      <c r="N62" s="2138" t="s">
        <v>344</v>
      </c>
      <c r="O62" s="1275">
        <v>188.08</v>
      </c>
      <c r="P62" s="1262"/>
      <c r="Q62" s="1262"/>
      <c r="R62" s="1041"/>
      <c r="S62" s="2137"/>
      <c r="T62" s="1043"/>
      <c r="U62" s="1041"/>
      <c r="W62" s="1041"/>
    </row>
    <row r="63" spans="1:23" s="51" customFormat="1" ht="19.5" customHeight="1" x14ac:dyDescent="0.25">
      <c r="A63" s="1139"/>
      <c r="B63" s="2110"/>
      <c r="C63" s="2109"/>
      <c r="D63" s="1136"/>
      <c r="E63" s="1131"/>
      <c r="F63" s="2132"/>
      <c r="G63" s="1433"/>
      <c r="H63" s="1305"/>
      <c r="I63" s="1131"/>
      <c r="J63" s="1667"/>
      <c r="K63" s="2123" t="s">
        <v>134</v>
      </c>
      <c r="L63" s="2122">
        <v>0</v>
      </c>
      <c r="M63" s="2136"/>
      <c r="N63" s="2135"/>
      <c r="O63" s="1269"/>
      <c r="P63" s="1262"/>
      <c r="Q63" s="1262"/>
    </row>
    <row r="64" spans="1:23" s="51" customFormat="1" ht="19.5" customHeight="1" thickBot="1" x14ac:dyDescent="0.3">
      <c r="A64" s="1139"/>
      <c r="B64" s="2110"/>
      <c r="C64" s="2109"/>
      <c r="D64" s="1136"/>
      <c r="E64" s="1131"/>
      <c r="F64" s="2132"/>
      <c r="G64" s="1433"/>
      <c r="H64" s="1305"/>
      <c r="I64" s="1131"/>
      <c r="J64" s="2134"/>
      <c r="K64" s="2133" t="s">
        <v>319</v>
      </c>
      <c r="L64" s="2117">
        <v>80</v>
      </c>
      <c r="M64" s="1588"/>
      <c r="N64" s="1380"/>
      <c r="O64" s="1224"/>
    </row>
    <row r="65" spans="1:21" s="51" customFormat="1" ht="19.5" customHeight="1" thickBot="1" x14ac:dyDescent="0.3">
      <c r="A65" s="1127"/>
      <c r="B65" s="2107"/>
      <c r="C65" s="2106"/>
      <c r="D65" s="1124"/>
      <c r="E65" s="1120"/>
      <c r="F65" s="2132"/>
      <c r="G65" s="1433"/>
      <c r="H65" s="1305"/>
      <c r="I65" s="1131"/>
      <c r="J65" s="2131"/>
      <c r="K65" s="2114" t="s">
        <v>29</v>
      </c>
      <c r="L65" s="1896">
        <f>SUM(L62:L64)</f>
        <v>120</v>
      </c>
      <c r="M65" s="1116"/>
      <c r="N65" s="1307"/>
      <c r="O65" s="1352"/>
    </row>
    <row r="66" spans="1:21" s="51" customFormat="1" ht="19.5" customHeight="1" x14ac:dyDescent="0.25">
      <c r="A66" s="1150" t="s">
        <v>33</v>
      </c>
      <c r="B66" s="2113" t="s">
        <v>35</v>
      </c>
      <c r="C66" s="2112" t="s">
        <v>33</v>
      </c>
      <c r="D66" s="1147" t="s">
        <v>84</v>
      </c>
      <c r="E66" s="1145"/>
      <c r="F66" s="362" t="s">
        <v>539</v>
      </c>
      <c r="G66" s="1433"/>
      <c r="H66" s="1305"/>
      <c r="I66" s="1145" t="s">
        <v>204</v>
      </c>
      <c r="J66" s="1669" t="s">
        <v>203</v>
      </c>
      <c r="K66" s="2123" t="s">
        <v>119</v>
      </c>
      <c r="L66" s="1904">
        <v>57</v>
      </c>
      <c r="M66" s="2130" t="s">
        <v>538</v>
      </c>
      <c r="N66" s="2129" t="s">
        <v>250</v>
      </c>
      <c r="O66" s="1291">
        <v>2</v>
      </c>
      <c r="P66" s="1262"/>
      <c r="Q66" s="1262"/>
      <c r="S66" s="1043"/>
      <c r="T66" s="1043"/>
      <c r="U66" s="1041"/>
    </row>
    <row r="67" spans="1:21" s="51" customFormat="1" ht="19.5" customHeight="1" x14ac:dyDescent="0.25">
      <c r="A67" s="1139"/>
      <c r="B67" s="2110"/>
      <c r="C67" s="2109"/>
      <c r="D67" s="1136"/>
      <c r="E67" s="1131"/>
      <c r="F67" s="1469"/>
      <c r="G67" s="1433"/>
      <c r="H67" s="1305"/>
      <c r="I67" s="1131"/>
      <c r="J67" s="1667"/>
      <c r="K67" s="2123" t="s">
        <v>134</v>
      </c>
      <c r="L67" s="2122">
        <v>0</v>
      </c>
      <c r="M67" s="2121"/>
      <c r="N67" s="2120"/>
      <c r="O67" s="1269"/>
      <c r="P67" s="1262"/>
      <c r="Q67" s="1262"/>
    </row>
    <row r="68" spans="1:21" s="51" customFormat="1" ht="19.5" customHeight="1" thickBot="1" x14ac:dyDescent="0.3">
      <c r="A68" s="1139"/>
      <c r="B68" s="2110"/>
      <c r="C68" s="2109"/>
      <c r="D68" s="1136"/>
      <c r="E68" s="1131"/>
      <c r="F68" s="1469"/>
      <c r="G68" s="1433"/>
      <c r="H68" s="1305"/>
      <c r="I68" s="1131"/>
      <c r="J68" s="1667"/>
      <c r="K68" s="1043" t="s">
        <v>319</v>
      </c>
      <c r="L68" s="2128">
        <v>0</v>
      </c>
      <c r="M68" s="1318"/>
      <c r="N68" s="1317"/>
      <c r="O68" s="1236"/>
    </row>
    <row r="69" spans="1:21" s="51" customFormat="1" ht="14.25" customHeight="1" thickBot="1" x14ac:dyDescent="0.3">
      <c r="A69" s="1127"/>
      <c r="B69" s="2107"/>
      <c r="C69" s="2106"/>
      <c r="D69" s="1124"/>
      <c r="E69" s="1120"/>
      <c r="F69" s="1465"/>
      <c r="G69" s="1433"/>
      <c r="H69" s="1305"/>
      <c r="I69" s="1120"/>
      <c r="J69" s="1665"/>
      <c r="K69" s="2114" t="s">
        <v>29</v>
      </c>
      <c r="L69" s="1896">
        <f>SUM(L66:L68)</f>
        <v>57</v>
      </c>
      <c r="M69" s="1308"/>
      <c r="N69" s="1307"/>
      <c r="O69" s="1220"/>
    </row>
    <row r="70" spans="1:21" s="51" customFormat="1" ht="18" hidden="1" customHeight="1" x14ac:dyDescent="0.25">
      <c r="A70" s="1150" t="s">
        <v>33</v>
      </c>
      <c r="B70" s="2113" t="s">
        <v>35</v>
      </c>
      <c r="C70" s="2112" t="s">
        <v>33</v>
      </c>
      <c r="D70" s="1136"/>
      <c r="E70" s="1145"/>
      <c r="F70" s="2127"/>
      <c r="G70" s="1433"/>
      <c r="H70" s="1305"/>
      <c r="I70" s="1145" t="s">
        <v>204</v>
      </c>
      <c r="J70" s="1669" t="s">
        <v>203</v>
      </c>
      <c r="K70" s="2123" t="s">
        <v>119</v>
      </c>
      <c r="L70" s="1547">
        <v>0</v>
      </c>
      <c r="M70" s="2126" t="s">
        <v>537</v>
      </c>
      <c r="N70" s="2125" t="s">
        <v>250</v>
      </c>
      <c r="O70" s="2124">
        <v>1</v>
      </c>
      <c r="P70" s="1262"/>
      <c r="Q70" s="1262"/>
    </row>
    <row r="71" spans="1:21" s="51" customFormat="1" ht="19.5" hidden="1" customHeight="1" x14ac:dyDescent="0.25">
      <c r="A71" s="1139"/>
      <c r="B71" s="2110"/>
      <c r="C71" s="2109"/>
      <c r="D71" s="1136"/>
      <c r="E71" s="1131"/>
      <c r="F71" s="2118"/>
      <c r="G71" s="1433"/>
      <c r="H71" s="1305"/>
      <c r="I71" s="1131"/>
      <c r="J71" s="1667"/>
      <c r="K71" s="2123" t="s">
        <v>134</v>
      </c>
      <c r="L71" s="2122"/>
      <c r="M71" s="2121"/>
      <c r="N71" s="2120"/>
      <c r="O71" s="2119"/>
      <c r="P71" s="1262"/>
      <c r="Q71" s="1262"/>
    </row>
    <row r="72" spans="1:21" s="51" customFormat="1" ht="16.5" hidden="1" customHeight="1" thickBot="1" x14ac:dyDescent="0.3">
      <c r="A72" s="1139"/>
      <c r="B72" s="2110"/>
      <c r="C72" s="2109"/>
      <c r="D72" s="1136"/>
      <c r="E72" s="1131"/>
      <c r="F72" s="2118"/>
      <c r="G72" s="1433"/>
      <c r="H72" s="1305"/>
      <c r="I72" s="1131"/>
      <c r="J72" s="1667"/>
      <c r="K72" s="1043" t="s">
        <v>319</v>
      </c>
      <c r="L72" s="2117">
        <v>0</v>
      </c>
      <c r="M72" s="1830"/>
      <c r="N72" s="1360"/>
      <c r="O72" s="2116"/>
    </row>
    <row r="73" spans="1:21" s="51" customFormat="1" ht="21.75" hidden="1" customHeight="1" thickBot="1" x14ac:dyDescent="0.3">
      <c r="A73" s="1127"/>
      <c r="B73" s="2107"/>
      <c r="C73" s="2106"/>
      <c r="D73" s="1124"/>
      <c r="E73" s="1120"/>
      <c r="F73" s="2115"/>
      <c r="G73" s="1431"/>
      <c r="H73" s="1303"/>
      <c r="I73" s="1120"/>
      <c r="J73" s="1665"/>
      <c r="K73" s="2114" t="s">
        <v>29</v>
      </c>
      <c r="L73" s="1896">
        <f>SUM(L70:L72)</f>
        <v>0</v>
      </c>
      <c r="M73" s="1308"/>
      <c r="N73" s="1307"/>
      <c r="O73" s="1220"/>
    </row>
    <row r="74" spans="1:21" s="51" customFormat="1" ht="19.5" customHeight="1" thickBot="1" x14ac:dyDescent="0.3">
      <c r="A74" s="1150" t="s">
        <v>33</v>
      </c>
      <c r="B74" s="2113" t="s">
        <v>35</v>
      </c>
      <c r="C74" s="2112" t="s">
        <v>33</v>
      </c>
      <c r="D74" s="1705"/>
      <c r="E74" s="1705"/>
      <c r="F74" s="1705"/>
      <c r="G74" s="1705"/>
      <c r="H74" s="1705"/>
      <c r="I74" s="1705"/>
      <c r="J74" s="1251"/>
      <c r="K74" s="2108" t="s">
        <v>119</v>
      </c>
      <c r="L74" s="2111">
        <f>L54+L58+L62+L66+L49+L70+L44</f>
        <v>204</v>
      </c>
      <c r="M74" s="1349"/>
      <c r="N74" s="1845"/>
      <c r="O74" s="1409"/>
    </row>
    <row r="75" spans="1:21" s="51" customFormat="1" ht="19.5" customHeight="1" thickBot="1" x14ac:dyDescent="0.3">
      <c r="A75" s="1139"/>
      <c r="B75" s="2110"/>
      <c r="C75" s="2109"/>
      <c r="D75" s="1705"/>
      <c r="E75" s="1705"/>
      <c r="F75" s="1705"/>
      <c r="G75" s="1705"/>
      <c r="H75" s="1705"/>
      <c r="I75" s="1705"/>
      <c r="J75" s="1251"/>
      <c r="K75" s="2108" t="s">
        <v>319</v>
      </c>
      <c r="L75" s="1534">
        <f>L56+L60+L64+L68+L51+L72+L46</f>
        <v>200</v>
      </c>
      <c r="M75" s="1238"/>
      <c r="N75" s="1628"/>
      <c r="O75" s="1236"/>
    </row>
    <row r="76" spans="1:21" s="51" customFormat="1" ht="19.5" customHeight="1" thickBot="1" x14ac:dyDescent="0.3">
      <c r="A76" s="1139"/>
      <c r="B76" s="2110"/>
      <c r="C76" s="2109"/>
      <c r="D76" s="1704"/>
      <c r="E76" s="1704"/>
      <c r="F76" s="1704"/>
      <c r="G76" s="1704"/>
      <c r="H76" s="1704"/>
      <c r="I76" s="1704"/>
      <c r="J76" s="1704"/>
      <c r="K76" s="2108" t="s">
        <v>135</v>
      </c>
      <c r="L76" s="1534">
        <f>L47+L52</f>
        <v>0</v>
      </c>
      <c r="M76" s="1238"/>
      <c r="N76" s="1628"/>
      <c r="O76" s="1236"/>
    </row>
    <row r="77" spans="1:21" s="51" customFormat="1" ht="22.5" customHeight="1" thickBot="1" x14ac:dyDescent="0.3">
      <c r="A77" s="1127"/>
      <c r="B77" s="2107"/>
      <c r="C77" s="2106"/>
      <c r="D77" s="1699"/>
      <c r="E77" s="1699"/>
      <c r="F77" s="1699"/>
      <c r="G77" s="1699"/>
      <c r="H77" s="1699"/>
      <c r="I77" s="1699"/>
      <c r="J77" s="1699"/>
      <c r="K77" s="2081" t="s">
        <v>29</v>
      </c>
      <c r="L77" s="2105">
        <f>SUM(L74:L76)</f>
        <v>404</v>
      </c>
      <c r="M77" s="1116"/>
      <c r="N77" s="1115"/>
      <c r="O77" s="1220"/>
    </row>
    <row r="78" spans="1:21" s="51" customFormat="1" ht="37.5" customHeight="1" thickBot="1" x14ac:dyDescent="0.3">
      <c r="A78" s="1184" t="s">
        <v>33</v>
      </c>
      <c r="B78" s="2104" t="s">
        <v>35</v>
      </c>
      <c r="C78" s="1260" t="s">
        <v>35</v>
      </c>
      <c r="D78" s="2073"/>
      <c r="E78" s="1146"/>
      <c r="F78" s="2103" t="s">
        <v>532</v>
      </c>
      <c r="G78" s="1441" t="s">
        <v>230</v>
      </c>
      <c r="H78" s="1329" t="s">
        <v>40</v>
      </c>
      <c r="I78" s="1146" t="s">
        <v>204</v>
      </c>
      <c r="J78" s="1389" t="s">
        <v>203</v>
      </c>
      <c r="K78" s="2102"/>
      <c r="L78" s="2101"/>
      <c r="M78" s="2100" t="s">
        <v>536</v>
      </c>
      <c r="N78" s="2099" t="s">
        <v>344</v>
      </c>
      <c r="O78" s="2098"/>
      <c r="P78" s="1889"/>
      <c r="Q78" s="1889"/>
    </row>
    <row r="79" spans="1:21" s="51" customFormat="1" ht="33.75" customHeight="1" thickBot="1" x14ac:dyDescent="0.3">
      <c r="A79" s="1178"/>
      <c r="B79" s="2094"/>
      <c r="C79" s="1251"/>
      <c r="D79" s="2068"/>
      <c r="E79" s="1135"/>
      <c r="F79" s="2093"/>
      <c r="G79" s="1433"/>
      <c r="H79" s="1305"/>
      <c r="I79" s="1135"/>
      <c r="J79" s="1335"/>
      <c r="K79" s="2102" t="s">
        <v>119</v>
      </c>
      <c r="L79" s="2101">
        <f>L83</f>
        <v>0</v>
      </c>
      <c r="M79" s="2100" t="s">
        <v>535</v>
      </c>
      <c r="N79" s="2099" t="s">
        <v>344</v>
      </c>
      <c r="O79" s="2098"/>
      <c r="P79" s="1889"/>
      <c r="Q79" s="1889"/>
    </row>
    <row r="80" spans="1:21" s="51" customFormat="1" ht="25.5" customHeight="1" x14ac:dyDescent="0.25">
      <c r="A80" s="1178"/>
      <c r="B80" s="2094"/>
      <c r="C80" s="1251"/>
      <c r="D80" s="2068"/>
      <c r="E80" s="1135"/>
      <c r="F80" s="2093"/>
      <c r="G80" s="1433"/>
      <c r="H80" s="1305"/>
      <c r="I80" s="1135"/>
      <c r="J80" s="1335"/>
      <c r="K80" s="1885" t="s">
        <v>134</v>
      </c>
      <c r="L80" s="1984"/>
      <c r="M80" s="2097" t="s">
        <v>534</v>
      </c>
      <c r="N80" s="2096" t="s">
        <v>344</v>
      </c>
      <c r="O80" s="2095"/>
      <c r="P80" s="1889"/>
      <c r="Q80" s="1889"/>
    </row>
    <row r="81" spans="1:21" s="51" customFormat="1" ht="23.25" customHeight="1" thickBot="1" x14ac:dyDescent="0.3">
      <c r="A81" s="1178"/>
      <c r="B81" s="2094"/>
      <c r="C81" s="1251"/>
      <c r="D81" s="2068"/>
      <c r="E81" s="1135"/>
      <c r="F81" s="2093"/>
      <c r="G81" s="1433"/>
      <c r="H81" s="1305"/>
      <c r="I81" s="1135"/>
      <c r="J81" s="1335"/>
      <c r="K81" s="1926" t="s">
        <v>319</v>
      </c>
      <c r="L81" s="2092"/>
      <c r="M81" s="2091" t="s">
        <v>533</v>
      </c>
      <c r="N81" s="2090" t="s">
        <v>47</v>
      </c>
      <c r="O81" s="2089"/>
      <c r="P81" s="1874"/>
      <c r="Q81" s="1874"/>
    </row>
    <row r="82" spans="1:21" s="51" customFormat="1" ht="31.5" customHeight="1" thickBot="1" x14ac:dyDescent="0.3">
      <c r="A82" s="1172"/>
      <c r="B82" s="2088"/>
      <c r="C82" s="1466"/>
      <c r="D82" s="1383"/>
      <c r="E82" s="1135"/>
      <c r="F82" s="2015"/>
      <c r="G82" s="1433"/>
      <c r="H82" s="1305"/>
      <c r="I82" s="1135"/>
      <c r="J82" s="1335"/>
      <c r="K82" s="2087" t="s">
        <v>29</v>
      </c>
      <c r="L82" s="2086">
        <f>SUM(L79:L81)</f>
        <v>0</v>
      </c>
      <c r="M82" s="2083"/>
      <c r="N82" s="1324"/>
      <c r="O82" s="1323"/>
    </row>
    <row r="83" spans="1:21" s="51" customFormat="1" ht="15" customHeight="1" thickBot="1" x14ac:dyDescent="0.3">
      <c r="A83" s="1150" t="s">
        <v>33</v>
      </c>
      <c r="B83" s="1895" t="s">
        <v>35</v>
      </c>
      <c r="C83" s="1148" t="s">
        <v>35</v>
      </c>
      <c r="D83" s="2085" t="s">
        <v>33</v>
      </c>
      <c r="E83" s="1135"/>
      <c r="F83" s="309" t="s">
        <v>532</v>
      </c>
      <c r="G83" s="1433"/>
      <c r="H83" s="1305"/>
      <c r="I83" s="1135"/>
      <c r="J83" s="1335"/>
      <c r="K83" s="2084" t="s">
        <v>119</v>
      </c>
      <c r="L83" s="1633">
        <v>0</v>
      </c>
      <c r="M83" s="2083"/>
      <c r="N83" s="1324"/>
      <c r="O83" s="1323"/>
    </row>
    <row r="84" spans="1:21" s="51" customFormat="1" ht="25.5" customHeight="1" thickBot="1" x14ac:dyDescent="0.3">
      <c r="A84" s="1139"/>
      <c r="B84" s="1880"/>
      <c r="C84" s="1137"/>
      <c r="D84" s="2082"/>
      <c r="E84" s="1135"/>
      <c r="F84" s="1214"/>
      <c r="G84" s="1433"/>
      <c r="H84" s="1305"/>
      <c r="I84" s="1135"/>
      <c r="J84" s="1539"/>
      <c r="K84" s="2081" t="s">
        <v>29</v>
      </c>
      <c r="L84" s="1534">
        <f>SUM(L83)</f>
        <v>0</v>
      </c>
      <c r="M84" s="56"/>
      <c r="N84" s="1332"/>
      <c r="O84" s="2012"/>
    </row>
    <row r="85" spans="1:21" s="51" customFormat="1" ht="26.25" customHeight="1" thickBot="1" x14ac:dyDescent="0.3">
      <c r="A85" s="1106" t="s">
        <v>33</v>
      </c>
      <c r="B85" s="2043" t="s">
        <v>35</v>
      </c>
      <c r="C85" s="2080" t="s">
        <v>249</v>
      </c>
      <c r="D85" s="1112"/>
      <c r="E85" s="1112"/>
      <c r="F85" s="1112"/>
      <c r="G85" s="1112"/>
      <c r="H85" s="1112"/>
      <c r="I85" s="1112"/>
      <c r="J85" s="1112"/>
      <c r="K85" s="1111"/>
      <c r="L85" s="1738">
        <f>L77+L82</f>
        <v>404</v>
      </c>
      <c r="M85" s="1109"/>
      <c r="N85" s="1108"/>
      <c r="O85" s="1107"/>
      <c r="P85" s="1090"/>
      <c r="Q85" s="1090"/>
    </row>
    <row r="86" spans="1:21" s="51" customFormat="1" ht="19.5" customHeight="1" thickBot="1" x14ac:dyDescent="0.3">
      <c r="A86" s="2061" t="s">
        <v>33</v>
      </c>
      <c r="B86" s="2060" t="s">
        <v>104</v>
      </c>
      <c r="C86" s="1455" t="s">
        <v>531</v>
      </c>
      <c r="D86" s="2078"/>
      <c r="E86" s="2078"/>
      <c r="F86" s="2078"/>
      <c r="G86" s="2078"/>
      <c r="H86" s="2079"/>
      <c r="I86" s="2078"/>
      <c r="J86" s="2078"/>
      <c r="K86" s="2077"/>
      <c r="L86" s="2077"/>
      <c r="M86" s="2077"/>
      <c r="N86" s="2077"/>
      <c r="O86" s="2076"/>
      <c r="P86" s="2075"/>
      <c r="Q86" s="2075"/>
      <c r="R86" s="2075"/>
    </row>
    <row r="87" spans="1:21" s="51" customFormat="1" ht="24.75" customHeight="1" thickBot="1" x14ac:dyDescent="0.3">
      <c r="A87" s="1408"/>
      <c r="B87" s="1731"/>
      <c r="C87" s="1448"/>
      <c r="D87" s="1447"/>
      <c r="E87" s="1447"/>
      <c r="F87" s="1447"/>
      <c r="G87" s="1447"/>
      <c r="H87" s="1447"/>
      <c r="I87" s="1447"/>
      <c r="J87" s="1447"/>
      <c r="K87" s="1447"/>
      <c r="L87" s="1446"/>
      <c r="M87" s="2074" t="s">
        <v>530</v>
      </c>
      <c r="N87" s="2032" t="s">
        <v>47</v>
      </c>
      <c r="O87" s="2012"/>
    </row>
    <row r="88" spans="1:21" s="51" customFormat="1" ht="15" customHeight="1" thickBot="1" x14ac:dyDescent="0.3">
      <c r="A88" s="1436" t="s">
        <v>33</v>
      </c>
      <c r="B88" s="1435" t="s">
        <v>104</v>
      </c>
      <c r="C88" s="1148" t="s">
        <v>33</v>
      </c>
      <c r="D88" s="2073"/>
      <c r="E88" s="1146"/>
      <c r="F88" s="418" t="s">
        <v>527</v>
      </c>
      <c r="G88" s="2072" t="s">
        <v>529</v>
      </c>
      <c r="H88" s="1329" t="s">
        <v>40</v>
      </c>
      <c r="I88" s="1146" t="s">
        <v>204</v>
      </c>
      <c r="J88" s="1389" t="s">
        <v>203</v>
      </c>
      <c r="K88" s="2071" t="s">
        <v>119</v>
      </c>
      <c r="L88" s="1534">
        <f>L91</f>
        <v>0</v>
      </c>
      <c r="M88" s="1601"/>
      <c r="N88" s="2070"/>
      <c r="O88" s="2069"/>
      <c r="U88" s="1041"/>
    </row>
    <row r="89" spans="1:21" s="51" customFormat="1" ht="16.5" customHeight="1" thickBot="1" x14ac:dyDescent="0.3">
      <c r="A89" s="1415"/>
      <c r="B89" s="1414"/>
      <c r="C89" s="1137"/>
      <c r="D89" s="2068"/>
      <c r="E89" s="1135"/>
      <c r="F89" s="406"/>
      <c r="G89" s="2064"/>
      <c r="H89" s="1305"/>
      <c r="I89" s="1135"/>
      <c r="J89" s="1335"/>
      <c r="K89" s="2067" t="s">
        <v>134</v>
      </c>
      <c r="L89" s="1532">
        <v>0</v>
      </c>
      <c r="M89" s="1804" t="s">
        <v>528</v>
      </c>
      <c r="N89" s="1674" t="s">
        <v>47</v>
      </c>
      <c r="O89" s="1437">
        <v>12</v>
      </c>
      <c r="P89" s="1262"/>
      <c r="Q89" s="1262"/>
    </row>
    <row r="90" spans="1:21" s="51" customFormat="1" ht="15" customHeight="1" thickBot="1" x14ac:dyDescent="0.25">
      <c r="A90" s="1408"/>
      <c r="B90" s="1407"/>
      <c r="C90" s="1125"/>
      <c r="D90" s="2066"/>
      <c r="E90" s="1135"/>
      <c r="F90" s="2065"/>
      <c r="G90" s="2064"/>
      <c r="H90" s="1305"/>
      <c r="I90" s="1135"/>
      <c r="J90" s="1335"/>
      <c r="K90" s="1403" t="s">
        <v>29</v>
      </c>
      <c r="L90" s="1532">
        <f>SUM(L88:L89)</f>
        <v>0</v>
      </c>
      <c r="M90" s="1308"/>
      <c r="N90" s="2011"/>
      <c r="O90" s="1114"/>
    </row>
    <row r="91" spans="1:21" s="51" customFormat="1" ht="15" customHeight="1" thickBot="1" x14ac:dyDescent="0.3">
      <c r="A91" s="1436" t="s">
        <v>33</v>
      </c>
      <c r="B91" s="1981" t="s">
        <v>104</v>
      </c>
      <c r="C91" s="1148" t="s">
        <v>33</v>
      </c>
      <c r="D91" s="1181" t="s">
        <v>33</v>
      </c>
      <c r="E91" s="1135"/>
      <c r="F91" s="392" t="s">
        <v>527</v>
      </c>
      <c r="G91" s="2064"/>
      <c r="H91" s="1305"/>
      <c r="I91" s="1135"/>
      <c r="J91" s="1335"/>
      <c r="K91" s="2063" t="s">
        <v>119</v>
      </c>
      <c r="L91" s="1545">
        <v>0</v>
      </c>
      <c r="M91" s="1308"/>
      <c r="N91" s="2011"/>
      <c r="O91" s="1114"/>
    </row>
    <row r="92" spans="1:21" s="51" customFormat="1" ht="15" customHeight="1" thickBot="1" x14ac:dyDescent="0.25">
      <c r="A92" s="1408"/>
      <c r="B92" s="1731"/>
      <c r="C92" s="1125"/>
      <c r="D92" s="1169"/>
      <c r="E92" s="1123"/>
      <c r="F92" s="388"/>
      <c r="G92" s="2062"/>
      <c r="H92" s="1303"/>
      <c r="I92" s="1123"/>
      <c r="J92" s="1539"/>
      <c r="K92" s="1843" t="s">
        <v>29</v>
      </c>
      <c r="L92" s="1462">
        <f>SUM(L91)</f>
        <v>0</v>
      </c>
      <c r="M92" s="1308"/>
      <c r="N92" s="2011"/>
      <c r="O92" s="1114"/>
    </row>
    <row r="93" spans="1:21" s="51" customFormat="1" ht="15" customHeight="1" thickBot="1" x14ac:dyDescent="0.3">
      <c r="A93" s="1106" t="s">
        <v>33</v>
      </c>
      <c r="B93" s="1113" t="s">
        <v>104</v>
      </c>
      <c r="C93" s="1112" t="s">
        <v>249</v>
      </c>
      <c r="D93" s="1112"/>
      <c r="E93" s="1112"/>
      <c r="F93" s="1112"/>
      <c r="G93" s="1112"/>
      <c r="H93" s="1112"/>
      <c r="I93" s="1112"/>
      <c r="J93" s="1112"/>
      <c r="K93" s="1111"/>
      <c r="L93" s="1867">
        <f>L90</f>
        <v>0</v>
      </c>
      <c r="M93" s="1109"/>
      <c r="N93" s="1108"/>
      <c r="O93" s="1107"/>
      <c r="P93" s="1090"/>
      <c r="Q93" s="1090"/>
    </row>
    <row r="94" spans="1:21" s="51" customFormat="1" ht="15" customHeight="1" thickBot="1" x14ac:dyDescent="0.3">
      <c r="A94" s="2061" t="s">
        <v>33</v>
      </c>
      <c r="B94" s="2060" t="s">
        <v>102</v>
      </c>
      <c r="C94" s="2059" t="s">
        <v>526</v>
      </c>
      <c r="D94" s="2057"/>
      <c r="E94" s="2057"/>
      <c r="F94" s="2057"/>
      <c r="G94" s="2057"/>
      <c r="H94" s="2058"/>
      <c r="I94" s="2057"/>
      <c r="J94" s="2057"/>
      <c r="K94" s="2057"/>
      <c r="L94" s="2057"/>
      <c r="M94" s="2041"/>
      <c r="N94" s="2041"/>
      <c r="O94" s="2056"/>
      <c r="P94" s="2055"/>
      <c r="Q94" s="2055"/>
    </row>
    <row r="95" spans="1:21" s="51" customFormat="1" ht="24" customHeight="1" x14ac:dyDescent="0.25">
      <c r="A95" s="1184"/>
      <c r="B95" s="1330"/>
      <c r="C95" s="1278"/>
      <c r="D95" s="1159"/>
      <c r="E95" s="2038"/>
      <c r="F95" s="2038"/>
      <c r="G95" s="2038"/>
      <c r="H95" s="2038"/>
      <c r="I95" s="2038"/>
      <c r="J95" s="2038"/>
      <c r="K95" s="2038"/>
      <c r="L95" s="2037"/>
      <c r="M95" s="1491" t="s">
        <v>525</v>
      </c>
      <c r="N95" s="1473" t="s">
        <v>76</v>
      </c>
      <c r="O95" s="2054" t="s">
        <v>521</v>
      </c>
      <c r="P95" s="2047"/>
      <c r="Q95" s="2047"/>
    </row>
    <row r="96" spans="1:21" s="51" customFormat="1" ht="22.5" customHeight="1" thickBot="1" x14ac:dyDescent="0.3">
      <c r="A96" s="1178"/>
      <c r="B96" s="1321"/>
      <c r="C96" s="1273"/>
      <c r="D96" s="1155"/>
      <c r="E96" s="1730"/>
      <c r="F96" s="1730"/>
      <c r="G96" s="1730"/>
      <c r="H96" s="1730"/>
      <c r="I96" s="1730"/>
      <c r="J96" s="1730"/>
      <c r="K96" s="1730"/>
      <c r="L96" s="2053"/>
      <c r="M96" s="2052" t="s">
        <v>524</v>
      </c>
      <c r="N96" s="2051" t="s">
        <v>47</v>
      </c>
      <c r="O96" s="2050" t="s">
        <v>523</v>
      </c>
      <c r="P96" s="2047"/>
      <c r="Q96" s="2047"/>
    </row>
    <row r="97" spans="1:21" s="51" customFormat="1" ht="24" customHeight="1" thickBot="1" x14ac:dyDescent="0.3">
      <c r="A97" s="1172"/>
      <c r="B97" s="1315"/>
      <c r="C97" s="1267"/>
      <c r="D97" s="1151"/>
      <c r="E97" s="1857"/>
      <c r="F97" s="1857"/>
      <c r="G97" s="1857"/>
      <c r="H97" s="1857"/>
      <c r="I97" s="1857"/>
      <c r="J97" s="1857"/>
      <c r="K97" s="1857"/>
      <c r="L97" s="2033"/>
      <c r="M97" s="2049" t="s">
        <v>522</v>
      </c>
      <c r="N97" s="1264" t="s">
        <v>76</v>
      </c>
      <c r="O97" s="2048" t="s">
        <v>521</v>
      </c>
      <c r="P97" s="2047"/>
      <c r="Q97" s="2047"/>
    </row>
    <row r="98" spans="1:21" s="51" customFormat="1" ht="15" customHeight="1" thickBot="1" x14ac:dyDescent="0.3">
      <c r="A98" s="1184" t="s">
        <v>33</v>
      </c>
      <c r="B98" s="1430" t="s">
        <v>102</v>
      </c>
      <c r="C98" s="1182" t="s">
        <v>33</v>
      </c>
      <c r="D98" s="2046"/>
      <c r="E98" s="1146"/>
      <c r="F98" s="2025" t="s">
        <v>519</v>
      </c>
      <c r="G98" s="1164" t="s">
        <v>520</v>
      </c>
      <c r="H98" s="1163" t="s">
        <v>40</v>
      </c>
      <c r="I98" s="1146" t="s">
        <v>204</v>
      </c>
      <c r="J98" s="1192" t="s">
        <v>203</v>
      </c>
      <c r="K98" s="1499" t="s">
        <v>119</v>
      </c>
      <c r="L98" s="1498">
        <f>L101</f>
        <v>0</v>
      </c>
      <c r="M98" s="1142"/>
      <c r="N98" s="1440"/>
      <c r="O98" s="1497"/>
    </row>
    <row r="99" spans="1:21" s="51" customFormat="1" ht="16.5" customHeight="1" thickBot="1" x14ac:dyDescent="0.3">
      <c r="A99" s="1178"/>
      <c r="B99" s="1421"/>
      <c r="C99" s="1176"/>
      <c r="D99" s="2045"/>
      <c r="E99" s="1135"/>
      <c r="F99" s="2021"/>
      <c r="G99" s="1133"/>
      <c r="H99" s="1132"/>
      <c r="I99" s="1135"/>
      <c r="J99" s="1191"/>
      <c r="K99" s="1496" t="s">
        <v>134</v>
      </c>
      <c r="L99" s="1492"/>
      <c r="M99" s="1211"/>
      <c r="N99" s="1380"/>
      <c r="O99" s="1209"/>
    </row>
    <row r="100" spans="1:21" s="51" customFormat="1" ht="18" customHeight="1" thickBot="1" x14ac:dyDescent="0.3">
      <c r="A100" s="1172"/>
      <c r="B100" s="1419"/>
      <c r="C100" s="1170"/>
      <c r="D100" s="1381"/>
      <c r="E100" s="1135"/>
      <c r="F100" s="2044"/>
      <c r="G100" s="1133"/>
      <c r="H100" s="1132"/>
      <c r="I100" s="1135"/>
      <c r="J100" s="1191"/>
      <c r="K100" s="1493" t="s">
        <v>29</v>
      </c>
      <c r="L100" s="1492">
        <f>SUM(L98:L99)</f>
        <v>0</v>
      </c>
      <c r="M100" s="1206"/>
      <c r="N100" s="1417"/>
      <c r="O100" s="1204"/>
    </row>
    <row r="101" spans="1:21" s="51" customFormat="1" ht="18" customHeight="1" thickBot="1" x14ac:dyDescent="0.3">
      <c r="A101" s="1184" t="s">
        <v>33</v>
      </c>
      <c r="B101" s="1227" t="s">
        <v>102</v>
      </c>
      <c r="C101" s="1182" t="s">
        <v>33</v>
      </c>
      <c r="D101" s="1181" t="s">
        <v>33</v>
      </c>
      <c r="E101" s="1135"/>
      <c r="F101" s="392" t="s">
        <v>519</v>
      </c>
      <c r="G101" s="1133"/>
      <c r="H101" s="1132"/>
      <c r="I101" s="1135"/>
      <c r="J101" s="1191"/>
      <c r="K101" s="1476" t="s">
        <v>119</v>
      </c>
      <c r="L101" s="1217">
        <v>0</v>
      </c>
      <c r="M101" s="1308"/>
      <c r="N101" s="2011"/>
      <c r="O101" s="1114"/>
    </row>
    <row r="102" spans="1:21" s="51" customFormat="1" ht="18" customHeight="1" thickBot="1" x14ac:dyDescent="0.25">
      <c r="A102" s="1172"/>
      <c r="B102" s="1223"/>
      <c r="C102" s="1170"/>
      <c r="D102" s="1169"/>
      <c r="E102" s="1123"/>
      <c r="F102" s="388"/>
      <c r="G102" s="1122"/>
      <c r="H102" s="1121"/>
      <c r="I102" s="1123"/>
      <c r="J102" s="1190"/>
      <c r="K102" s="1843" t="s">
        <v>29</v>
      </c>
      <c r="L102" s="1462">
        <f>SUM(L101)</f>
        <v>0</v>
      </c>
      <c r="M102" s="1308"/>
      <c r="N102" s="2011"/>
      <c r="O102" s="1114"/>
    </row>
    <row r="103" spans="1:21" s="51" customFormat="1" ht="15" customHeight="1" thickBot="1" x14ac:dyDescent="0.3">
      <c r="A103" s="1106" t="s">
        <v>33</v>
      </c>
      <c r="B103" s="1113" t="s">
        <v>102</v>
      </c>
      <c r="C103" s="1112" t="s">
        <v>249</v>
      </c>
      <c r="D103" s="1112"/>
      <c r="E103" s="1112"/>
      <c r="F103" s="1112"/>
      <c r="G103" s="1112"/>
      <c r="H103" s="1112"/>
      <c r="I103" s="1112"/>
      <c r="J103" s="1112"/>
      <c r="K103" s="1111"/>
      <c r="L103" s="1867">
        <f>L100</f>
        <v>0</v>
      </c>
      <c r="M103" s="1460"/>
      <c r="N103" s="1459"/>
      <c r="O103" s="1458"/>
      <c r="P103" s="1090"/>
      <c r="Q103" s="1090"/>
    </row>
    <row r="104" spans="1:21" s="51" customFormat="1" ht="18" customHeight="1" thickBot="1" x14ac:dyDescent="0.3">
      <c r="A104" s="1106" t="s">
        <v>33</v>
      </c>
      <c r="B104" s="2043" t="s">
        <v>98</v>
      </c>
      <c r="C104" s="1455" t="s">
        <v>518</v>
      </c>
      <c r="D104" s="2041"/>
      <c r="E104" s="2041"/>
      <c r="F104" s="2041"/>
      <c r="G104" s="2041"/>
      <c r="H104" s="2042"/>
      <c r="I104" s="2041"/>
      <c r="J104" s="2041"/>
      <c r="K104" s="2041"/>
      <c r="L104" s="2041"/>
      <c r="M104" s="2040"/>
      <c r="N104" s="2040"/>
      <c r="O104" s="2039"/>
    </row>
    <row r="105" spans="1:21" s="51" customFormat="1" ht="50.25" customHeight="1" thickBot="1" x14ac:dyDescent="0.3">
      <c r="A105" s="1184"/>
      <c r="B105" s="1330"/>
      <c r="C105" s="1278"/>
      <c r="D105" s="2038"/>
      <c r="E105" s="2038"/>
      <c r="F105" s="2038"/>
      <c r="G105" s="2038"/>
      <c r="H105" s="2038"/>
      <c r="I105" s="2038"/>
      <c r="J105" s="2038"/>
      <c r="K105" s="2038"/>
      <c r="L105" s="2037"/>
      <c r="M105" s="2036" t="s">
        <v>517</v>
      </c>
      <c r="N105" s="1473" t="s">
        <v>76</v>
      </c>
      <c r="O105" s="2035" t="s">
        <v>516</v>
      </c>
      <c r="P105" s="2034"/>
      <c r="Q105" s="2034"/>
    </row>
    <row r="106" spans="1:21" s="51" customFormat="1" ht="54" customHeight="1" thickBot="1" x14ac:dyDescent="0.3">
      <c r="A106" s="1172"/>
      <c r="B106" s="1315"/>
      <c r="C106" s="1267"/>
      <c r="D106" s="1857"/>
      <c r="E106" s="1857"/>
      <c r="F106" s="1857"/>
      <c r="G106" s="1857"/>
      <c r="H106" s="1857"/>
      <c r="I106" s="1857"/>
      <c r="J106" s="1857"/>
      <c r="K106" s="1857"/>
      <c r="L106" s="2033"/>
      <c r="M106" s="1992" t="s">
        <v>515</v>
      </c>
      <c r="N106" s="2032" t="s">
        <v>47</v>
      </c>
      <c r="O106" s="2001">
        <v>1</v>
      </c>
      <c r="P106" s="1481"/>
      <c r="Q106" s="1481"/>
    </row>
    <row r="107" spans="1:21" s="51" customFormat="1" ht="30" customHeight="1" thickBot="1" x14ac:dyDescent="0.3">
      <c r="A107" s="1184" t="s">
        <v>33</v>
      </c>
      <c r="B107" s="1430" t="s">
        <v>98</v>
      </c>
      <c r="C107" s="1182" t="s">
        <v>33</v>
      </c>
      <c r="D107" s="1181"/>
      <c r="E107" s="1146"/>
      <c r="F107" s="2031" t="s">
        <v>514</v>
      </c>
      <c r="G107" s="1164" t="s">
        <v>513</v>
      </c>
      <c r="H107" s="1329" t="s">
        <v>40</v>
      </c>
      <c r="I107" s="1146" t="s">
        <v>254</v>
      </c>
      <c r="J107" s="1192" t="s">
        <v>253</v>
      </c>
      <c r="K107" s="1499" t="s">
        <v>119</v>
      </c>
      <c r="L107" s="1498">
        <f>L111</f>
        <v>2218.3000000000002</v>
      </c>
      <c r="M107" s="1491" t="s">
        <v>512</v>
      </c>
      <c r="N107" s="2030" t="s">
        <v>487</v>
      </c>
      <c r="O107" s="1489" t="s">
        <v>420</v>
      </c>
      <c r="P107" s="1488"/>
      <c r="Q107" s="1488"/>
      <c r="U107" s="1041"/>
    </row>
    <row r="108" spans="1:21" s="51" customFormat="1" ht="15" customHeight="1" thickBot="1" x14ac:dyDescent="0.3">
      <c r="A108" s="1178"/>
      <c r="B108" s="1421"/>
      <c r="C108" s="1176"/>
      <c r="D108" s="1175"/>
      <c r="E108" s="1135"/>
      <c r="F108" s="2029"/>
      <c r="G108" s="1133"/>
      <c r="H108" s="1305"/>
      <c r="I108" s="1135"/>
      <c r="J108" s="1191"/>
      <c r="K108" s="1496" t="s">
        <v>134</v>
      </c>
      <c r="L108" s="1492">
        <f>SUM(L112)</f>
        <v>0</v>
      </c>
      <c r="M108" s="1211"/>
      <c r="N108" s="1380"/>
      <c r="O108" s="1209"/>
    </row>
    <row r="109" spans="1:21" s="51" customFormat="1" ht="15" customHeight="1" thickBot="1" x14ac:dyDescent="0.3">
      <c r="A109" s="1178"/>
      <c r="B109" s="1421"/>
      <c r="C109" s="1176"/>
      <c r="D109" s="1175"/>
      <c r="E109" s="1135"/>
      <c r="F109" s="2029"/>
      <c r="G109" s="1133"/>
      <c r="H109" s="1305"/>
      <c r="I109" s="1135"/>
      <c r="J109" s="1191"/>
      <c r="K109" s="1495" t="s">
        <v>135</v>
      </c>
      <c r="L109" s="1492">
        <f>L113</f>
        <v>0</v>
      </c>
      <c r="M109" s="1211"/>
      <c r="N109" s="1380"/>
      <c r="O109" s="1209"/>
    </row>
    <row r="110" spans="1:21" s="51" customFormat="1" ht="18.75" customHeight="1" thickBot="1" x14ac:dyDescent="0.3">
      <c r="A110" s="1172"/>
      <c r="B110" s="1419"/>
      <c r="C110" s="1170"/>
      <c r="D110" s="1169"/>
      <c r="E110" s="1135"/>
      <c r="F110" s="1975"/>
      <c r="G110" s="1133"/>
      <c r="H110" s="1305"/>
      <c r="I110" s="1135"/>
      <c r="J110" s="1191"/>
      <c r="K110" s="1493" t="s">
        <v>29</v>
      </c>
      <c r="L110" s="1492">
        <f>SUM(L107:L109)</f>
        <v>2218.3000000000002</v>
      </c>
      <c r="M110" s="1206"/>
      <c r="N110" s="1417"/>
      <c r="O110" s="1204"/>
    </row>
    <row r="111" spans="1:21" s="51" customFormat="1" ht="18.75" customHeight="1" thickBot="1" x14ac:dyDescent="0.3">
      <c r="A111" s="1139" t="s">
        <v>33</v>
      </c>
      <c r="B111" s="1338" t="s">
        <v>98</v>
      </c>
      <c r="C111" s="2023" t="s">
        <v>33</v>
      </c>
      <c r="D111" s="2028" t="s">
        <v>33</v>
      </c>
      <c r="E111" s="1135"/>
      <c r="F111" s="309" t="s">
        <v>511</v>
      </c>
      <c r="G111" s="1133"/>
      <c r="H111" s="1305"/>
      <c r="I111" s="1135"/>
      <c r="J111" s="1191"/>
      <c r="K111" s="1476" t="s">
        <v>119</v>
      </c>
      <c r="L111" s="2013">
        <v>2218.3000000000002</v>
      </c>
      <c r="M111" s="1349"/>
      <c r="N111" s="1324"/>
      <c r="O111" s="1348"/>
      <c r="U111" s="1041"/>
    </row>
    <row r="112" spans="1:21" s="51" customFormat="1" ht="18.75" customHeight="1" thickBot="1" x14ac:dyDescent="0.3">
      <c r="A112" s="1139"/>
      <c r="B112" s="1338"/>
      <c r="C112" s="2023"/>
      <c r="D112" s="2028"/>
      <c r="E112" s="1135"/>
      <c r="F112" s="1214"/>
      <c r="G112" s="1133"/>
      <c r="H112" s="1305"/>
      <c r="I112" s="1135"/>
      <c r="J112" s="1191"/>
      <c r="K112" s="459" t="s">
        <v>134</v>
      </c>
      <c r="L112" s="1545">
        <v>0</v>
      </c>
      <c r="M112" s="1238"/>
      <c r="N112" s="1317"/>
      <c r="O112" s="1790"/>
    </row>
    <row r="113" spans="1:21" s="51" customFormat="1" ht="32.25" customHeight="1" thickBot="1" x14ac:dyDescent="0.3">
      <c r="A113" s="1139"/>
      <c r="B113" s="1338"/>
      <c r="C113" s="2023"/>
      <c r="D113" s="2028"/>
      <c r="E113" s="1135"/>
      <c r="F113" s="1214"/>
      <c r="G113" s="1133"/>
      <c r="H113" s="1305"/>
      <c r="I113" s="1135"/>
      <c r="J113" s="1191"/>
      <c r="K113" s="459" t="s">
        <v>135</v>
      </c>
      <c r="L113" s="1545">
        <v>0</v>
      </c>
      <c r="M113" s="1238"/>
      <c r="N113" s="1317"/>
      <c r="O113" s="1790"/>
      <c r="R113" s="1041"/>
      <c r="U113" s="1041"/>
    </row>
    <row r="114" spans="1:21" s="51" customFormat="1" ht="19.5" customHeight="1" thickBot="1" x14ac:dyDescent="0.3">
      <c r="A114" s="1408"/>
      <c r="B114" s="1407"/>
      <c r="C114" s="1835"/>
      <c r="D114" s="2027"/>
      <c r="E114" s="1123"/>
      <c r="F114" s="302"/>
      <c r="G114" s="1122"/>
      <c r="H114" s="1303"/>
      <c r="I114" s="1123"/>
      <c r="J114" s="1190"/>
      <c r="K114" s="2026" t="s">
        <v>29</v>
      </c>
      <c r="L114" s="1462">
        <f>SUM(L111:L113)</f>
        <v>2218.3000000000002</v>
      </c>
      <c r="M114" s="1116"/>
      <c r="N114" s="1307"/>
      <c r="O114" s="1352"/>
    </row>
    <row r="115" spans="1:21" s="51" customFormat="1" ht="15" customHeight="1" thickBot="1" x14ac:dyDescent="0.3">
      <c r="A115" s="1139" t="s">
        <v>33</v>
      </c>
      <c r="B115" s="1338" t="s">
        <v>98</v>
      </c>
      <c r="C115" s="2023" t="s">
        <v>35</v>
      </c>
      <c r="D115" s="2022"/>
      <c r="E115" s="1146"/>
      <c r="F115" s="2025" t="s">
        <v>506</v>
      </c>
      <c r="G115" s="1164" t="s">
        <v>510</v>
      </c>
      <c r="H115" s="1329" t="s">
        <v>40</v>
      </c>
      <c r="I115" s="1146" t="s">
        <v>509</v>
      </c>
      <c r="J115" s="1192" t="s">
        <v>508</v>
      </c>
      <c r="K115" s="2024" t="s">
        <v>119</v>
      </c>
      <c r="L115" s="1498">
        <f>L118</f>
        <v>0</v>
      </c>
      <c r="M115" s="1819" t="s">
        <v>507</v>
      </c>
      <c r="N115" s="1473" t="s">
        <v>47</v>
      </c>
      <c r="O115" s="1927"/>
      <c r="P115" s="1881"/>
      <c r="Q115" s="1881"/>
    </row>
    <row r="116" spans="1:21" s="51" customFormat="1" ht="23.25" customHeight="1" thickBot="1" x14ac:dyDescent="0.3">
      <c r="A116" s="1139"/>
      <c r="B116" s="1338"/>
      <c r="C116" s="2023"/>
      <c r="D116" s="2022"/>
      <c r="E116" s="1135"/>
      <c r="F116" s="2021"/>
      <c r="G116" s="1133"/>
      <c r="H116" s="1305"/>
      <c r="I116" s="1135"/>
      <c r="J116" s="1191"/>
      <c r="K116" s="2020" t="s">
        <v>134</v>
      </c>
      <c r="L116" s="1492">
        <f>L119</f>
        <v>0</v>
      </c>
      <c r="M116" s="2019"/>
      <c r="N116" s="1959"/>
      <c r="O116" s="2018"/>
      <c r="P116" s="1889"/>
      <c r="Q116" s="1889"/>
    </row>
    <row r="117" spans="1:21" s="51" customFormat="1" ht="15" customHeight="1" thickBot="1" x14ac:dyDescent="0.3">
      <c r="A117" s="1127"/>
      <c r="B117" s="1525"/>
      <c r="C117" s="2017"/>
      <c r="D117" s="2016"/>
      <c r="E117" s="1135"/>
      <c r="F117" s="2015"/>
      <c r="G117" s="1133"/>
      <c r="H117" s="1305"/>
      <c r="I117" s="1135"/>
      <c r="J117" s="1191"/>
      <c r="K117" s="2014" t="s">
        <v>29</v>
      </c>
      <c r="L117" s="1492">
        <f>SUM(L115:L116)</f>
        <v>0</v>
      </c>
      <c r="M117" s="1206"/>
      <c r="N117" s="1417"/>
      <c r="O117" s="1204"/>
    </row>
    <row r="118" spans="1:21" s="51" customFormat="1" ht="15" customHeight="1" thickBot="1" x14ac:dyDescent="0.3">
      <c r="A118" s="1139" t="s">
        <v>33</v>
      </c>
      <c r="B118" s="1610" t="s">
        <v>98</v>
      </c>
      <c r="C118" s="1182" t="s">
        <v>35</v>
      </c>
      <c r="D118" s="1805" t="s">
        <v>33</v>
      </c>
      <c r="E118" s="1135"/>
      <c r="F118" s="329" t="s">
        <v>506</v>
      </c>
      <c r="G118" s="1133"/>
      <c r="H118" s="1305"/>
      <c r="I118" s="1135"/>
      <c r="J118" s="1191"/>
      <c r="K118" s="1476" t="s">
        <v>119</v>
      </c>
      <c r="L118" s="2013">
        <v>0</v>
      </c>
      <c r="M118" s="57"/>
      <c r="N118" s="56"/>
      <c r="O118" s="2012"/>
    </row>
    <row r="119" spans="1:21" s="51" customFormat="1" ht="15" customHeight="1" thickBot="1" x14ac:dyDescent="0.3">
      <c r="A119" s="1139"/>
      <c r="B119" s="1610"/>
      <c r="C119" s="1176"/>
      <c r="D119" s="1803"/>
      <c r="E119" s="1135"/>
      <c r="F119" s="1134"/>
      <c r="G119" s="1133"/>
      <c r="H119" s="1305"/>
      <c r="I119" s="1135"/>
      <c r="J119" s="1191"/>
      <c r="K119" s="1480" t="s">
        <v>134</v>
      </c>
      <c r="L119" s="1545">
        <v>0</v>
      </c>
      <c r="M119" s="1308"/>
      <c r="N119" s="2011"/>
      <c r="O119" s="1114"/>
    </row>
    <row r="120" spans="1:21" s="51" customFormat="1" ht="15" customHeight="1" thickBot="1" x14ac:dyDescent="0.25">
      <c r="A120" s="1408"/>
      <c r="B120" s="1731"/>
      <c r="C120" s="1170"/>
      <c r="D120" s="1802"/>
      <c r="E120" s="1123"/>
      <c r="F120" s="263"/>
      <c r="G120" s="1122"/>
      <c r="H120" s="1303"/>
      <c r="I120" s="1123"/>
      <c r="J120" s="1190"/>
      <c r="K120" s="1843" t="s">
        <v>29</v>
      </c>
      <c r="L120" s="1462">
        <f>SUM(L118)</f>
        <v>0</v>
      </c>
      <c r="M120" s="1308"/>
      <c r="N120" s="2011"/>
      <c r="O120" s="1114"/>
    </row>
    <row r="121" spans="1:21" s="51" customFormat="1" ht="26.25" customHeight="1" thickBot="1" x14ac:dyDescent="0.3">
      <c r="A121" s="1106" t="s">
        <v>33</v>
      </c>
      <c r="B121" s="1113" t="s">
        <v>98</v>
      </c>
      <c r="C121" s="1112" t="s">
        <v>249</v>
      </c>
      <c r="D121" s="1112"/>
      <c r="E121" s="1112"/>
      <c r="F121" s="1112"/>
      <c r="G121" s="1112"/>
      <c r="H121" s="1112"/>
      <c r="I121" s="1112"/>
      <c r="J121" s="1112"/>
      <c r="K121" s="1111"/>
      <c r="L121" s="1867">
        <f>L110+L117</f>
        <v>2218.3000000000002</v>
      </c>
      <c r="M121" s="1109"/>
      <c r="N121" s="1108"/>
      <c r="O121" s="1107"/>
      <c r="P121" s="1090"/>
      <c r="Q121" s="1090"/>
    </row>
    <row r="122" spans="1:21" s="51" customFormat="1" ht="21" customHeight="1" thickBot="1" x14ac:dyDescent="0.3">
      <c r="A122" s="1106" t="s">
        <v>33</v>
      </c>
      <c r="B122" s="1105" t="s">
        <v>248</v>
      </c>
      <c r="C122" s="1104"/>
      <c r="D122" s="1104"/>
      <c r="E122" s="1104"/>
      <c r="F122" s="1104"/>
      <c r="G122" s="1104"/>
      <c r="H122" s="1104"/>
      <c r="I122" s="1104"/>
      <c r="J122" s="1104"/>
      <c r="K122" s="1103"/>
      <c r="L122" s="1102">
        <f>L39+L85+L93+L103+L121</f>
        <v>3536.3</v>
      </c>
      <c r="M122" s="1101"/>
      <c r="N122" s="1100"/>
      <c r="O122" s="1099"/>
      <c r="P122" s="1090"/>
      <c r="Q122" s="1090"/>
      <c r="T122" s="1041"/>
    </row>
    <row r="123" spans="1:21" s="51" customFormat="1" ht="18.75" customHeight="1" thickBot="1" x14ac:dyDescent="0.3">
      <c r="A123" s="2006" t="s">
        <v>35</v>
      </c>
      <c r="B123" s="2010" t="s">
        <v>505</v>
      </c>
      <c r="C123" s="2009"/>
      <c r="D123" s="2009"/>
      <c r="E123" s="2009"/>
      <c r="F123" s="2009"/>
      <c r="G123" s="2009"/>
      <c r="H123" s="2009"/>
      <c r="I123" s="2009"/>
      <c r="J123" s="2009"/>
      <c r="K123" s="2009"/>
      <c r="L123" s="2009"/>
      <c r="M123" s="2009"/>
      <c r="N123" s="2009"/>
      <c r="O123" s="2008"/>
      <c r="P123" s="2007"/>
      <c r="Q123" s="2007"/>
    </row>
    <row r="124" spans="1:21" s="51" customFormat="1" ht="18.75" customHeight="1" thickBot="1" x14ac:dyDescent="0.3">
      <c r="A124" s="2006"/>
      <c r="B124" s="2005"/>
      <c r="C124" s="2004"/>
      <c r="D124" s="2004"/>
      <c r="E124" s="2004"/>
      <c r="F124" s="2004"/>
      <c r="G124" s="2004"/>
      <c r="H124" s="2004"/>
      <c r="I124" s="2004"/>
      <c r="J124" s="2004"/>
      <c r="K124" s="2004"/>
      <c r="L124" s="2003"/>
      <c r="M124" s="2002" t="s">
        <v>504</v>
      </c>
      <c r="N124" s="1828" t="s">
        <v>76</v>
      </c>
      <c r="O124" s="2001">
        <v>76.25</v>
      </c>
      <c r="P124" s="1481"/>
      <c r="Q124" s="1481"/>
    </row>
    <row r="125" spans="1:21" s="51" customFormat="1" ht="25.5" customHeight="1" thickBot="1" x14ac:dyDescent="0.3">
      <c r="A125" s="1106" t="s">
        <v>35</v>
      </c>
      <c r="B125" s="1720" t="s">
        <v>33</v>
      </c>
      <c r="C125" s="2000" t="s">
        <v>503</v>
      </c>
      <c r="D125" s="1999"/>
      <c r="E125" s="1999"/>
      <c r="F125" s="1999"/>
      <c r="G125" s="1997"/>
      <c r="H125" s="1998"/>
      <c r="I125" s="1997"/>
      <c r="J125" s="1997"/>
      <c r="K125" s="1997"/>
      <c r="L125" s="1997"/>
      <c r="M125" s="1997"/>
      <c r="N125" s="1997"/>
      <c r="O125" s="1865"/>
      <c r="P125" s="1732"/>
      <c r="Q125" s="1732"/>
    </row>
    <row r="126" spans="1:21" s="51" customFormat="1" ht="24" customHeight="1" thickBot="1" x14ac:dyDescent="0.3">
      <c r="A126" s="1436"/>
      <c r="B126" s="1981"/>
      <c r="C126" s="1996"/>
      <c r="D126" s="1994"/>
      <c r="E126" s="1994"/>
      <c r="F126" s="1994"/>
      <c r="G126" s="1994"/>
      <c r="H126" s="1995"/>
      <c r="I126" s="1994"/>
      <c r="J126" s="1994"/>
      <c r="K126" s="1994"/>
      <c r="L126" s="1993"/>
      <c r="M126" s="1992" t="s">
        <v>502</v>
      </c>
      <c r="N126" s="1991"/>
      <c r="O126" s="1990">
        <v>26</v>
      </c>
      <c r="P126" s="1488"/>
      <c r="Q126" s="1488"/>
    </row>
    <row r="127" spans="1:21" s="51" customFormat="1" ht="18.75" customHeight="1" x14ac:dyDescent="0.25">
      <c r="A127" s="1184" t="s">
        <v>35</v>
      </c>
      <c r="B127" s="1227" t="s">
        <v>33</v>
      </c>
      <c r="C127" s="1148" t="s">
        <v>33</v>
      </c>
      <c r="D127" s="493" t="s">
        <v>499</v>
      </c>
      <c r="E127" s="493"/>
      <c r="F127" s="492"/>
      <c r="G127" s="1989" t="s">
        <v>501</v>
      </c>
      <c r="H127" s="1329" t="s">
        <v>40</v>
      </c>
      <c r="I127" s="1146" t="s">
        <v>204</v>
      </c>
      <c r="J127" s="1988" t="s">
        <v>203</v>
      </c>
      <c r="K127" s="1894" t="s">
        <v>119</v>
      </c>
      <c r="L127" s="1987">
        <f>L131</f>
        <v>0</v>
      </c>
      <c r="M127" s="1491" t="s">
        <v>500</v>
      </c>
      <c r="N127" s="1986" t="s">
        <v>47</v>
      </c>
      <c r="O127" s="1850">
        <v>160</v>
      </c>
      <c r="P127" s="1849"/>
      <c r="Q127" s="1849"/>
    </row>
    <row r="128" spans="1:21" s="51" customFormat="1" ht="11.25" customHeight="1" x14ac:dyDescent="0.25">
      <c r="A128" s="1178"/>
      <c r="B128" s="1226"/>
      <c r="C128" s="1137"/>
      <c r="D128" s="479"/>
      <c r="E128" s="479"/>
      <c r="F128" s="478"/>
      <c r="G128" s="1978"/>
      <c r="H128" s="1305"/>
      <c r="I128" s="1135"/>
      <c r="J128" s="1977"/>
      <c r="K128" s="1885" t="s">
        <v>134</v>
      </c>
      <c r="L128" s="1985"/>
      <c r="M128" s="1425"/>
      <c r="N128" s="1983"/>
      <c r="O128" s="1982"/>
      <c r="P128" s="1849"/>
      <c r="Q128" s="1849"/>
    </row>
    <row r="129" spans="1:17" s="51" customFormat="1" ht="15" customHeight="1" thickBot="1" x14ac:dyDescent="0.3">
      <c r="A129" s="1178"/>
      <c r="B129" s="1226"/>
      <c r="C129" s="1137"/>
      <c r="D129" s="479"/>
      <c r="E129" s="479"/>
      <c r="F129" s="478"/>
      <c r="G129" s="1978"/>
      <c r="H129" s="1305"/>
      <c r="I129" s="1135"/>
      <c r="J129" s="1977"/>
      <c r="K129" s="1926" t="s">
        <v>319</v>
      </c>
      <c r="L129" s="1984"/>
      <c r="M129" s="1425"/>
      <c r="N129" s="1983"/>
      <c r="O129" s="1982"/>
      <c r="P129" s="1849"/>
      <c r="Q129" s="1849"/>
    </row>
    <row r="130" spans="1:17" s="51" customFormat="1" ht="18" customHeight="1" thickBot="1" x14ac:dyDescent="0.3">
      <c r="A130" s="1172"/>
      <c r="B130" s="1223"/>
      <c r="C130" s="1125"/>
      <c r="D130" s="1395"/>
      <c r="E130" s="1395"/>
      <c r="F130" s="1394"/>
      <c r="G130" s="1978"/>
      <c r="H130" s="1305"/>
      <c r="I130" s="1135"/>
      <c r="J130" s="1977"/>
      <c r="K130" s="1327" t="s">
        <v>29</v>
      </c>
      <c r="L130" s="1534">
        <f>SUM(L127:L129)</f>
        <v>0</v>
      </c>
      <c r="M130" s="1206"/>
      <c r="N130" s="1417"/>
      <c r="O130" s="1204"/>
    </row>
    <row r="131" spans="1:17" s="51" customFormat="1" ht="25.5" customHeight="1" thickBot="1" x14ac:dyDescent="0.3">
      <c r="A131" s="1436" t="s">
        <v>35</v>
      </c>
      <c r="B131" s="1981" t="s">
        <v>33</v>
      </c>
      <c r="C131" s="1980" t="s">
        <v>33</v>
      </c>
      <c r="D131" s="1337" t="s">
        <v>33</v>
      </c>
      <c r="E131" s="1979"/>
      <c r="F131" s="329" t="s">
        <v>499</v>
      </c>
      <c r="G131" s="1978"/>
      <c r="H131" s="1305"/>
      <c r="I131" s="1135"/>
      <c r="J131" s="1977"/>
      <c r="K131" s="1907" t="s">
        <v>119</v>
      </c>
      <c r="L131" s="1976">
        <v>0</v>
      </c>
      <c r="M131" s="1142"/>
      <c r="N131" s="1440"/>
      <c r="O131" s="1497"/>
    </row>
    <row r="132" spans="1:17" s="51" customFormat="1" ht="19.149999999999999" customHeight="1" thickBot="1" x14ac:dyDescent="0.3">
      <c r="A132" s="1408"/>
      <c r="B132" s="1731"/>
      <c r="C132" s="1975"/>
      <c r="D132" s="1974"/>
      <c r="E132" s="1973"/>
      <c r="F132" s="263"/>
      <c r="G132" s="1972"/>
      <c r="H132" s="1303"/>
      <c r="I132" s="1123"/>
      <c r="J132" s="1971"/>
      <c r="K132" s="1538" t="s">
        <v>29</v>
      </c>
      <c r="L132" s="1479">
        <f>SUM(L131)</f>
        <v>0</v>
      </c>
      <c r="M132" s="1206"/>
      <c r="N132" s="1417"/>
      <c r="O132" s="1204"/>
    </row>
    <row r="133" spans="1:17" s="51" customFormat="1" ht="13.5" customHeight="1" x14ac:dyDescent="0.25">
      <c r="A133" s="1150" t="s">
        <v>35</v>
      </c>
      <c r="B133" s="1947" t="s">
        <v>33</v>
      </c>
      <c r="C133" s="1908" t="s">
        <v>35</v>
      </c>
      <c r="D133" s="1970"/>
      <c r="E133" s="1969"/>
      <c r="F133" s="418" t="s">
        <v>498</v>
      </c>
      <c r="G133" s="1946" t="s">
        <v>497</v>
      </c>
      <c r="H133" s="1329" t="s">
        <v>40</v>
      </c>
      <c r="I133" s="1146" t="s">
        <v>204</v>
      </c>
      <c r="J133" s="1389" t="s">
        <v>203</v>
      </c>
      <c r="K133" s="1840" t="s">
        <v>135</v>
      </c>
      <c r="L133" s="1968">
        <f>L140</f>
        <v>0</v>
      </c>
      <c r="M133" s="1491"/>
      <c r="N133" s="1891"/>
      <c r="O133" s="1967"/>
      <c r="P133" s="1948"/>
      <c r="Q133" s="1948"/>
    </row>
    <row r="134" spans="1:17" s="51" customFormat="1" ht="18.75" customHeight="1" x14ac:dyDescent="0.25">
      <c r="A134" s="1139"/>
      <c r="B134" s="1940"/>
      <c r="C134" s="1901"/>
      <c r="D134" s="1965"/>
      <c r="E134" s="1964"/>
      <c r="F134" s="406"/>
      <c r="G134" s="1939"/>
      <c r="H134" s="1305"/>
      <c r="I134" s="1135"/>
      <c r="J134" s="1335"/>
      <c r="K134" s="1966" t="s">
        <v>134</v>
      </c>
      <c r="L134" s="1961">
        <f>L139</f>
        <v>0</v>
      </c>
      <c r="M134" s="1960"/>
      <c r="N134" s="1959"/>
      <c r="O134" s="1958"/>
      <c r="P134" s="1948"/>
      <c r="Q134" s="1948"/>
    </row>
    <row r="135" spans="1:17" s="51" customFormat="1" ht="20.25" customHeight="1" x14ac:dyDescent="0.25">
      <c r="A135" s="1139"/>
      <c r="B135" s="1940"/>
      <c r="C135" s="1901"/>
      <c r="D135" s="1965"/>
      <c r="E135" s="1964"/>
      <c r="F135" s="1963"/>
      <c r="G135" s="1939"/>
      <c r="H135" s="1305"/>
      <c r="I135" s="1135"/>
      <c r="J135" s="1954"/>
      <c r="K135" s="1839" t="s">
        <v>119</v>
      </c>
      <c r="L135" s="1961">
        <f>L138</f>
        <v>0</v>
      </c>
      <c r="M135" s="1960"/>
      <c r="N135" s="1959"/>
      <c r="O135" s="1958"/>
      <c r="P135" s="1948"/>
      <c r="Q135" s="1948"/>
    </row>
    <row r="136" spans="1:17" s="51" customFormat="1" ht="14.25" customHeight="1" x14ac:dyDescent="0.25">
      <c r="A136" s="1139"/>
      <c r="B136" s="1940"/>
      <c r="C136" s="1901"/>
      <c r="D136" s="1965"/>
      <c r="E136" s="1964"/>
      <c r="F136" s="1963"/>
      <c r="G136" s="1939"/>
      <c r="H136" s="1305"/>
      <c r="I136" s="1135"/>
      <c r="J136" s="1954"/>
      <c r="K136" s="1962" t="s">
        <v>319</v>
      </c>
      <c r="L136" s="1961">
        <f>L141</f>
        <v>0</v>
      </c>
      <c r="M136" s="1960"/>
      <c r="N136" s="1959"/>
      <c r="O136" s="1958"/>
      <c r="P136" s="1948"/>
      <c r="Q136" s="1948"/>
    </row>
    <row r="137" spans="1:17" s="51" customFormat="1" ht="16.5" customHeight="1" thickBot="1" x14ac:dyDescent="0.3">
      <c r="A137" s="1139"/>
      <c r="B137" s="1940"/>
      <c r="C137" s="1901"/>
      <c r="D137" s="1957"/>
      <c r="E137" s="1956"/>
      <c r="F137" s="1955"/>
      <c r="G137" s="1934"/>
      <c r="H137" s="1305"/>
      <c r="I137" s="1135"/>
      <c r="J137" s="1954"/>
      <c r="K137" s="1953" t="s">
        <v>29</v>
      </c>
      <c r="L137" s="1952">
        <f>L142</f>
        <v>0</v>
      </c>
      <c r="M137" s="1951"/>
      <c r="N137" s="1950"/>
      <c r="O137" s="1949"/>
      <c r="P137" s="1948"/>
      <c r="Q137" s="1948"/>
    </row>
    <row r="138" spans="1:17" s="51" customFormat="1" ht="19.5" customHeight="1" x14ac:dyDescent="0.25">
      <c r="A138" s="1150" t="s">
        <v>35</v>
      </c>
      <c r="B138" s="1947" t="s">
        <v>33</v>
      </c>
      <c r="C138" s="1908" t="s">
        <v>35</v>
      </c>
      <c r="D138" s="1147" t="s">
        <v>33</v>
      </c>
      <c r="E138" s="1146"/>
      <c r="F138" s="329" t="s">
        <v>496</v>
      </c>
      <c r="G138" s="1946" t="s">
        <v>495</v>
      </c>
      <c r="H138" s="1305"/>
      <c r="I138" s="1135"/>
      <c r="J138" s="1945"/>
      <c r="K138" s="1548" t="s">
        <v>119</v>
      </c>
      <c r="L138" s="1547">
        <v>0</v>
      </c>
      <c r="M138" s="1277" t="s">
        <v>494</v>
      </c>
      <c r="N138" s="1490" t="s">
        <v>493</v>
      </c>
      <c r="O138" s="1482">
        <v>1</v>
      </c>
      <c r="P138" s="1481"/>
      <c r="Q138" s="1481"/>
    </row>
    <row r="139" spans="1:17" s="51" customFormat="1" ht="15.75" customHeight="1" x14ac:dyDescent="0.25">
      <c r="A139" s="1139"/>
      <c r="B139" s="1940"/>
      <c r="C139" s="1901"/>
      <c r="D139" s="1136"/>
      <c r="E139" s="1135"/>
      <c r="F139" s="1134"/>
      <c r="G139" s="1939"/>
      <c r="H139" s="1305"/>
      <c r="I139" s="1135"/>
      <c r="J139" s="1938"/>
      <c r="K139" s="1944" t="s">
        <v>134</v>
      </c>
      <c r="L139" s="1904"/>
      <c r="M139" s="1592"/>
      <c r="N139" s="1886"/>
      <c r="O139" s="1942"/>
      <c r="P139" s="1941"/>
      <c r="Q139" s="1941"/>
    </row>
    <row r="140" spans="1:17" s="51" customFormat="1" ht="15.75" customHeight="1" x14ac:dyDescent="0.25">
      <c r="A140" s="1139"/>
      <c r="B140" s="1940"/>
      <c r="C140" s="1901"/>
      <c r="D140" s="1136"/>
      <c r="E140" s="1135"/>
      <c r="F140" s="1134"/>
      <c r="G140" s="1939"/>
      <c r="H140" s="1305"/>
      <c r="I140" s="1135"/>
      <c r="J140" s="1938"/>
      <c r="K140" s="1943" t="s">
        <v>135</v>
      </c>
      <c r="L140" s="1904"/>
      <c r="M140" s="1804"/>
      <c r="N140" s="1886"/>
      <c r="O140" s="1942"/>
      <c r="P140" s="1941"/>
      <c r="Q140" s="1941"/>
    </row>
    <row r="141" spans="1:17" s="51" customFormat="1" ht="15" customHeight="1" thickBot="1" x14ac:dyDescent="0.3">
      <c r="A141" s="1139"/>
      <c r="B141" s="1940"/>
      <c r="C141" s="1901"/>
      <c r="D141" s="1136"/>
      <c r="E141" s="1135"/>
      <c r="F141" s="1134"/>
      <c r="G141" s="1939"/>
      <c r="H141" s="1305"/>
      <c r="I141" s="1135"/>
      <c r="J141" s="1938"/>
      <c r="K141" s="1937" t="s">
        <v>319</v>
      </c>
      <c r="L141" s="1936"/>
      <c r="M141" s="1211"/>
      <c r="N141" s="1380"/>
      <c r="O141" s="1209"/>
    </row>
    <row r="142" spans="1:17" s="51" customFormat="1" ht="15.75" customHeight="1" thickBot="1" x14ac:dyDescent="0.3">
      <c r="A142" s="1127"/>
      <c r="B142" s="1935"/>
      <c r="C142" s="1898"/>
      <c r="D142" s="1124"/>
      <c r="E142" s="1123"/>
      <c r="F142" s="1465"/>
      <c r="G142" s="1934"/>
      <c r="H142" s="1303"/>
      <c r="I142" s="1123"/>
      <c r="J142" s="1933"/>
      <c r="K142" s="1538" t="s">
        <v>29</v>
      </c>
      <c r="L142" s="1932">
        <f>SUM(L138:L141)</f>
        <v>0</v>
      </c>
      <c r="M142" s="1206"/>
      <c r="N142" s="1417"/>
      <c r="O142" s="1204"/>
    </row>
    <row r="143" spans="1:17" s="51" customFormat="1" ht="20.25" customHeight="1" x14ac:dyDescent="0.2">
      <c r="A143" s="1150" t="s">
        <v>35</v>
      </c>
      <c r="B143" s="1909" t="s">
        <v>33</v>
      </c>
      <c r="C143" s="1908" t="s">
        <v>104</v>
      </c>
      <c r="D143" s="1931" t="s">
        <v>490</v>
      </c>
      <c r="E143" s="1930"/>
      <c r="F143" s="1929"/>
      <c r="G143" s="1638" t="s">
        <v>492</v>
      </c>
      <c r="H143" s="1329" t="s">
        <v>40</v>
      </c>
      <c r="I143" s="1146" t="s">
        <v>204</v>
      </c>
      <c r="J143" s="1192" t="s">
        <v>203</v>
      </c>
      <c r="K143" s="1894" t="s">
        <v>119</v>
      </c>
      <c r="L143" s="1919">
        <f>L147</f>
        <v>0</v>
      </c>
      <c r="M143" s="1928" t="s">
        <v>491</v>
      </c>
      <c r="N143" s="1473" t="s">
        <v>47</v>
      </c>
      <c r="O143" s="1927"/>
      <c r="P143" s="1881"/>
      <c r="Q143" s="1881"/>
    </row>
    <row r="144" spans="1:17" s="51" customFormat="1" ht="18" customHeight="1" thickBot="1" x14ac:dyDescent="0.25">
      <c r="A144" s="1139"/>
      <c r="B144" s="1902"/>
      <c r="C144" s="1901"/>
      <c r="D144" s="1922"/>
      <c r="E144" s="1921"/>
      <c r="F144" s="1920"/>
      <c r="G144" s="1637"/>
      <c r="H144" s="1305"/>
      <c r="I144" s="1135"/>
      <c r="J144" s="1191"/>
      <c r="K144" s="1926" t="s">
        <v>134</v>
      </c>
      <c r="L144" s="1925">
        <f>L148</f>
        <v>0</v>
      </c>
      <c r="M144" s="1924"/>
      <c r="N144" s="1923"/>
      <c r="O144" s="1209"/>
    </row>
    <row r="145" spans="1:23" s="51" customFormat="1" ht="18" customHeight="1" x14ac:dyDescent="0.2">
      <c r="A145" s="1139"/>
      <c r="B145" s="1902"/>
      <c r="C145" s="1901"/>
      <c r="D145" s="1922"/>
      <c r="E145" s="1921"/>
      <c r="F145" s="1920"/>
      <c r="G145" s="1637"/>
      <c r="H145" s="1305"/>
      <c r="I145" s="1135"/>
      <c r="J145" s="1191"/>
      <c r="K145" s="1894" t="s">
        <v>319</v>
      </c>
      <c r="L145" s="1919">
        <f>L149</f>
        <v>0</v>
      </c>
      <c r="M145" s="1918"/>
      <c r="N145" s="1917"/>
      <c r="O145" s="1359"/>
    </row>
    <row r="146" spans="1:23" s="51" customFormat="1" ht="18" customHeight="1" thickBot="1" x14ac:dyDescent="0.25">
      <c r="A146" s="1127"/>
      <c r="B146" s="1899"/>
      <c r="C146" s="1898"/>
      <c r="D146" s="1916"/>
      <c r="E146" s="1915"/>
      <c r="F146" s="1914"/>
      <c r="G146" s="1637"/>
      <c r="H146" s="1305"/>
      <c r="I146" s="1135"/>
      <c r="J146" s="1191"/>
      <c r="K146" s="1913" t="s">
        <v>29</v>
      </c>
      <c r="L146" s="1912">
        <f>SUM(L143:L145)</f>
        <v>0</v>
      </c>
      <c r="M146" s="1911"/>
      <c r="N146" s="1910"/>
      <c r="O146" s="1204"/>
    </row>
    <row r="147" spans="1:23" s="51" customFormat="1" ht="12.75" customHeight="1" x14ac:dyDescent="0.25">
      <c r="A147" s="1150" t="s">
        <v>35</v>
      </c>
      <c r="B147" s="1909" t="s">
        <v>33</v>
      </c>
      <c r="C147" s="1908" t="s">
        <v>104</v>
      </c>
      <c r="D147" s="1147" t="s">
        <v>33</v>
      </c>
      <c r="E147" s="1146"/>
      <c r="F147" s="1165" t="s">
        <v>490</v>
      </c>
      <c r="G147" s="1637"/>
      <c r="H147" s="1305"/>
      <c r="I147" s="1135"/>
      <c r="J147" s="1191"/>
      <c r="K147" s="1907" t="s">
        <v>119</v>
      </c>
      <c r="L147" s="1547">
        <v>0</v>
      </c>
      <c r="M147" s="1906"/>
      <c r="N147" s="1905"/>
      <c r="O147" s="1472"/>
      <c r="P147" s="1262"/>
      <c r="Q147" s="1262"/>
    </row>
    <row r="148" spans="1:23" s="51" customFormat="1" ht="13.5" customHeight="1" x14ac:dyDescent="0.25">
      <c r="A148" s="1139"/>
      <c r="B148" s="1902"/>
      <c r="C148" s="1901"/>
      <c r="D148" s="1136"/>
      <c r="E148" s="1135"/>
      <c r="F148" s="1162"/>
      <c r="G148" s="1637"/>
      <c r="H148" s="1305"/>
      <c r="I148" s="1135"/>
      <c r="J148" s="1191"/>
      <c r="K148" s="1870" t="s">
        <v>134</v>
      </c>
      <c r="L148" s="1904"/>
      <c r="M148" s="1211"/>
      <c r="N148" s="1903"/>
      <c r="O148" s="1795"/>
      <c r="P148" s="1710"/>
      <c r="Q148" s="1710"/>
    </row>
    <row r="149" spans="1:23" s="51" customFormat="1" ht="15.75" customHeight="1" thickBot="1" x14ac:dyDescent="0.3">
      <c r="A149" s="1139"/>
      <c r="B149" s="1902"/>
      <c r="C149" s="1901"/>
      <c r="D149" s="1136"/>
      <c r="E149" s="1135"/>
      <c r="F149" s="1162"/>
      <c r="G149" s="1637"/>
      <c r="H149" s="1305"/>
      <c r="I149" s="1135"/>
      <c r="J149" s="1191"/>
      <c r="K149" s="1546" t="s">
        <v>319</v>
      </c>
      <c r="L149" s="1900"/>
      <c r="M149" s="1211"/>
      <c r="N149" s="1380"/>
      <c r="O149" s="1209"/>
    </row>
    <row r="150" spans="1:23" s="51" customFormat="1" ht="15.75" customHeight="1" thickBot="1" x14ac:dyDescent="0.3">
      <c r="A150" s="1127"/>
      <c r="B150" s="1899"/>
      <c r="C150" s="1898"/>
      <c r="D150" s="1124"/>
      <c r="E150" s="1123"/>
      <c r="F150" s="1897"/>
      <c r="G150" s="1634"/>
      <c r="H150" s="1303"/>
      <c r="I150" s="1123"/>
      <c r="J150" s="1190"/>
      <c r="K150" s="1538" t="s">
        <v>29</v>
      </c>
      <c r="L150" s="1896">
        <f>SUM(L147:L149)</f>
        <v>0</v>
      </c>
      <c r="M150" s="1206"/>
      <c r="N150" s="1417"/>
      <c r="O150" s="1204"/>
    </row>
    <row r="151" spans="1:23" s="51" customFormat="1" ht="15" customHeight="1" x14ac:dyDescent="0.25">
      <c r="A151" s="1150" t="s">
        <v>35</v>
      </c>
      <c r="B151" s="1895" t="s">
        <v>33</v>
      </c>
      <c r="C151" s="1148" t="s">
        <v>102</v>
      </c>
      <c r="D151" s="494" t="s">
        <v>485</v>
      </c>
      <c r="E151" s="493"/>
      <c r="F151" s="492"/>
      <c r="G151" s="1441" t="s">
        <v>489</v>
      </c>
      <c r="H151" s="1329" t="s">
        <v>40</v>
      </c>
      <c r="I151" s="1146" t="s">
        <v>204</v>
      </c>
      <c r="J151" s="1192" t="s">
        <v>203</v>
      </c>
      <c r="K151" s="1894"/>
      <c r="L151" s="1893"/>
      <c r="M151" s="1892"/>
      <c r="N151" s="1891"/>
      <c r="O151" s="1890"/>
      <c r="P151" s="1889"/>
      <c r="Q151" s="1889"/>
    </row>
    <row r="152" spans="1:23" s="51" customFormat="1" ht="25.5" customHeight="1" x14ac:dyDescent="0.2">
      <c r="A152" s="1139"/>
      <c r="B152" s="1880"/>
      <c r="C152" s="1137"/>
      <c r="D152" s="480"/>
      <c r="E152" s="479"/>
      <c r="F152" s="478"/>
      <c r="G152" s="1433"/>
      <c r="H152" s="1305"/>
      <c r="I152" s="1135"/>
      <c r="J152" s="1191"/>
      <c r="K152" s="1885" t="s">
        <v>119</v>
      </c>
      <c r="L152" s="1888">
        <f>L156</f>
        <v>50</v>
      </c>
      <c r="M152" s="1887" t="s">
        <v>488</v>
      </c>
      <c r="N152" s="1886" t="s">
        <v>487</v>
      </c>
      <c r="O152" s="1818">
        <v>1</v>
      </c>
      <c r="P152" s="1481"/>
      <c r="Q152" s="1481"/>
    </row>
    <row r="153" spans="1:23" s="51" customFormat="1" ht="33" customHeight="1" x14ac:dyDescent="0.25">
      <c r="A153" s="1139"/>
      <c r="B153" s="1880"/>
      <c r="C153" s="1137"/>
      <c r="D153" s="480"/>
      <c r="E153" s="479"/>
      <c r="F153" s="478"/>
      <c r="G153" s="1433"/>
      <c r="H153" s="1305"/>
      <c r="I153" s="1135"/>
      <c r="J153" s="1191"/>
      <c r="K153" s="1885" t="s">
        <v>134</v>
      </c>
      <c r="L153" s="1884">
        <f>L157</f>
        <v>0</v>
      </c>
      <c r="M153" s="1883" t="s">
        <v>486</v>
      </c>
      <c r="N153" s="1674" t="s">
        <v>47</v>
      </c>
      <c r="O153" s="1882"/>
      <c r="P153" s="1881"/>
      <c r="Q153" s="1881"/>
    </row>
    <row r="154" spans="1:23" s="51" customFormat="1" ht="17.25" customHeight="1" thickBot="1" x14ac:dyDescent="0.3">
      <c r="A154" s="1139"/>
      <c r="B154" s="1880"/>
      <c r="C154" s="1137"/>
      <c r="D154" s="480"/>
      <c r="E154" s="479"/>
      <c r="F154" s="478"/>
      <c r="G154" s="1433"/>
      <c r="H154" s="1305"/>
      <c r="I154" s="1135"/>
      <c r="J154" s="1191"/>
      <c r="K154" s="1879" t="s">
        <v>319</v>
      </c>
      <c r="L154" s="1878">
        <f>L158</f>
        <v>0</v>
      </c>
      <c r="M154" s="1877"/>
      <c r="N154" s="1876"/>
      <c r="O154" s="1875"/>
      <c r="P154" s="1874"/>
      <c r="Q154" s="1874"/>
    </row>
    <row r="155" spans="1:23" s="51" customFormat="1" ht="15" customHeight="1" thickBot="1" x14ac:dyDescent="0.25">
      <c r="A155" s="1127"/>
      <c r="B155" s="1873"/>
      <c r="C155" s="1125"/>
      <c r="D155" s="1396"/>
      <c r="E155" s="1395"/>
      <c r="F155" s="1394"/>
      <c r="G155" s="1433"/>
      <c r="H155" s="1305"/>
      <c r="I155" s="1135"/>
      <c r="J155" s="1191"/>
      <c r="K155" s="1401" t="s">
        <v>29</v>
      </c>
      <c r="L155" s="1492">
        <f>SUM(L152:L154)</f>
        <v>50</v>
      </c>
      <c r="M155" s="1830"/>
      <c r="N155" s="1360"/>
      <c r="O155" s="1152"/>
    </row>
    <row r="156" spans="1:23" s="51" customFormat="1" ht="15" customHeight="1" thickBot="1" x14ac:dyDescent="0.3">
      <c r="A156" s="1184" t="s">
        <v>35</v>
      </c>
      <c r="B156" s="1183" t="s">
        <v>33</v>
      </c>
      <c r="C156" s="1182" t="s">
        <v>102</v>
      </c>
      <c r="D156" s="1805" t="s">
        <v>33</v>
      </c>
      <c r="E156" s="1145"/>
      <c r="F156" s="1872" t="s">
        <v>485</v>
      </c>
      <c r="G156" s="1433"/>
      <c r="H156" s="1305"/>
      <c r="I156" s="1135"/>
      <c r="J156" s="1191"/>
      <c r="K156" s="1870" t="s">
        <v>119</v>
      </c>
      <c r="L156" s="1217">
        <v>50</v>
      </c>
      <c r="M156" s="1588"/>
      <c r="N156" s="1380"/>
      <c r="O156" s="1224"/>
      <c r="U156" s="1041"/>
      <c r="W156" s="1041"/>
    </row>
    <row r="157" spans="1:23" s="51" customFormat="1" ht="15" customHeight="1" thickBot="1" x14ac:dyDescent="0.3">
      <c r="A157" s="1178"/>
      <c r="B157" s="1177"/>
      <c r="C157" s="1176"/>
      <c r="D157" s="1803"/>
      <c r="E157" s="1131"/>
      <c r="F157" s="1871"/>
      <c r="G157" s="1433"/>
      <c r="H157" s="1305"/>
      <c r="I157" s="1135"/>
      <c r="J157" s="1191"/>
      <c r="K157" s="1870" t="s">
        <v>134</v>
      </c>
      <c r="L157" s="1217"/>
      <c r="M157" s="1588"/>
      <c r="N157" s="1380"/>
      <c r="O157" s="1224"/>
    </row>
    <row r="158" spans="1:23" s="51" customFormat="1" ht="15" customHeight="1" thickBot="1" x14ac:dyDescent="0.3">
      <c r="A158" s="1178"/>
      <c r="B158" s="1177"/>
      <c r="C158" s="1176"/>
      <c r="D158" s="1803"/>
      <c r="E158" s="1131"/>
      <c r="F158" s="1871"/>
      <c r="G158" s="1433"/>
      <c r="H158" s="1305"/>
      <c r="I158" s="1135"/>
      <c r="J158" s="1191"/>
      <c r="K158" s="1870" t="s">
        <v>319</v>
      </c>
      <c r="L158" s="1217"/>
      <c r="M158" s="1588"/>
      <c r="N158" s="1380"/>
      <c r="O158" s="1224"/>
    </row>
    <row r="159" spans="1:23" s="51" customFormat="1" ht="15" customHeight="1" thickBot="1" x14ac:dyDescent="0.25">
      <c r="A159" s="1172"/>
      <c r="B159" s="1171"/>
      <c r="C159" s="1170"/>
      <c r="D159" s="1802"/>
      <c r="E159" s="1120"/>
      <c r="F159" s="1869"/>
      <c r="G159" s="1431"/>
      <c r="H159" s="1303"/>
      <c r="I159" s="1123"/>
      <c r="J159" s="1190"/>
      <c r="K159" s="1868" t="s">
        <v>29</v>
      </c>
      <c r="L159" s="1462">
        <f>SUM(L156:L158)</f>
        <v>50</v>
      </c>
      <c r="M159" s="1308"/>
      <c r="N159" s="1307"/>
      <c r="O159" s="1114"/>
    </row>
    <row r="160" spans="1:23" s="51" customFormat="1" ht="15" customHeight="1" thickBot="1" x14ac:dyDescent="0.3">
      <c r="A160" s="1106" t="s">
        <v>35</v>
      </c>
      <c r="B160" s="1113" t="s">
        <v>33</v>
      </c>
      <c r="C160" s="1112" t="s">
        <v>249</v>
      </c>
      <c r="D160" s="1112"/>
      <c r="E160" s="1112"/>
      <c r="F160" s="1112"/>
      <c r="G160" s="1112"/>
      <c r="H160" s="1112"/>
      <c r="I160" s="1112"/>
      <c r="J160" s="1112"/>
      <c r="K160" s="1111"/>
      <c r="L160" s="1867">
        <f>L130+L137+L146+L155</f>
        <v>50</v>
      </c>
      <c r="M160" s="1109"/>
      <c r="N160" s="1108"/>
      <c r="O160" s="1107"/>
      <c r="P160" s="1090"/>
      <c r="Q160" s="1090"/>
    </row>
    <row r="161" spans="1:21" s="51" customFormat="1" ht="22.5" customHeight="1" thickBot="1" x14ac:dyDescent="0.3">
      <c r="A161" s="1866" t="s">
        <v>35</v>
      </c>
      <c r="B161" s="1865" t="s">
        <v>35</v>
      </c>
      <c r="C161" s="1455" t="s">
        <v>484</v>
      </c>
      <c r="D161" s="1863"/>
      <c r="E161" s="1863"/>
      <c r="F161" s="1863"/>
      <c r="G161" s="1863"/>
      <c r="H161" s="1864"/>
      <c r="I161" s="1863"/>
      <c r="J161" s="1863"/>
      <c r="K161" s="1863"/>
      <c r="L161" s="1863"/>
      <c r="M161" s="1863"/>
      <c r="N161" s="1863"/>
      <c r="O161" s="1862"/>
      <c r="P161" s="1861"/>
      <c r="Q161" s="1861"/>
    </row>
    <row r="162" spans="1:21" s="51" customFormat="1" ht="18" customHeight="1" x14ac:dyDescent="0.25">
      <c r="A162" s="1139"/>
      <c r="B162" s="1338"/>
      <c r="C162" s="1155"/>
      <c r="D162" s="1730"/>
      <c r="E162" s="1730"/>
      <c r="F162" s="1730"/>
      <c r="G162" s="1730"/>
      <c r="H162" s="1730"/>
      <c r="I162" s="1730"/>
      <c r="J162" s="1730"/>
      <c r="K162" s="1730"/>
      <c r="L162" s="1730"/>
      <c r="M162" s="1860" t="s">
        <v>483</v>
      </c>
      <c r="N162" s="1859" t="s">
        <v>47</v>
      </c>
      <c r="O162" s="1858">
        <v>1</v>
      </c>
      <c r="P162" s="1488"/>
      <c r="Q162" s="1488"/>
    </row>
    <row r="163" spans="1:21" s="51" customFormat="1" ht="20.25" customHeight="1" thickBot="1" x14ac:dyDescent="0.3">
      <c r="A163" s="1127"/>
      <c r="B163" s="1525"/>
      <c r="C163" s="1151"/>
      <c r="D163" s="1857"/>
      <c r="E163" s="1857"/>
      <c r="F163" s="1857"/>
      <c r="G163" s="1857"/>
      <c r="H163" s="1857"/>
      <c r="I163" s="1857"/>
      <c r="J163" s="1857"/>
      <c r="K163" s="1857"/>
      <c r="L163" s="1857"/>
      <c r="M163" s="1856" t="s">
        <v>482</v>
      </c>
      <c r="N163" s="1855" t="s">
        <v>47</v>
      </c>
      <c r="O163" s="1854"/>
      <c r="P163" s="1853"/>
      <c r="Q163" s="1853"/>
    </row>
    <row r="164" spans="1:21" s="51" customFormat="1" ht="17.25" customHeight="1" thickBot="1" x14ac:dyDescent="0.3">
      <c r="A164" s="1184" t="s">
        <v>35</v>
      </c>
      <c r="B164" s="1430" t="s">
        <v>35</v>
      </c>
      <c r="C164" s="1182" t="s">
        <v>33</v>
      </c>
      <c r="D164" s="1181"/>
      <c r="E164" s="1365"/>
      <c r="F164" s="1852" t="s">
        <v>479</v>
      </c>
      <c r="G164" s="1441" t="s">
        <v>481</v>
      </c>
      <c r="H164" s="1329" t="s">
        <v>40</v>
      </c>
      <c r="I164" s="1146" t="s">
        <v>204</v>
      </c>
      <c r="J164" s="1192" t="s">
        <v>203</v>
      </c>
      <c r="K164" s="1840" t="s">
        <v>119</v>
      </c>
      <c r="L164" s="1498">
        <f>L168</f>
        <v>116.4</v>
      </c>
      <c r="M164" s="1491" t="s">
        <v>480</v>
      </c>
      <c r="N164" s="1851" t="s">
        <v>76</v>
      </c>
      <c r="O164" s="1850">
        <v>1.4999999999999999E-2</v>
      </c>
      <c r="P164" s="1849"/>
      <c r="Q164" s="1849"/>
    </row>
    <row r="165" spans="1:21" s="51" customFormat="1" ht="17.25" customHeight="1" thickBot="1" x14ac:dyDescent="0.3">
      <c r="A165" s="1178"/>
      <c r="B165" s="1421"/>
      <c r="C165" s="1176"/>
      <c r="D165" s="1175"/>
      <c r="E165" s="1470"/>
      <c r="F165" s="1848"/>
      <c r="G165" s="1433"/>
      <c r="H165" s="1305"/>
      <c r="I165" s="1135"/>
      <c r="J165" s="1191"/>
      <c r="K165" s="1839" t="s">
        <v>134</v>
      </c>
      <c r="L165" s="1492">
        <f>L169</f>
        <v>0</v>
      </c>
      <c r="M165" s="1211"/>
      <c r="N165" s="1380"/>
      <c r="O165" s="1209"/>
    </row>
    <row r="166" spans="1:21" s="51" customFormat="1" ht="15" customHeight="1" thickBot="1" x14ac:dyDescent="0.3">
      <c r="A166" s="1178"/>
      <c r="B166" s="1421"/>
      <c r="C166" s="1176"/>
      <c r="D166" s="1175"/>
      <c r="E166" s="1470"/>
      <c r="F166" s="1848"/>
      <c r="G166" s="1433"/>
      <c r="H166" s="1305"/>
      <c r="I166" s="1135"/>
      <c r="J166" s="1191"/>
      <c r="K166" s="1836" t="s">
        <v>319</v>
      </c>
      <c r="L166" s="1847"/>
      <c r="M166" s="1211"/>
      <c r="N166" s="1380"/>
      <c r="O166" s="1209"/>
    </row>
    <row r="167" spans="1:21" s="51" customFormat="1" ht="13.5" customHeight="1" thickBot="1" x14ac:dyDescent="0.3">
      <c r="A167" s="1178"/>
      <c r="B167" s="1421"/>
      <c r="C167" s="1176"/>
      <c r="D167" s="1175"/>
      <c r="E167" s="1470"/>
      <c r="F167" s="1846"/>
      <c r="G167" s="1433"/>
      <c r="H167" s="1305"/>
      <c r="I167" s="1135"/>
      <c r="J167" s="1191"/>
      <c r="K167" s="1493" t="s">
        <v>29</v>
      </c>
      <c r="L167" s="1534">
        <f>SUM(L164:L166)</f>
        <v>116.4</v>
      </c>
      <c r="M167" s="1341"/>
      <c r="N167" s="1340"/>
      <c r="O167" s="1339"/>
    </row>
    <row r="168" spans="1:21" s="51" customFormat="1" ht="19.5" customHeight="1" x14ac:dyDescent="0.25">
      <c r="A168" s="1436" t="s">
        <v>35</v>
      </c>
      <c r="B168" s="1435" t="s">
        <v>35</v>
      </c>
      <c r="C168" s="1434" t="s">
        <v>33</v>
      </c>
      <c r="D168" s="1181" t="s">
        <v>33</v>
      </c>
      <c r="E168" s="1365"/>
      <c r="F168" s="329" t="s">
        <v>479</v>
      </c>
      <c r="G168" s="1433"/>
      <c r="H168" s="1305"/>
      <c r="I168" s="1135"/>
      <c r="J168" s="1191"/>
      <c r="K168" s="1476" t="s">
        <v>119</v>
      </c>
      <c r="L168" s="1547">
        <v>116.4</v>
      </c>
      <c r="M168" s="1349"/>
      <c r="N168" s="1845"/>
      <c r="O168" s="1348"/>
    </row>
    <row r="169" spans="1:21" s="51" customFormat="1" ht="15.75" customHeight="1" thickBot="1" x14ac:dyDescent="0.3">
      <c r="A169" s="1415"/>
      <c r="B169" s="1414"/>
      <c r="C169" s="1413"/>
      <c r="D169" s="1175"/>
      <c r="E169" s="1470"/>
      <c r="F169" s="1134"/>
      <c r="G169" s="1433"/>
      <c r="H169" s="1305"/>
      <c r="I169" s="1135"/>
      <c r="J169" s="1191"/>
      <c r="K169" s="1844" t="s">
        <v>134</v>
      </c>
      <c r="L169" s="1514"/>
      <c r="M169" s="1238"/>
      <c r="N169" s="1628"/>
      <c r="O169" s="1790"/>
    </row>
    <row r="170" spans="1:21" s="51" customFormat="1" ht="15" customHeight="1" thickBot="1" x14ac:dyDescent="0.25">
      <c r="A170" s="1408"/>
      <c r="B170" s="1407"/>
      <c r="C170" s="1406"/>
      <c r="D170" s="1169"/>
      <c r="E170" s="1374"/>
      <c r="F170" s="263"/>
      <c r="G170" s="1431"/>
      <c r="H170" s="1303"/>
      <c r="I170" s="1123"/>
      <c r="J170" s="1190"/>
      <c r="K170" s="1843" t="s">
        <v>29</v>
      </c>
      <c r="L170" s="1479">
        <f>SUM(L168:L169)</f>
        <v>116.4</v>
      </c>
      <c r="M170" s="1116"/>
      <c r="N170" s="1115"/>
      <c r="O170" s="1352"/>
    </row>
    <row r="171" spans="1:21" s="51" customFormat="1" ht="15" customHeight="1" thickBot="1" x14ac:dyDescent="0.3">
      <c r="A171" s="1150" t="s">
        <v>35</v>
      </c>
      <c r="B171" s="1392" t="s">
        <v>35</v>
      </c>
      <c r="C171" s="1148" t="s">
        <v>35</v>
      </c>
      <c r="D171" s="1781"/>
      <c r="E171" s="1781"/>
      <c r="F171" s="1842" t="s">
        <v>478</v>
      </c>
      <c r="G171" s="1638" t="s">
        <v>445</v>
      </c>
      <c r="H171" s="1329" t="s">
        <v>40</v>
      </c>
      <c r="I171" s="1145" t="s">
        <v>204</v>
      </c>
      <c r="J171" s="1841" t="s">
        <v>203</v>
      </c>
      <c r="K171" s="1840" t="s">
        <v>119</v>
      </c>
      <c r="L171" s="1498">
        <f>L176+L180+L184+L188+L194+L198+L202+L206+L210+L214+L218+L222+L226</f>
        <v>4072</v>
      </c>
      <c r="M171" s="1142"/>
      <c r="N171" s="1216"/>
      <c r="O171" s="1497"/>
      <c r="U171" s="1041"/>
    </row>
    <row r="172" spans="1:21" s="51" customFormat="1" ht="18" customHeight="1" thickBot="1" x14ac:dyDescent="0.3">
      <c r="A172" s="1139"/>
      <c r="B172" s="1338"/>
      <c r="C172" s="1137"/>
      <c r="D172" s="1774"/>
      <c r="E172" s="1774"/>
      <c r="F172" s="1838"/>
      <c r="G172" s="1637"/>
      <c r="H172" s="1305"/>
      <c r="I172" s="1470"/>
      <c r="J172" s="1837"/>
      <c r="K172" s="1839" t="s">
        <v>134</v>
      </c>
      <c r="L172" s="1492">
        <f>L177+L181+L185+L189+L195+L199+L203+L211+L215+L219</f>
        <v>0</v>
      </c>
      <c r="M172" s="1588"/>
      <c r="N172" s="1380"/>
      <c r="O172" s="1224"/>
    </row>
    <row r="173" spans="1:21" s="51" customFormat="1" ht="15" customHeight="1" thickBot="1" x14ac:dyDescent="0.3">
      <c r="A173" s="1139"/>
      <c r="B173" s="1338"/>
      <c r="C173" s="1137"/>
      <c r="D173" s="1774"/>
      <c r="E173" s="1774"/>
      <c r="F173" s="1838"/>
      <c r="G173" s="1637"/>
      <c r="H173" s="1305"/>
      <c r="I173" s="1470"/>
      <c r="J173" s="1837"/>
      <c r="K173" s="1839" t="s">
        <v>135</v>
      </c>
      <c r="L173" s="1494">
        <f>L178+L182+L186+L190+L196+L200+L204+L208+L216+L220+L224+L228</f>
        <v>0</v>
      </c>
      <c r="M173" s="1588"/>
      <c r="N173" s="1380"/>
      <c r="O173" s="1224"/>
      <c r="R173" s="1041"/>
    </row>
    <row r="174" spans="1:21" s="51" customFormat="1" ht="16.5" customHeight="1" thickBot="1" x14ac:dyDescent="0.3">
      <c r="A174" s="1139"/>
      <c r="B174" s="1338"/>
      <c r="C174" s="1137"/>
      <c r="D174" s="1774"/>
      <c r="E174" s="1774"/>
      <c r="F174" s="1838"/>
      <c r="G174" s="1637"/>
      <c r="H174" s="1305"/>
      <c r="I174" s="1470"/>
      <c r="J174" s="1837"/>
      <c r="K174" s="1836" t="s">
        <v>319</v>
      </c>
      <c r="L174" s="1492"/>
      <c r="M174" s="1588"/>
      <c r="N174" s="1380"/>
      <c r="O174" s="1224"/>
    </row>
    <row r="175" spans="1:21" s="51" customFormat="1" ht="24.75" customHeight="1" thickBot="1" x14ac:dyDescent="0.3">
      <c r="A175" s="1127"/>
      <c r="B175" s="1525"/>
      <c r="C175" s="1125"/>
      <c r="D175" s="1772"/>
      <c r="E175" s="1772"/>
      <c r="F175" s="1835"/>
      <c r="G175" s="1634"/>
      <c r="H175" s="1303"/>
      <c r="I175" s="1374"/>
      <c r="J175" s="1834"/>
      <c r="K175" s="1493" t="s">
        <v>29</v>
      </c>
      <c r="L175" s="1492">
        <f>SUM(L171:L174)</f>
        <v>4072</v>
      </c>
      <c r="M175" s="1586"/>
      <c r="N175" s="1417"/>
      <c r="O175" s="1585"/>
    </row>
    <row r="176" spans="1:21" s="51" customFormat="1" ht="21" customHeight="1" thickBot="1" x14ac:dyDescent="0.3">
      <c r="A176" s="1184" t="s">
        <v>35</v>
      </c>
      <c r="B176" s="1227" t="s">
        <v>35</v>
      </c>
      <c r="C176" s="1182" t="s">
        <v>35</v>
      </c>
      <c r="D176" s="1181" t="s">
        <v>33</v>
      </c>
      <c r="E176" s="1365"/>
      <c r="F176" s="329" t="s">
        <v>477</v>
      </c>
      <c r="G176" s="1441" t="s">
        <v>445</v>
      </c>
      <c r="H176" s="1329" t="s">
        <v>40</v>
      </c>
      <c r="I176" s="1145" t="s">
        <v>204</v>
      </c>
      <c r="J176" s="1748" t="s">
        <v>203</v>
      </c>
      <c r="K176" s="1476" t="s">
        <v>119</v>
      </c>
      <c r="L176" s="1812">
        <v>300</v>
      </c>
      <c r="M176" s="1815" t="s">
        <v>476</v>
      </c>
      <c r="N176" s="1276" t="s">
        <v>475</v>
      </c>
      <c r="O176" s="1833">
        <v>700</v>
      </c>
      <c r="P176" s="1262"/>
      <c r="Q176" s="1262"/>
      <c r="U176" s="1041"/>
    </row>
    <row r="177" spans="1:22" s="51" customFormat="1" ht="15" customHeight="1" thickBot="1" x14ac:dyDescent="0.3">
      <c r="A177" s="1178"/>
      <c r="B177" s="1226"/>
      <c r="C177" s="1176"/>
      <c r="D177" s="1175"/>
      <c r="E177" s="1470"/>
      <c r="F177" s="1134"/>
      <c r="G177" s="1433"/>
      <c r="H177" s="1305"/>
      <c r="I177" s="1470"/>
      <c r="J177" s="1747"/>
      <c r="K177" s="1471" t="s">
        <v>134</v>
      </c>
      <c r="L177" s="1475"/>
      <c r="M177" s="1813"/>
      <c r="N177" s="1832"/>
      <c r="O177" s="1831"/>
      <c r="P177" s="1262"/>
      <c r="Q177" s="1262"/>
      <c r="U177" s="1041"/>
    </row>
    <row r="178" spans="1:22" s="51" customFormat="1" ht="15" customHeight="1" thickBot="1" x14ac:dyDescent="0.3">
      <c r="A178" s="1178"/>
      <c r="B178" s="1226"/>
      <c r="C178" s="1176"/>
      <c r="D178" s="1175"/>
      <c r="E178" s="1470"/>
      <c r="F178" s="1134"/>
      <c r="G178" s="1433"/>
      <c r="H178" s="1305"/>
      <c r="I178" s="1470"/>
      <c r="J178" s="1244"/>
      <c r="K178" s="1467" t="s">
        <v>135</v>
      </c>
      <c r="L178" s="1484"/>
      <c r="M178" s="1830"/>
      <c r="N178" s="1360"/>
      <c r="O178" s="1152"/>
      <c r="U178" s="1041"/>
    </row>
    <row r="179" spans="1:22" s="51" customFormat="1" ht="28.5" customHeight="1" thickBot="1" x14ac:dyDescent="0.3">
      <c r="A179" s="1172"/>
      <c r="B179" s="1223"/>
      <c r="C179" s="1170"/>
      <c r="D179" s="1169"/>
      <c r="E179" s="1374"/>
      <c r="F179" s="1465"/>
      <c r="G179" s="1431"/>
      <c r="H179" s="1303"/>
      <c r="I179" s="1374"/>
      <c r="J179" s="1241"/>
      <c r="K179" s="1463" t="s">
        <v>29</v>
      </c>
      <c r="L179" s="1462">
        <f>SUM(L176:L178)</f>
        <v>300</v>
      </c>
      <c r="M179" s="1586"/>
      <c r="N179" s="1417"/>
      <c r="O179" s="1585"/>
      <c r="U179" s="1041"/>
    </row>
    <row r="180" spans="1:22" s="51" customFormat="1" ht="16.5" customHeight="1" thickBot="1" x14ac:dyDescent="0.3">
      <c r="A180" s="1184" t="s">
        <v>35</v>
      </c>
      <c r="B180" s="1227" t="s">
        <v>35</v>
      </c>
      <c r="C180" s="1182" t="s">
        <v>35</v>
      </c>
      <c r="D180" s="1805" t="s">
        <v>35</v>
      </c>
      <c r="E180" s="1646"/>
      <c r="F180" s="329" t="s">
        <v>474</v>
      </c>
      <c r="G180" s="1441" t="s">
        <v>445</v>
      </c>
      <c r="H180" s="1329" t="s">
        <v>40</v>
      </c>
      <c r="I180" s="1145" t="s">
        <v>204</v>
      </c>
      <c r="J180" s="1748" t="s">
        <v>203</v>
      </c>
      <c r="K180" s="457" t="s">
        <v>119</v>
      </c>
      <c r="L180" s="1475">
        <v>160</v>
      </c>
      <c r="M180" s="1829" t="s">
        <v>473</v>
      </c>
      <c r="N180" s="1828" t="s">
        <v>471</v>
      </c>
      <c r="O180" s="1827">
        <v>13350</v>
      </c>
      <c r="P180" s="1262"/>
      <c r="Q180" s="1262"/>
      <c r="U180" s="1041"/>
    </row>
    <row r="181" spans="1:22" s="51" customFormat="1" ht="18" customHeight="1" thickBot="1" x14ac:dyDescent="0.3">
      <c r="A181" s="1178"/>
      <c r="B181" s="1226"/>
      <c r="C181" s="1176"/>
      <c r="D181" s="1803"/>
      <c r="E181" s="1644"/>
      <c r="F181" s="1134"/>
      <c r="G181" s="1433"/>
      <c r="H181" s="1305"/>
      <c r="I181" s="1470"/>
      <c r="J181" s="1747"/>
      <c r="K181" s="1476" t="s">
        <v>134</v>
      </c>
      <c r="L181" s="1475"/>
      <c r="M181" s="1826" t="s">
        <v>472</v>
      </c>
      <c r="N181" s="1490" t="s">
        <v>471</v>
      </c>
      <c r="O181" s="1671">
        <v>525</v>
      </c>
      <c r="P181" s="1262"/>
      <c r="Q181" s="1262"/>
      <c r="U181" s="1041"/>
    </row>
    <row r="182" spans="1:22" s="51" customFormat="1" ht="15" customHeight="1" thickBot="1" x14ac:dyDescent="0.3">
      <c r="A182" s="1178"/>
      <c r="B182" s="1226"/>
      <c r="C182" s="1176"/>
      <c r="D182" s="1803"/>
      <c r="E182" s="1644"/>
      <c r="F182" s="1134"/>
      <c r="G182" s="1433"/>
      <c r="H182" s="1305"/>
      <c r="I182" s="1470"/>
      <c r="J182" s="1244"/>
      <c r="K182" s="1467" t="s">
        <v>135</v>
      </c>
      <c r="L182" s="1217"/>
      <c r="M182" s="1588"/>
      <c r="N182" s="1380"/>
      <c r="O182" s="1236"/>
      <c r="U182" s="1041"/>
    </row>
    <row r="183" spans="1:22" s="51" customFormat="1" ht="15" customHeight="1" thickBot="1" x14ac:dyDescent="0.3">
      <c r="A183" s="1172"/>
      <c r="B183" s="1223"/>
      <c r="C183" s="1170"/>
      <c r="D183" s="1802"/>
      <c r="E183" s="1643"/>
      <c r="F183" s="1465"/>
      <c r="G183" s="1431"/>
      <c r="H183" s="1303"/>
      <c r="I183" s="1374"/>
      <c r="J183" s="1241"/>
      <c r="K183" s="1463" t="s">
        <v>29</v>
      </c>
      <c r="L183" s="1462">
        <f>SUM(L180:L182)</f>
        <v>160</v>
      </c>
      <c r="M183" s="1586"/>
      <c r="N183" s="1417"/>
      <c r="O183" s="1825"/>
      <c r="U183" s="1041"/>
    </row>
    <row r="184" spans="1:22" s="51" customFormat="1" ht="15" customHeight="1" thickBot="1" x14ac:dyDescent="0.3">
      <c r="A184" s="1184" t="s">
        <v>35</v>
      </c>
      <c r="B184" s="1227" t="s">
        <v>35</v>
      </c>
      <c r="C184" s="1182" t="s">
        <v>35</v>
      </c>
      <c r="D184" s="1803" t="s">
        <v>104</v>
      </c>
      <c r="E184" s="1644"/>
      <c r="F184" s="1134" t="s">
        <v>470</v>
      </c>
      <c r="G184" s="1433" t="s">
        <v>445</v>
      </c>
      <c r="H184" s="1305" t="s">
        <v>40</v>
      </c>
      <c r="I184" s="1131" t="s">
        <v>204</v>
      </c>
      <c r="J184" s="1748" t="s">
        <v>203</v>
      </c>
      <c r="K184" s="1529" t="s">
        <v>119</v>
      </c>
      <c r="L184" s="1217">
        <v>360</v>
      </c>
      <c r="M184" s="1318"/>
      <c r="N184" s="1360"/>
      <c r="O184" s="1236"/>
      <c r="U184" s="1041"/>
    </row>
    <row r="185" spans="1:22" s="51" customFormat="1" ht="15" customHeight="1" thickBot="1" x14ac:dyDescent="0.3">
      <c r="A185" s="1178"/>
      <c r="B185" s="1226"/>
      <c r="C185" s="1176"/>
      <c r="D185" s="1803"/>
      <c r="E185" s="1644"/>
      <c r="F185" s="1134"/>
      <c r="G185" s="1433"/>
      <c r="H185" s="1305"/>
      <c r="I185" s="1470"/>
      <c r="J185" s="1747"/>
      <c r="K185" s="1471" t="s">
        <v>134</v>
      </c>
      <c r="L185" s="1217"/>
      <c r="M185" s="1824" t="s">
        <v>469</v>
      </c>
      <c r="N185" s="1823" t="s">
        <v>47</v>
      </c>
      <c r="O185" s="1822">
        <v>2900</v>
      </c>
      <c r="P185" s="1262"/>
      <c r="Q185" s="1262"/>
    </row>
    <row r="186" spans="1:22" s="51" customFormat="1" ht="15" customHeight="1" thickBot="1" x14ac:dyDescent="0.3">
      <c r="A186" s="1178"/>
      <c r="B186" s="1226"/>
      <c r="C186" s="1176"/>
      <c r="D186" s="1803"/>
      <c r="E186" s="1644"/>
      <c r="F186" s="1134"/>
      <c r="G186" s="1433"/>
      <c r="H186" s="1305"/>
      <c r="I186" s="1470"/>
      <c r="J186" s="1244"/>
      <c r="K186" s="1467" t="s">
        <v>135</v>
      </c>
      <c r="L186" s="1217">
        <v>0</v>
      </c>
      <c r="M186" s="1318"/>
      <c r="N186" s="1380"/>
      <c r="O186" s="1316"/>
    </row>
    <row r="187" spans="1:22" s="51" customFormat="1" ht="15" customHeight="1" thickBot="1" x14ac:dyDescent="0.3">
      <c r="A187" s="1172"/>
      <c r="B187" s="1223"/>
      <c r="C187" s="1170"/>
      <c r="D187" s="1803"/>
      <c r="E187" s="1644"/>
      <c r="F187" s="1469"/>
      <c r="G187" s="1433"/>
      <c r="H187" s="1305"/>
      <c r="I187" s="1470"/>
      <c r="J187" s="1241"/>
      <c r="K187" s="1577" t="s">
        <v>29</v>
      </c>
      <c r="L187" s="1659">
        <f>SUM(L184:L186)</f>
        <v>360</v>
      </c>
      <c r="M187" s="1821"/>
      <c r="N187" s="1340"/>
      <c r="O187" s="1820"/>
    </row>
    <row r="188" spans="1:22" s="51" customFormat="1" ht="15" customHeight="1" thickBot="1" x14ac:dyDescent="0.3">
      <c r="A188" s="1184" t="s">
        <v>35</v>
      </c>
      <c r="B188" s="1227" t="s">
        <v>35</v>
      </c>
      <c r="C188" s="1182" t="s">
        <v>35</v>
      </c>
      <c r="D188" s="1805" t="s">
        <v>102</v>
      </c>
      <c r="E188" s="1646"/>
      <c r="F188" s="329" t="s">
        <v>468</v>
      </c>
      <c r="G188" s="1441" t="s">
        <v>445</v>
      </c>
      <c r="H188" s="1329" t="s">
        <v>40</v>
      </c>
      <c r="I188" s="1145" t="s">
        <v>204</v>
      </c>
      <c r="J188" s="1748" t="s">
        <v>203</v>
      </c>
      <c r="K188" s="1476" t="s">
        <v>119</v>
      </c>
      <c r="L188" s="1475">
        <v>2955</v>
      </c>
      <c r="M188" s="1819" t="s">
        <v>467</v>
      </c>
      <c r="N188" s="1473" t="s">
        <v>47</v>
      </c>
      <c r="O188" s="1472">
        <v>21</v>
      </c>
      <c r="P188" s="1262"/>
      <c r="Q188" s="1262"/>
      <c r="U188" s="1041"/>
      <c r="V188" s="1041"/>
    </row>
    <row r="189" spans="1:22" s="51" customFormat="1" ht="15" customHeight="1" thickBot="1" x14ac:dyDescent="0.3">
      <c r="A189" s="1178"/>
      <c r="B189" s="1226"/>
      <c r="C189" s="1176"/>
      <c r="D189" s="1803"/>
      <c r="E189" s="1644"/>
      <c r="F189" s="1134"/>
      <c r="G189" s="1433"/>
      <c r="H189" s="1305"/>
      <c r="I189" s="1470"/>
      <c r="J189" s="1747"/>
      <c r="K189" s="1471" t="s">
        <v>134</v>
      </c>
      <c r="L189" s="1217"/>
      <c r="M189" s="1817" t="s">
        <v>466</v>
      </c>
      <c r="N189" s="1816" t="s">
        <v>47</v>
      </c>
      <c r="O189" s="1818">
        <v>690</v>
      </c>
      <c r="P189" s="1481"/>
      <c r="Q189" s="1481"/>
    </row>
    <row r="190" spans="1:22" s="51" customFormat="1" ht="15" customHeight="1" thickBot="1" x14ac:dyDescent="0.3">
      <c r="A190" s="1178"/>
      <c r="B190" s="1226"/>
      <c r="C190" s="1176"/>
      <c r="D190" s="1803"/>
      <c r="E190" s="1644"/>
      <c r="F190" s="1134"/>
      <c r="G190" s="1433"/>
      <c r="H190" s="1305"/>
      <c r="I190" s="1470"/>
      <c r="J190" s="1244"/>
      <c r="K190" s="1471" t="s">
        <v>135</v>
      </c>
      <c r="L190" s="1217">
        <v>0</v>
      </c>
      <c r="M190" s="1817" t="s">
        <v>465</v>
      </c>
      <c r="N190" s="1816" t="s">
        <v>344</v>
      </c>
      <c r="O190" s="1818">
        <v>175</v>
      </c>
      <c r="P190" s="1481"/>
      <c r="Q190" s="1481"/>
    </row>
    <row r="191" spans="1:22" s="51" customFormat="1" ht="15" customHeight="1" thickBot="1" x14ac:dyDescent="0.3">
      <c r="A191" s="1178"/>
      <c r="B191" s="1226"/>
      <c r="C191" s="1176"/>
      <c r="D191" s="1803"/>
      <c r="E191" s="1644"/>
      <c r="F191" s="1134"/>
      <c r="G191" s="1433"/>
      <c r="H191" s="1305"/>
      <c r="I191" s="1470"/>
      <c r="J191" s="1244"/>
      <c r="K191" s="1471"/>
      <c r="L191" s="1217"/>
      <c r="M191" s="1817" t="s">
        <v>464</v>
      </c>
      <c r="N191" s="1816" t="s">
        <v>463</v>
      </c>
      <c r="O191" s="1485">
        <v>420</v>
      </c>
      <c r="P191" s="1262"/>
      <c r="Q191" s="1262"/>
    </row>
    <row r="192" spans="1:22" s="51" customFormat="1" ht="12.75" customHeight="1" thickBot="1" x14ac:dyDescent="0.3">
      <c r="A192" s="1178"/>
      <c r="B192" s="1226"/>
      <c r="C192" s="1176"/>
      <c r="D192" s="1803"/>
      <c r="E192" s="1644"/>
      <c r="F192" s="1134"/>
      <c r="G192" s="1433"/>
      <c r="H192" s="1305"/>
      <c r="I192" s="1470"/>
      <c r="J192" s="1244"/>
      <c r="K192" s="1467"/>
      <c r="L192" s="1217"/>
      <c r="M192" s="1318"/>
      <c r="O192" s="1316"/>
    </row>
    <row r="193" spans="1:17" s="51" customFormat="1" ht="15" customHeight="1" thickBot="1" x14ac:dyDescent="0.3">
      <c r="A193" s="1172"/>
      <c r="B193" s="1223"/>
      <c r="C193" s="1170"/>
      <c r="D193" s="1802"/>
      <c r="E193" s="1643"/>
      <c r="F193" s="1465"/>
      <c r="G193" s="1431"/>
      <c r="H193" s="1303"/>
      <c r="I193" s="1374"/>
      <c r="J193" s="1241"/>
      <c r="K193" s="1463" t="s">
        <v>29</v>
      </c>
      <c r="L193" s="1462">
        <f>SUM(L188:L192)</f>
        <v>2955</v>
      </c>
      <c r="M193" s="1206"/>
      <c r="N193" s="1417"/>
      <c r="O193" s="1204"/>
    </row>
    <row r="194" spans="1:17" s="51" customFormat="1" ht="16.5" customHeight="1" thickBot="1" x14ac:dyDescent="0.3">
      <c r="A194" s="1184" t="s">
        <v>35</v>
      </c>
      <c r="B194" s="1227" t="s">
        <v>35</v>
      </c>
      <c r="C194" s="1182" t="s">
        <v>35</v>
      </c>
      <c r="D194" s="1805" t="s">
        <v>98</v>
      </c>
      <c r="E194" s="1646"/>
      <c r="F194" s="329" t="s">
        <v>462</v>
      </c>
      <c r="G194" s="1441" t="s">
        <v>445</v>
      </c>
      <c r="H194" s="1329" t="s">
        <v>40</v>
      </c>
      <c r="I194" s="1145" t="s">
        <v>204</v>
      </c>
      <c r="J194" s="1389" t="s">
        <v>203</v>
      </c>
      <c r="K194" s="1476" t="s">
        <v>119</v>
      </c>
      <c r="L194" s="1475">
        <v>80</v>
      </c>
      <c r="M194" s="1815" t="s">
        <v>461</v>
      </c>
      <c r="N194" s="1473" t="s">
        <v>47</v>
      </c>
      <c r="O194" s="1472">
        <v>12</v>
      </c>
      <c r="P194" s="1262"/>
      <c r="Q194" s="1262"/>
    </row>
    <row r="195" spans="1:17" s="51" customFormat="1" ht="17.25" customHeight="1" thickBot="1" x14ac:dyDescent="0.3">
      <c r="A195" s="1178"/>
      <c r="B195" s="1226"/>
      <c r="C195" s="1176"/>
      <c r="D195" s="1803"/>
      <c r="E195" s="1644"/>
      <c r="F195" s="1134"/>
      <c r="G195" s="1433"/>
      <c r="H195" s="1305"/>
      <c r="I195" s="1470"/>
      <c r="J195" s="1335"/>
      <c r="K195" s="1471" t="s">
        <v>134</v>
      </c>
      <c r="L195" s="1217"/>
      <c r="M195" s="1814"/>
      <c r="N195" s="1380"/>
      <c r="O195" s="1209"/>
    </row>
    <row r="196" spans="1:17" s="51" customFormat="1" ht="20.25" customHeight="1" thickBot="1" x14ac:dyDescent="0.3">
      <c r="A196" s="1178"/>
      <c r="B196" s="1226"/>
      <c r="C196" s="1176"/>
      <c r="D196" s="1803"/>
      <c r="E196" s="1644"/>
      <c r="F196" s="1134"/>
      <c r="G196" s="1433"/>
      <c r="H196" s="1305"/>
      <c r="I196" s="1470"/>
      <c r="J196" s="1335"/>
      <c r="K196" s="1467" t="s">
        <v>135</v>
      </c>
      <c r="L196" s="1217">
        <v>0</v>
      </c>
      <c r="M196" s="1814"/>
      <c r="N196" s="1380"/>
      <c r="O196" s="1209"/>
    </row>
    <row r="197" spans="1:17" s="51" customFormat="1" ht="16.149999999999999" customHeight="1" thickBot="1" x14ac:dyDescent="0.3">
      <c r="A197" s="1172"/>
      <c r="B197" s="1223"/>
      <c r="C197" s="1170"/>
      <c r="D197" s="1802"/>
      <c r="E197" s="1643"/>
      <c r="F197" s="1465"/>
      <c r="G197" s="1431"/>
      <c r="H197" s="1303"/>
      <c r="I197" s="1374"/>
      <c r="J197" s="1539"/>
      <c r="K197" s="1463" t="s">
        <v>29</v>
      </c>
      <c r="L197" s="1462">
        <f>SUM(L194:L196)</f>
        <v>80</v>
      </c>
      <c r="M197" s="1813"/>
      <c r="N197" s="1417"/>
      <c r="O197" s="1204"/>
    </row>
    <row r="198" spans="1:17" s="51" customFormat="1" ht="23.25" customHeight="1" thickBot="1" x14ac:dyDescent="0.3">
      <c r="A198" s="1184" t="s">
        <v>35</v>
      </c>
      <c r="B198" s="1227" t="s">
        <v>35</v>
      </c>
      <c r="C198" s="1182" t="s">
        <v>35</v>
      </c>
      <c r="D198" s="1805" t="s">
        <v>92</v>
      </c>
      <c r="E198" s="1646"/>
      <c r="F198" s="1478" t="s">
        <v>460</v>
      </c>
      <c r="G198" s="1441" t="s">
        <v>445</v>
      </c>
      <c r="H198" s="1329" t="s">
        <v>40</v>
      </c>
      <c r="I198" s="1145" t="s">
        <v>204</v>
      </c>
      <c r="J198" s="1389" t="s">
        <v>203</v>
      </c>
      <c r="K198" s="459" t="s">
        <v>119</v>
      </c>
      <c r="L198" s="1812">
        <v>75</v>
      </c>
      <c r="M198" s="1158" t="s">
        <v>459</v>
      </c>
      <c r="N198" s="1473" t="s">
        <v>47</v>
      </c>
      <c r="O198" s="1472">
        <v>50</v>
      </c>
      <c r="P198" s="1262"/>
      <c r="Q198" s="1262"/>
    </row>
    <row r="199" spans="1:17" s="51" customFormat="1" ht="15" customHeight="1" thickBot="1" x14ac:dyDescent="0.3">
      <c r="A199" s="1178"/>
      <c r="B199" s="1226"/>
      <c r="C199" s="1176"/>
      <c r="D199" s="1803"/>
      <c r="E199" s="1644"/>
      <c r="F199" s="1469"/>
      <c r="G199" s="1433"/>
      <c r="H199" s="1305"/>
      <c r="I199" s="1470"/>
      <c r="J199" s="1335"/>
      <c r="K199" s="457" t="s">
        <v>134</v>
      </c>
      <c r="L199" s="1475"/>
      <c r="M199" s="1154"/>
      <c r="N199" s="1360"/>
      <c r="O199" s="1359"/>
    </row>
    <row r="200" spans="1:17" s="51" customFormat="1" ht="14.25" customHeight="1" thickBot="1" x14ac:dyDescent="0.3">
      <c r="A200" s="1178"/>
      <c r="B200" s="1226"/>
      <c r="C200" s="1176"/>
      <c r="D200" s="1803"/>
      <c r="E200" s="1644"/>
      <c r="F200" s="1469"/>
      <c r="G200" s="1433"/>
      <c r="H200" s="1305"/>
      <c r="I200" s="1470"/>
      <c r="J200" s="1335"/>
      <c r="K200" s="1480" t="s">
        <v>135</v>
      </c>
      <c r="L200" s="1484">
        <v>0</v>
      </c>
      <c r="M200" s="1211"/>
      <c r="N200" s="1380"/>
      <c r="O200" s="1209"/>
    </row>
    <row r="201" spans="1:17" s="51" customFormat="1" ht="15" customHeight="1" thickBot="1" x14ac:dyDescent="0.3">
      <c r="A201" s="1172"/>
      <c r="B201" s="1223"/>
      <c r="C201" s="1170"/>
      <c r="D201" s="1802"/>
      <c r="E201" s="1643"/>
      <c r="F201" s="1465"/>
      <c r="G201" s="1431"/>
      <c r="H201" s="1303"/>
      <c r="I201" s="1374"/>
      <c r="J201" s="1539"/>
      <c r="K201" s="1463" t="s">
        <v>29</v>
      </c>
      <c r="L201" s="1462">
        <f>SUM(L198:L200)</f>
        <v>75</v>
      </c>
      <c r="M201" s="1206"/>
      <c r="N201" s="1417"/>
      <c r="O201" s="1204"/>
    </row>
    <row r="202" spans="1:17" s="51" customFormat="1" ht="12" customHeight="1" thickBot="1" x14ac:dyDescent="0.3">
      <c r="A202" s="1184" t="s">
        <v>35</v>
      </c>
      <c r="B202" s="1227" t="s">
        <v>35</v>
      </c>
      <c r="C202" s="1182" t="s">
        <v>35</v>
      </c>
      <c r="D202" s="1805" t="s">
        <v>89</v>
      </c>
      <c r="E202" s="1646"/>
      <c r="F202" s="329" t="s">
        <v>458</v>
      </c>
      <c r="G202" s="1441" t="s">
        <v>445</v>
      </c>
      <c r="H202" s="1329" t="s">
        <v>40</v>
      </c>
      <c r="I202" s="1145" t="s">
        <v>204</v>
      </c>
      <c r="J202" s="1389" t="s">
        <v>203</v>
      </c>
      <c r="K202" s="459" t="s">
        <v>119</v>
      </c>
      <c r="L202" s="1812">
        <v>0</v>
      </c>
      <c r="M202" s="1811" t="s">
        <v>457</v>
      </c>
      <c r="N202" s="1440"/>
      <c r="O202" s="1497"/>
    </row>
    <row r="203" spans="1:17" s="51" customFormat="1" ht="18" customHeight="1" thickBot="1" x14ac:dyDescent="0.3">
      <c r="A203" s="1178"/>
      <c r="B203" s="1226"/>
      <c r="C203" s="1176"/>
      <c r="D203" s="1803"/>
      <c r="E203" s="1644"/>
      <c r="F203" s="1134"/>
      <c r="G203" s="1433"/>
      <c r="H203" s="1305"/>
      <c r="I203" s="1470"/>
      <c r="J203" s="1335"/>
      <c r="K203" s="457" t="s">
        <v>134</v>
      </c>
      <c r="L203" s="1475"/>
      <c r="M203" s="1810"/>
      <c r="N203" s="1286" t="s">
        <v>47</v>
      </c>
      <c r="O203" s="1437">
        <v>20</v>
      </c>
      <c r="P203" s="1262"/>
      <c r="Q203" s="1262"/>
    </row>
    <row r="204" spans="1:17" s="51" customFormat="1" ht="15.6" customHeight="1" thickBot="1" x14ac:dyDescent="0.3">
      <c r="A204" s="1178"/>
      <c r="B204" s="1226"/>
      <c r="C204" s="1176"/>
      <c r="D204" s="1803"/>
      <c r="E204" s="1644"/>
      <c r="F204" s="1783"/>
      <c r="G204" s="1433"/>
      <c r="H204" s="1305"/>
      <c r="I204" s="1470"/>
      <c r="J204" s="1335"/>
      <c r="K204" s="1480" t="s">
        <v>135</v>
      </c>
      <c r="L204" s="1217"/>
      <c r="M204" s="1809"/>
      <c r="N204" s="1808"/>
      <c r="O204" s="1807"/>
      <c r="P204" s="1806"/>
      <c r="Q204" s="1806"/>
    </row>
    <row r="205" spans="1:17" s="51" customFormat="1" ht="15" customHeight="1" thickBot="1" x14ac:dyDescent="0.3">
      <c r="A205" s="1172"/>
      <c r="B205" s="1223"/>
      <c r="C205" s="1170"/>
      <c r="D205" s="1802"/>
      <c r="E205" s="1643"/>
      <c r="F205" s="1465"/>
      <c r="G205" s="1431"/>
      <c r="H205" s="1303"/>
      <c r="I205" s="1374"/>
      <c r="J205" s="1539"/>
      <c r="K205" s="1463" t="s">
        <v>29</v>
      </c>
      <c r="L205" s="1462">
        <f>SUM(L202:L204)</f>
        <v>0</v>
      </c>
      <c r="M205" s="1206"/>
      <c r="N205" s="1417"/>
      <c r="O205" s="1204"/>
    </row>
    <row r="206" spans="1:17" s="51" customFormat="1" ht="20.25" customHeight="1" thickBot="1" x14ac:dyDescent="0.3">
      <c r="A206" s="1184" t="s">
        <v>35</v>
      </c>
      <c r="B206" s="1227" t="s">
        <v>35</v>
      </c>
      <c r="C206" s="1182" t="s">
        <v>35</v>
      </c>
      <c r="D206" s="1805" t="s">
        <v>84</v>
      </c>
      <c r="E206" s="1646"/>
      <c r="F206" s="329" t="s">
        <v>456</v>
      </c>
      <c r="G206" s="1441" t="s">
        <v>445</v>
      </c>
      <c r="H206" s="1329" t="s">
        <v>40</v>
      </c>
      <c r="I206" s="1145" t="s">
        <v>204</v>
      </c>
      <c r="J206" s="1389" t="s">
        <v>203</v>
      </c>
      <c r="K206" s="1476" t="s">
        <v>119</v>
      </c>
      <c r="L206" s="1475">
        <v>0</v>
      </c>
      <c r="M206" s="1491" t="s">
        <v>455</v>
      </c>
      <c r="N206" s="1473" t="s">
        <v>47</v>
      </c>
      <c r="O206" s="1497"/>
    </row>
    <row r="207" spans="1:17" s="51" customFormat="1" ht="15" customHeight="1" thickBot="1" x14ac:dyDescent="0.3">
      <c r="A207" s="1178"/>
      <c r="B207" s="1226"/>
      <c r="C207" s="1176"/>
      <c r="D207" s="1803"/>
      <c r="E207" s="1644"/>
      <c r="F207" s="1134"/>
      <c r="G207" s="1433"/>
      <c r="H207" s="1305"/>
      <c r="I207" s="1470"/>
      <c r="J207" s="1335"/>
      <c r="K207" s="1471" t="s">
        <v>134</v>
      </c>
      <c r="L207" s="1217"/>
      <c r="M207" s="1804"/>
      <c r="N207" s="1380"/>
      <c r="O207" s="1209"/>
    </row>
    <row r="208" spans="1:17" s="51" customFormat="1" ht="15" customHeight="1" thickBot="1" x14ac:dyDescent="0.3">
      <c r="A208" s="1178"/>
      <c r="B208" s="1226"/>
      <c r="C208" s="1176"/>
      <c r="D208" s="1803"/>
      <c r="E208" s="1644"/>
      <c r="F208" s="1783"/>
      <c r="G208" s="1433"/>
      <c r="H208" s="1305"/>
      <c r="I208" s="1470"/>
      <c r="J208" s="1335"/>
      <c r="K208" s="1467" t="s">
        <v>135</v>
      </c>
      <c r="L208" s="1217"/>
      <c r="M208" s="1211"/>
      <c r="N208" s="1380"/>
      <c r="O208" s="1209"/>
    </row>
    <row r="209" spans="1:18" s="51" customFormat="1" ht="18" customHeight="1" thickBot="1" x14ac:dyDescent="0.3">
      <c r="A209" s="1172"/>
      <c r="B209" s="1223"/>
      <c r="C209" s="1170"/>
      <c r="D209" s="1802"/>
      <c r="E209" s="1643"/>
      <c r="F209" s="1465"/>
      <c r="G209" s="1431"/>
      <c r="H209" s="1303"/>
      <c r="I209" s="1374"/>
      <c r="J209" s="1539"/>
      <c r="K209" s="1463" t="s">
        <v>29</v>
      </c>
      <c r="L209" s="1462">
        <f>SUM(L206:L208)</f>
        <v>0</v>
      </c>
      <c r="M209" s="1206"/>
      <c r="N209" s="1417"/>
      <c r="O209" s="1204"/>
    </row>
    <row r="210" spans="1:18" s="51" customFormat="1" ht="15" customHeight="1" thickBot="1" x14ac:dyDescent="0.3">
      <c r="A210" s="1150" t="s">
        <v>35</v>
      </c>
      <c r="B210" s="1392" t="s">
        <v>35</v>
      </c>
      <c r="C210" s="1148" t="s">
        <v>35</v>
      </c>
      <c r="D210" s="1181" t="s">
        <v>81</v>
      </c>
      <c r="E210" s="1365"/>
      <c r="F210" s="329" t="s">
        <v>454</v>
      </c>
      <c r="G210" s="1441" t="s">
        <v>445</v>
      </c>
      <c r="H210" s="1329" t="s">
        <v>40</v>
      </c>
      <c r="I210" s="1145" t="s">
        <v>204</v>
      </c>
      <c r="J210" s="1389" t="s">
        <v>203</v>
      </c>
      <c r="K210" s="1476" t="s">
        <v>119</v>
      </c>
      <c r="L210" s="1475">
        <v>2</v>
      </c>
      <c r="M210" s="1801" t="s">
        <v>453</v>
      </c>
      <c r="N210" s="1473" t="s">
        <v>47</v>
      </c>
      <c r="O210" s="1472">
        <v>30</v>
      </c>
      <c r="P210" s="1262"/>
      <c r="Q210" s="1262"/>
    </row>
    <row r="211" spans="1:18" s="51" customFormat="1" ht="15" customHeight="1" thickBot="1" x14ac:dyDescent="0.3">
      <c r="A211" s="1415"/>
      <c r="B211" s="1414"/>
      <c r="C211" s="1137"/>
      <c r="D211" s="1175"/>
      <c r="E211" s="1470"/>
      <c r="F211" s="1134"/>
      <c r="G211" s="1433"/>
      <c r="H211" s="1305"/>
      <c r="I211" s="1470"/>
      <c r="J211" s="1335"/>
      <c r="K211" s="1666" t="s">
        <v>134</v>
      </c>
      <c r="L211" s="1217"/>
      <c r="M211" s="1206"/>
      <c r="N211" s="1417"/>
      <c r="O211" s="1416"/>
    </row>
    <row r="212" spans="1:18" s="51" customFormat="1" ht="15" customHeight="1" thickBot="1" x14ac:dyDescent="0.3">
      <c r="A212" s="1415"/>
      <c r="B212" s="1414"/>
      <c r="C212" s="1137"/>
      <c r="D212" s="1175"/>
      <c r="E212" s="1470"/>
      <c r="F212" s="1134"/>
      <c r="G212" s="1433"/>
      <c r="H212" s="1305"/>
      <c r="I212" s="1470"/>
      <c r="J212" s="1335"/>
      <c r="K212" s="457" t="s">
        <v>135</v>
      </c>
      <c r="L212" s="1475"/>
      <c r="M212" s="1333"/>
      <c r="N212" s="1332"/>
      <c r="O212" s="1800"/>
    </row>
    <row r="213" spans="1:18" s="51" customFormat="1" ht="15" customHeight="1" thickBot="1" x14ac:dyDescent="0.3">
      <c r="A213" s="1408"/>
      <c r="B213" s="1407"/>
      <c r="C213" s="1125"/>
      <c r="D213" s="1169"/>
      <c r="E213" s="1374"/>
      <c r="F213" s="1465"/>
      <c r="G213" s="1431"/>
      <c r="H213" s="1303"/>
      <c r="I213" s="1374"/>
      <c r="J213" s="1539"/>
      <c r="K213" s="1624" t="s">
        <v>29</v>
      </c>
      <c r="L213" s="1462">
        <f>SUM(L210:L212)</f>
        <v>2</v>
      </c>
      <c r="M213" s="1116"/>
      <c r="N213" s="1307"/>
      <c r="O213" s="1789"/>
    </row>
    <row r="214" spans="1:18" s="51" customFormat="1" ht="15" customHeight="1" thickBot="1" x14ac:dyDescent="0.3">
      <c r="A214" s="1150" t="s">
        <v>35</v>
      </c>
      <c r="B214" s="1392" t="s">
        <v>35</v>
      </c>
      <c r="C214" s="1148" t="s">
        <v>35</v>
      </c>
      <c r="D214" s="1181" t="s">
        <v>75</v>
      </c>
      <c r="E214" s="1365"/>
      <c r="F214" s="329" t="s">
        <v>452</v>
      </c>
      <c r="G214" s="1441" t="s">
        <v>445</v>
      </c>
      <c r="H214" s="1329" t="s">
        <v>40</v>
      </c>
      <c r="I214" s="1145" t="s">
        <v>204</v>
      </c>
      <c r="J214" s="1389" t="s">
        <v>203</v>
      </c>
      <c r="K214" s="1476" t="s">
        <v>119</v>
      </c>
      <c r="L214" s="1475">
        <v>0</v>
      </c>
      <c r="M214" s="1799" t="s">
        <v>451</v>
      </c>
      <c r="N214" s="1798" t="s">
        <v>47</v>
      </c>
      <c r="O214" s="1472">
        <v>0</v>
      </c>
      <c r="P214" s="1262"/>
      <c r="Q214" s="1262"/>
    </row>
    <row r="215" spans="1:18" s="51" customFormat="1" ht="15" customHeight="1" thickBot="1" x14ac:dyDescent="0.3">
      <c r="A215" s="1415"/>
      <c r="B215" s="1414"/>
      <c r="C215" s="1137"/>
      <c r="D215" s="1175"/>
      <c r="E215" s="1470"/>
      <c r="F215" s="1134"/>
      <c r="G215" s="1433"/>
      <c r="H215" s="1305"/>
      <c r="I215" s="1470"/>
      <c r="J215" s="1335"/>
      <c r="K215" s="1471" t="s">
        <v>134</v>
      </c>
      <c r="L215" s="1217"/>
      <c r="M215" s="1797"/>
      <c r="N215" s="1796"/>
      <c r="O215" s="1795"/>
      <c r="P215" s="1710"/>
      <c r="Q215" s="1710"/>
    </row>
    <row r="216" spans="1:18" s="51" customFormat="1" ht="15" customHeight="1" thickBot="1" x14ac:dyDescent="0.3">
      <c r="A216" s="1415"/>
      <c r="B216" s="1414"/>
      <c r="C216" s="1137"/>
      <c r="D216" s="1175"/>
      <c r="E216" s="1470"/>
      <c r="F216" s="1783"/>
      <c r="G216" s="1433"/>
      <c r="H216" s="1305"/>
      <c r="I216" s="1470"/>
      <c r="J216" s="1335"/>
      <c r="K216" s="1467" t="s">
        <v>135</v>
      </c>
      <c r="L216" s="1217"/>
      <c r="M216" s="1797"/>
      <c r="N216" s="1796"/>
      <c r="O216" s="1795"/>
      <c r="P216" s="1710"/>
      <c r="Q216" s="1710"/>
    </row>
    <row r="217" spans="1:18" s="51" customFormat="1" ht="15" customHeight="1" thickBot="1" x14ac:dyDescent="0.3">
      <c r="A217" s="1408"/>
      <c r="B217" s="1407"/>
      <c r="C217" s="1125"/>
      <c r="D217" s="1169"/>
      <c r="E217" s="1374"/>
      <c r="F217" s="1782"/>
      <c r="G217" s="1431"/>
      <c r="H217" s="1303"/>
      <c r="I217" s="1374"/>
      <c r="J217" s="1539"/>
      <c r="K217" s="1463" t="s">
        <v>29</v>
      </c>
      <c r="L217" s="1462">
        <f>SUM(L214:L216)</f>
        <v>0</v>
      </c>
      <c r="M217" s="1206"/>
      <c r="N217" s="1417"/>
      <c r="O217" s="1204"/>
    </row>
    <row r="218" spans="1:18" s="51" customFormat="1" ht="15" customHeight="1" thickBot="1" x14ac:dyDescent="0.3">
      <c r="A218" s="1150" t="s">
        <v>35</v>
      </c>
      <c r="B218" s="1392" t="s">
        <v>35</v>
      </c>
      <c r="C218" s="1148" t="s">
        <v>35</v>
      </c>
      <c r="D218" s="1181" t="s">
        <v>69</v>
      </c>
      <c r="E218" s="1365"/>
      <c r="F218" s="329" t="s">
        <v>450</v>
      </c>
      <c r="G218" s="1441" t="s">
        <v>445</v>
      </c>
      <c r="H218" s="1329" t="s">
        <v>40</v>
      </c>
      <c r="I218" s="1328" t="s">
        <v>449</v>
      </c>
      <c r="J218" s="1192" t="s">
        <v>448</v>
      </c>
      <c r="K218" s="1476" t="s">
        <v>119</v>
      </c>
      <c r="L218" s="1475">
        <v>120</v>
      </c>
      <c r="M218" s="1794" t="s">
        <v>447</v>
      </c>
      <c r="N218" s="1297"/>
      <c r="O218" s="1296" t="s">
        <v>420</v>
      </c>
      <c r="P218" s="1262"/>
      <c r="Q218" s="1262"/>
      <c r="R218" s="1041"/>
    </row>
    <row r="219" spans="1:18" s="51" customFormat="1" ht="15" customHeight="1" thickBot="1" x14ac:dyDescent="0.3">
      <c r="A219" s="1415"/>
      <c r="B219" s="1414"/>
      <c r="C219" s="1137"/>
      <c r="D219" s="1175"/>
      <c r="E219" s="1470"/>
      <c r="F219" s="1134"/>
      <c r="G219" s="1433"/>
      <c r="H219" s="1305"/>
      <c r="I219" s="1320"/>
      <c r="J219" s="1191"/>
      <c r="K219" s="1471" t="s">
        <v>134</v>
      </c>
      <c r="L219" s="1217"/>
      <c r="M219" s="1793"/>
      <c r="N219" s="1792"/>
      <c r="O219" s="1791"/>
      <c r="P219" s="1262"/>
      <c r="Q219" s="1262"/>
      <c r="R219" s="1041"/>
    </row>
    <row r="220" spans="1:18" s="51" customFormat="1" ht="15" customHeight="1" thickBot="1" x14ac:dyDescent="0.3">
      <c r="A220" s="1415"/>
      <c r="B220" s="1414"/>
      <c r="C220" s="1137"/>
      <c r="D220" s="1175"/>
      <c r="E220" s="1470"/>
      <c r="F220" s="1134"/>
      <c r="G220" s="1433"/>
      <c r="H220" s="1305"/>
      <c r="I220" s="1320"/>
      <c r="J220" s="1191"/>
      <c r="K220" s="1467" t="s">
        <v>135</v>
      </c>
      <c r="L220" s="1217">
        <v>0</v>
      </c>
      <c r="M220" s="1793"/>
      <c r="N220" s="1792"/>
      <c r="O220" s="1791"/>
      <c r="P220" s="1262"/>
      <c r="Q220" s="1262"/>
      <c r="R220" s="1041"/>
    </row>
    <row r="221" spans="1:18" s="51" customFormat="1" ht="15" customHeight="1" thickBot="1" x14ac:dyDescent="0.3">
      <c r="A221" s="1408"/>
      <c r="B221" s="1407"/>
      <c r="C221" s="1125"/>
      <c r="D221" s="1169"/>
      <c r="E221" s="1374"/>
      <c r="F221" s="263"/>
      <c r="G221" s="1431"/>
      <c r="H221" s="1303"/>
      <c r="I221" s="1311"/>
      <c r="J221" s="1190"/>
      <c r="K221" s="1463" t="s">
        <v>29</v>
      </c>
      <c r="L221" s="1462">
        <f>SUM(L218:L220)</f>
        <v>120</v>
      </c>
      <c r="M221" s="1206"/>
      <c r="N221" s="1417"/>
      <c r="O221" s="1204"/>
      <c r="R221" s="1041"/>
    </row>
    <row r="222" spans="1:18" s="51" customFormat="1" ht="15" customHeight="1" thickBot="1" x14ac:dyDescent="0.3">
      <c r="A222" s="1150" t="s">
        <v>35</v>
      </c>
      <c r="B222" s="1392" t="s">
        <v>35</v>
      </c>
      <c r="C222" s="1148" t="s">
        <v>35</v>
      </c>
      <c r="D222" s="1337" t="s">
        <v>62</v>
      </c>
      <c r="E222" s="1365"/>
      <c r="F222" s="329" t="s">
        <v>446</v>
      </c>
      <c r="G222" s="1441" t="s">
        <v>445</v>
      </c>
      <c r="H222" s="1329" t="s">
        <v>40</v>
      </c>
      <c r="I222" s="1146" t="s">
        <v>204</v>
      </c>
      <c r="J222" s="1389" t="s">
        <v>203</v>
      </c>
      <c r="K222" s="1476" t="s">
        <v>119</v>
      </c>
      <c r="L222" s="1475">
        <v>20</v>
      </c>
      <c r="M222" s="1277" t="s">
        <v>444</v>
      </c>
      <c r="N222" s="1473" t="s">
        <v>47</v>
      </c>
      <c r="O222" s="1215">
        <v>20</v>
      </c>
      <c r="P222" s="1043"/>
      <c r="Q222" s="1043"/>
      <c r="R222" s="1041"/>
    </row>
    <row r="223" spans="1:18" s="51" customFormat="1" ht="15" customHeight="1" thickBot="1" x14ac:dyDescent="0.3">
      <c r="A223" s="1415"/>
      <c r="B223" s="1414"/>
      <c r="C223" s="1137"/>
      <c r="D223" s="1784"/>
      <c r="E223" s="1470"/>
      <c r="F223" s="1134"/>
      <c r="G223" s="1433"/>
      <c r="H223" s="1305"/>
      <c r="I223" s="1135"/>
      <c r="J223" s="1335"/>
      <c r="K223" s="1471" t="s">
        <v>134</v>
      </c>
      <c r="L223" s="1217"/>
      <c r="M223" s="1271"/>
      <c r="N223" s="1317"/>
      <c r="O223" s="1790"/>
      <c r="R223" s="1041"/>
    </row>
    <row r="224" spans="1:18" s="51" customFormat="1" ht="15" customHeight="1" thickBot="1" x14ac:dyDescent="0.3">
      <c r="A224" s="1415"/>
      <c r="B224" s="1414"/>
      <c r="C224" s="1137"/>
      <c r="D224" s="1784"/>
      <c r="E224" s="1470"/>
      <c r="F224" s="1783"/>
      <c r="G224" s="1433"/>
      <c r="H224" s="1305"/>
      <c r="I224" s="1135"/>
      <c r="J224" s="1335"/>
      <c r="K224" s="1467" t="s">
        <v>135</v>
      </c>
      <c r="L224" s="1217">
        <v>0</v>
      </c>
      <c r="M224" s="1271"/>
      <c r="N224" s="1317"/>
      <c r="O224" s="1790"/>
      <c r="R224" s="1041"/>
    </row>
    <row r="225" spans="1:22" s="51" customFormat="1" ht="18" customHeight="1" thickBot="1" x14ac:dyDescent="0.3">
      <c r="A225" s="1408"/>
      <c r="B225" s="1407"/>
      <c r="C225" s="1125"/>
      <c r="D225" s="1405"/>
      <c r="E225" s="1374"/>
      <c r="F225" s="1754"/>
      <c r="G225" s="1431"/>
      <c r="H225" s="1303"/>
      <c r="I225" s="1123"/>
      <c r="J225" s="1539"/>
      <c r="K225" s="1463" t="s">
        <v>29</v>
      </c>
      <c r="L225" s="1462">
        <f>SUM(L222:L224)</f>
        <v>20</v>
      </c>
      <c r="M225" s="1116"/>
      <c r="N225" s="1307"/>
      <c r="O225" s="1789"/>
      <c r="R225" s="1041"/>
    </row>
    <row r="226" spans="1:22" s="51" customFormat="1" ht="15" hidden="1" customHeight="1" thickBot="1" x14ac:dyDescent="0.3">
      <c r="A226" s="1415"/>
      <c r="B226" s="1414"/>
      <c r="C226" s="1137"/>
      <c r="D226" s="1337" t="s">
        <v>57</v>
      </c>
      <c r="E226" s="1412"/>
      <c r="F226" s="1478" t="s">
        <v>443</v>
      </c>
      <c r="G226" s="1433" t="s">
        <v>442</v>
      </c>
      <c r="H226" s="1305" t="s">
        <v>40</v>
      </c>
      <c r="I226" s="1135" t="s">
        <v>204</v>
      </c>
      <c r="J226" s="1335" t="s">
        <v>203</v>
      </c>
      <c r="K226" s="1529" t="s">
        <v>119</v>
      </c>
      <c r="L226" s="1217"/>
      <c r="M226" s="1788" t="s">
        <v>441</v>
      </c>
      <c r="N226" s="1787" t="s">
        <v>47</v>
      </c>
      <c r="O226" s="1786">
        <v>44000</v>
      </c>
      <c r="P226" s="1262"/>
      <c r="Q226" s="1262"/>
      <c r="R226" s="1041"/>
    </row>
    <row r="227" spans="1:22" s="51" customFormat="1" ht="15" hidden="1" customHeight="1" thickBot="1" x14ac:dyDescent="0.3">
      <c r="A227" s="1415"/>
      <c r="B227" s="1414"/>
      <c r="C227" s="1137"/>
      <c r="D227" s="1784"/>
      <c r="E227" s="1412"/>
      <c r="F227" s="1469"/>
      <c r="G227" s="1433"/>
      <c r="H227" s="1305"/>
      <c r="I227" s="1135"/>
      <c r="J227" s="1335"/>
      <c r="K227" s="1471" t="s">
        <v>134</v>
      </c>
      <c r="L227" s="1217"/>
      <c r="M227" s="1785"/>
      <c r="N227" s="1628"/>
      <c r="O227" s="1598"/>
    </row>
    <row r="228" spans="1:22" s="51" customFormat="1" ht="15" hidden="1" customHeight="1" thickBot="1" x14ac:dyDescent="0.3">
      <c r="A228" s="1415"/>
      <c r="B228" s="1414"/>
      <c r="C228" s="1137"/>
      <c r="D228" s="1784"/>
      <c r="E228" s="1412"/>
      <c r="F228" s="1783"/>
      <c r="G228" s="1433"/>
      <c r="H228" s="1305"/>
      <c r="I228" s="1135"/>
      <c r="J228" s="1335"/>
      <c r="K228" s="1467" t="s">
        <v>135</v>
      </c>
      <c r="L228" s="1217"/>
      <c r="M228" s="1238"/>
      <c r="N228" s="1628"/>
      <c r="O228" s="1598"/>
    </row>
    <row r="229" spans="1:22" s="51" customFormat="1" ht="15" hidden="1" customHeight="1" thickBot="1" x14ac:dyDescent="0.3">
      <c r="A229" s="1415"/>
      <c r="B229" s="1414"/>
      <c r="C229" s="1137"/>
      <c r="D229" s="1405"/>
      <c r="E229" s="1412"/>
      <c r="F229" s="1782"/>
      <c r="G229" s="1433"/>
      <c r="H229" s="1305"/>
      <c r="I229" s="1135"/>
      <c r="J229" s="1539"/>
      <c r="K229" s="1463" t="s">
        <v>29</v>
      </c>
      <c r="L229" s="1659">
        <f>SUM(L226:L228)</f>
        <v>0</v>
      </c>
      <c r="M229" s="1116"/>
      <c r="N229" s="1628"/>
      <c r="O229" s="1598"/>
    </row>
    <row r="230" spans="1:22" s="51" customFormat="1" ht="16.5" customHeight="1" thickBot="1" x14ac:dyDescent="0.25">
      <c r="A230" s="1150" t="s">
        <v>35</v>
      </c>
      <c r="B230" s="1392" t="s">
        <v>35</v>
      </c>
      <c r="C230" s="1148" t="s">
        <v>104</v>
      </c>
      <c r="D230" s="1781"/>
      <c r="E230" s="1717"/>
      <c r="F230" s="1780" t="s">
        <v>440</v>
      </c>
      <c r="G230" s="1638" t="s">
        <v>418</v>
      </c>
      <c r="H230" s="1329" t="s">
        <v>40</v>
      </c>
      <c r="I230" s="1146" t="s">
        <v>204</v>
      </c>
      <c r="J230" s="1389" t="s">
        <v>203</v>
      </c>
      <c r="K230" s="1779"/>
      <c r="L230" s="1778"/>
      <c r="M230" s="1142"/>
      <c r="N230" s="1440"/>
      <c r="O230" s="1439"/>
    </row>
    <row r="231" spans="1:22" s="51" customFormat="1" ht="15" customHeight="1" thickBot="1" x14ac:dyDescent="0.3">
      <c r="A231" s="1139"/>
      <c r="B231" s="1338"/>
      <c r="C231" s="1137"/>
      <c r="D231" s="1774"/>
      <c r="E231" s="1705"/>
      <c r="F231" s="1773"/>
      <c r="G231" s="1637"/>
      <c r="H231" s="1305"/>
      <c r="I231" s="1135"/>
      <c r="J231" s="1335"/>
      <c r="K231" s="1535" t="s">
        <v>119</v>
      </c>
      <c r="L231" s="1777">
        <f>L235+L239+L243+L247+L251+L255+L259+L263+L267</f>
        <v>1043.5</v>
      </c>
      <c r="M231" s="1211"/>
      <c r="N231" s="1380"/>
      <c r="O231" s="1420"/>
      <c r="S231" s="1041"/>
      <c r="T231" s="1041"/>
      <c r="U231" s="1041"/>
    </row>
    <row r="232" spans="1:22" s="51" customFormat="1" ht="12.75" customHeight="1" thickBot="1" x14ac:dyDescent="0.3">
      <c r="A232" s="1139"/>
      <c r="B232" s="1338"/>
      <c r="C232" s="1137"/>
      <c r="D232" s="1774"/>
      <c r="E232" s="1705"/>
      <c r="F232" s="1773"/>
      <c r="G232" s="1637"/>
      <c r="H232" s="1305"/>
      <c r="I232" s="1135"/>
      <c r="J232" s="1335"/>
      <c r="K232" s="1776" t="s">
        <v>134</v>
      </c>
      <c r="L232" s="1492">
        <f>L236+L240+L244+L248+L252+L256+L260+L264</f>
        <v>0</v>
      </c>
      <c r="M232" s="1361"/>
      <c r="N232" s="1360"/>
      <c r="O232" s="1775"/>
    </row>
    <row r="233" spans="1:22" s="51" customFormat="1" ht="15" customHeight="1" thickBot="1" x14ac:dyDescent="0.3">
      <c r="A233" s="1139"/>
      <c r="B233" s="1338"/>
      <c r="C233" s="1137"/>
      <c r="D233" s="1774"/>
      <c r="E233" s="1705"/>
      <c r="F233" s="1773"/>
      <c r="G233" s="1637"/>
      <c r="H233" s="1305"/>
      <c r="I233" s="1135"/>
      <c r="J233" s="1335"/>
      <c r="K233" s="1495" t="s">
        <v>135</v>
      </c>
      <c r="L233" s="1494">
        <f>L237+L241+L245+L249+L253+L257+L261+L265</f>
        <v>0</v>
      </c>
      <c r="M233" s="1211"/>
      <c r="N233" s="1380"/>
      <c r="O233" s="1420"/>
    </row>
    <row r="234" spans="1:22" s="51" customFormat="1" ht="15" customHeight="1" thickBot="1" x14ac:dyDescent="0.3">
      <c r="A234" s="1127"/>
      <c r="B234" s="1525"/>
      <c r="C234" s="1125"/>
      <c r="D234" s="1772"/>
      <c r="E234" s="1699"/>
      <c r="F234" s="1771"/>
      <c r="G234" s="1634"/>
      <c r="H234" s="1303"/>
      <c r="I234" s="1123"/>
      <c r="J234" s="1539"/>
      <c r="K234" s="1493" t="s">
        <v>29</v>
      </c>
      <c r="L234" s="1770">
        <f>SUM(L231:L233)</f>
        <v>1043.5</v>
      </c>
      <c r="M234" s="1206"/>
      <c r="N234" s="1417"/>
      <c r="O234" s="1416"/>
      <c r="R234" s="1041"/>
    </row>
    <row r="235" spans="1:22" s="51" customFormat="1" ht="21" customHeight="1" x14ac:dyDescent="0.25">
      <c r="A235" s="1150" t="s">
        <v>35</v>
      </c>
      <c r="B235" s="1392" t="s">
        <v>35</v>
      </c>
      <c r="C235" s="1148" t="s">
        <v>104</v>
      </c>
      <c r="D235" s="1175" t="s">
        <v>33</v>
      </c>
      <c r="E235" s="1470"/>
      <c r="F235" s="1134" t="s">
        <v>439</v>
      </c>
      <c r="G235" s="1433" t="s">
        <v>418</v>
      </c>
      <c r="H235" s="1305" t="s">
        <v>40</v>
      </c>
      <c r="I235" s="1146" t="s">
        <v>204</v>
      </c>
      <c r="J235" s="1748" t="s">
        <v>203</v>
      </c>
      <c r="K235" s="1476" t="s">
        <v>119</v>
      </c>
      <c r="L235" s="1596">
        <v>130</v>
      </c>
      <c r="M235" s="1356" t="s">
        <v>438</v>
      </c>
      <c r="N235" s="1675" t="s">
        <v>437</v>
      </c>
      <c r="O235" s="1472">
        <v>31</v>
      </c>
      <c r="P235" s="1262"/>
      <c r="Q235" s="1262"/>
    </row>
    <row r="236" spans="1:22" s="51" customFormat="1" ht="15" customHeight="1" x14ac:dyDescent="0.25">
      <c r="A236" s="1139"/>
      <c r="B236" s="1338"/>
      <c r="C236" s="1137"/>
      <c r="D236" s="1175"/>
      <c r="E236" s="1470"/>
      <c r="F236" s="1134"/>
      <c r="G236" s="1433"/>
      <c r="H236" s="1305"/>
      <c r="I236" s="1135"/>
      <c r="J236" s="1747"/>
      <c r="K236" s="1471" t="s">
        <v>134</v>
      </c>
      <c r="L236" s="1593"/>
      <c r="M236" s="1769" t="s">
        <v>436</v>
      </c>
      <c r="N236" s="1486" t="s">
        <v>47</v>
      </c>
      <c r="O236" s="1768">
        <v>1</v>
      </c>
      <c r="P236" s="1488"/>
      <c r="Q236" s="1488"/>
    </row>
    <row r="237" spans="1:22" s="51" customFormat="1" ht="15" customHeight="1" thickBot="1" x14ac:dyDescent="0.3">
      <c r="A237" s="1139"/>
      <c r="B237" s="1338"/>
      <c r="C237" s="1137"/>
      <c r="D237" s="1175"/>
      <c r="E237" s="1470"/>
      <c r="F237" s="1134"/>
      <c r="G237" s="1433"/>
      <c r="H237" s="1305"/>
      <c r="I237" s="1135"/>
      <c r="J237" s="1244"/>
      <c r="K237" s="1467" t="s">
        <v>135</v>
      </c>
      <c r="L237" s="1484">
        <v>0</v>
      </c>
      <c r="M237" s="1211"/>
      <c r="N237" s="1755"/>
      <c r="O237" s="1752"/>
      <c r="P237" s="1749"/>
      <c r="Q237" s="1749"/>
    </row>
    <row r="238" spans="1:22" s="51" customFormat="1" ht="13.5" customHeight="1" thickBot="1" x14ac:dyDescent="0.3">
      <c r="A238" s="1127"/>
      <c r="B238" s="1525"/>
      <c r="C238" s="1125"/>
      <c r="D238" s="1169"/>
      <c r="E238" s="1374"/>
      <c r="F238" s="1465"/>
      <c r="G238" s="1431"/>
      <c r="H238" s="1303"/>
      <c r="I238" s="1123"/>
      <c r="J238" s="1241"/>
      <c r="K238" s="1463" t="s">
        <v>29</v>
      </c>
      <c r="L238" s="1462">
        <f>SUM(L235:L237)</f>
        <v>130</v>
      </c>
      <c r="M238" s="1206"/>
      <c r="N238" s="1756"/>
      <c r="O238" s="1750"/>
      <c r="P238" s="1749"/>
      <c r="Q238" s="1749"/>
    </row>
    <row r="239" spans="1:22" s="51" customFormat="1" ht="15" customHeight="1" x14ac:dyDescent="0.25">
      <c r="A239" s="1150" t="s">
        <v>35</v>
      </c>
      <c r="B239" s="1392" t="s">
        <v>35</v>
      </c>
      <c r="C239" s="1148" t="s">
        <v>104</v>
      </c>
      <c r="D239" s="1181" t="s">
        <v>35</v>
      </c>
      <c r="E239" s="1365"/>
      <c r="F239" s="329" t="s">
        <v>435</v>
      </c>
      <c r="G239" s="1441" t="s">
        <v>418</v>
      </c>
      <c r="H239" s="1329" t="s">
        <v>40</v>
      </c>
      <c r="I239" s="1146" t="s">
        <v>204</v>
      </c>
      <c r="J239" s="1748" t="s">
        <v>203</v>
      </c>
      <c r="K239" s="1476" t="s">
        <v>119</v>
      </c>
      <c r="L239" s="1596">
        <v>32.799999999999997</v>
      </c>
      <c r="M239" s="1474" t="s">
        <v>434</v>
      </c>
      <c r="N239" s="1675" t="s">
        <v>250</v>
      </c>
      <c r="O239" s="1472">
        <v>1</v>
      </c>
      <c r="P239" s="1262"/>
      <c r="Q239" s="1767"/>
      <c r="V239" s="1041"/>
    </row>
    <row r="240" spans="1:22" s="51" customFormat="1" ht="15" customHeight="1" x14ac:dyDescent="0.25">
      <c r="A240" s="1139"/>
      <c r="B240" s="1338"/>
      <c r="C240" s="1137"/>
      <c r="D240" s="1175"/>
      <c r="E240" s="1470"/>
      <c r="F240" s="1134"/>
      <c r="G240" s="1433"/>
      <c r="H240" s="1305"/>
      <c r="I240" s="1135"/>
      <c r="J240" s="1747"/>
      <c r="K240" s="1471" t="s">
        <v>134</v>
      </c>
      <c r="L240" s="1593"/>
      <c r="M240" s="1766"/>
      <c r="N240" s="1486"/>
      <c r="O240" s="1485"/>
      <c r="P240" s="1262"/>
      <c r="Q240" s="1262"/>
    </row>
    <row r="241" spans="1:24" s="51" customFormat="1" ht="18" customHeight="1" thickBot="1" x14ac:dyDescent="0.3">
      <c r="A241" s="1139"/>
      <c r="B241" s="1338"/>
      <c r="C241" s="1137"/>
      <c r="D241" s="1175"/>
      <c r="E241" s="1470"/>
      <c r="F241" s="1134"/>
      <c r="G241" s="1433"/>
      <c r="H241" s="1305"/>
      <c r="I241" s="1135"/>
      <c r="J241" s="1244"/>
      <c r="K241" s="1467" t="s">
        <v>135</v>
      </c>
      <c r="L241" s="1484">
        <v>0</v>
      </c>
      <c r="M241" s="1211"/>
      <c r="N241" s="1755"/>
      <c r="O241" s="1752"/>
      <c r="P241" s="1749"/>
      <c r="Q241" s="1749"/>
    </row>
    <row r="242" spans="1:24" s="51" customFormat="1" ht="17.25" customHeight="1" thickBot="1" x14ac:dyDescent="0.3">
      <c r="A242" s="1127"/>
      <c r="B242" s="1525"/>
      <c r="C242" s="1125"/>
      <c r="D242" s="1169"/>
      <c r="E242" s="1374"/>
      <c r="F242" s="1465"/>
      <c r="G242" s="1431"/>
      <c r="H242" s="1303"/>
      <c r="I242" s="1123"/>
      <c r="J242" s="1241"/>
      <c r="K242" s="1463" t="s">
        <v>29</v>
      </c>
      <c r="L242" s="1479">
        <f>SUM(L239:L241)</f>
        <v>32.799999999999997</v>
      </c>
      <c r="M242" s="1206"/>
      <c r="N242" s="1756"/>
      <c r="O242" s="1750"/>
      <c r="P242" s="1749"/>
      <c r="Q242" s="1749"/>
    </row>
    <row r="243" spans="1:24" s="51" customFormat="1" ht="13.5" customHeight="1" thickBot="1" x14ac:dyDescent="0.3">
      <c r="A243" s="1150" t="s">
        <v>35</v>
      </c>
      <c r="B243" s="1392" t="s">
        <v>35</v>
      </c>
      <c r="C243" s="1148" t="s">
        <v>104</v>
      </c>
      <c r="D243" s="1181" t="s">
        <v>104</v>
      </c>
      <c r="E243" s="1365"/>
      <c r="F243" s="1478" t="s">
        <v>433</v>
      </c>
      <c r="G243" s="1441" t="s">
        <v>418</v>
      </c>
      <c r="H243" s="1329" t="s">
        <v>40</v>
      </c>
      <c r="I243" s="1146" t="s">
        <v>204</v>
      </c>
      <c r="J243" s="1748" t="s">
        <v>203</v>
      </c>
      <c r="K243" s="459" t="s">
        <v>119</v>
      </c>
      <c r="L243" s="1596">
        <v>50.7</v>
      </c>
      <c r="M243" s="1765" t="s">
        <v>432</v>
      </c>
      <c r="N243" s="1764" t="s">
        <v>250</v>
      </c>
      <c r="O243" s="1763">
        <v>4</v>
      </c>
      <c r="P243" s="1488"/>
      <c r="Q243" s="1488"/>
      <c r="X243" s="1041"/>
    </row>
    <row r="244" spans="1:24" s="51" customFormat="1" ht="19.5" customHeight="1" thickBot="1" x14ac:dyDescent="0.3">
      <c r="A244" s="1139"/>
      <c r="B244" s="1338"/>
      <c r="C244" s="1137"/>
      <c r="D244" s="1175"/>
      <c r="E244" s="1470"/>
      <c r="F244" s="1469"/>
      <c r="G244" s="1433"/>
      <c r="H244" s="1305"/>
      <c r="I244" s="1135"/>
      <c r="J244" s="1747"/>
      <c r="K244" s="457" t="s">
        <v>134</v>
      </c>
      <c r="L244" s="1593"/>
      <c r="M244" s="1762"/>
      <c r="N244" s="1761"/>
      <c r="O244" s="1760"/>
      <c r="P244" s="1488"/>
      <c r="Q244" s="1488"/>
    </row>
    <row r="245" spans="1:24" s="51" customFormat="1" ht="14.25" customHeight="1" thickBot="1" x14ac:dyDescent="0.3">
      <c r="A245" s="1139"/>
      <c r="B245" s="1338"/>
      <c r="C245" s="1137"/>
      <c r="D245" s="1175"/>
      <c r="E245" s="1470"/>
      <c r="F245" s="1469"/>
      <c r="G245" s="1433"/>
      <c r="H245" s="1305"/>
      <c r="I245" s="1135"/>
      <c r="J245" s="1244"/>
      <c r="K245" s="1480" t="s">
        <v>135</v>
      </c>
      <c r="L245" s="1484">
        <v>0</v>
      </c>
      <c r="M245" s="1211"/>
      <c r="N245" s="1755"/>
      <c r="O245" s="1752"/>
      <c r="P245" s="1749"/>
      <c r="Q245" s="1749"/>
    </row>
    <row r="246" spans="1:24" s="51" customFormat="1" ht="18" customHeight="1" thickBot="1" x14ac:dyDescent="0.3">
      <c r="A246" s="1127"/>
      <c r="B246" s="1525"/>
      <c r="C246" s="1125"/>
      <c r="D246" s="1169"/>
      <c r="E246" s="1374"/>
      <c r="F246" s="1465"/>
      <c r="G246" s="1431"/>
      <c r="H246" s="1303"/>
      <c r="I246" s="1123"/>
      <c r="J246" s="1241"/>
      <c r="K246" s="1463" t="s">
        <v>29</v>
      </c>
      <c r="L246" s="1462">
        <f>SUM(L243:L245)</f>
        <v>50.7</v>
      </c>
      <c r="M246" s="1206"/>
      <c r="N246" s="1756"/>
      <c r="O246" s="1750"/>
      <c r="P246" s="1749"/>
      <c r="Q246" s="1749"/>
    </row>
    <row r="247" spans="1:24" s="51" customFormat="1" ht="18.75" customHeight="1" x14ac:dyDescent="0.25">
      <c r="A247" s="1150" t="s">
        <v>35</v>
      </c>
      <c r="B247" s="1392" t="s">
        <v>35</v>
      </c>
      <c r="C247" s="1148" t="s">
        <v>104</v>
      </c>
      <c r="D247" s="1181" t="s">
        <v>102</v>
      </c>
      <c r="E247" s="1365"/>
      <c r="F247" s="1478" t="s">
        <v>431</v>
      </c>
      <c r="G247" s="1441" t="s">
        <v>418</v>
      </c>
      <c r="H247" s="1329" t="s">
        <v>40</v>
      </c>
      <c r="I247" s="1146" t="s">
        <v>204</v>
      </c>
      <c r="J247" s="1748" t="s">
        <v>203</v>
      </c>
      <c r="K247" s="1476" t="s">
        <v>119</v>
      </c>
      <c r="L247" s="1596">
        <v>0</v>
      </c>
      <c r="M247" s="1759" t="s">
        <v>430</v>
      </c>
      <c r="N247" s="1675" t="s">
        <v>429</v>
      </c>
      <c r="O247" s="1472">
        <v>1</v>
      </c>
      <c r="P247" s="1262"/>
      <c r="Q247" s="1262"/>
    </row>
    <row r="248" spans="1:24" s="51" customFormat="1" ht="14.25" customHeight="1" x14ac:dyDescent="0.25">
      <c r="A248" s="1139"/>
      <c r="B248" s="1338"/>
      <c r="C248" s="1137"/>
      <c r="D248" s="1175"/>
      <c r="E248" s="1470"/>
      <c r="F248" s="1469"/>
      <c r="G248" s="1433"/>
      <c r="H248" s="1305"/>
      <c r="I248" s="1135"/>
      <c r="J248" s="1747"/>
      <c r="K248" s="1471" t="s">
        <v>134</v>
      </c>
      <c r="L248" s="1758"/>
      <c r="M248" s="1757"/>
      <c r="N248" s="1486"/>
      <c r="O248" s="1485"/>
      <c r="P248" s="1262"/>
      <c r="Q248" s="1262"/>
    </row>
    <row r="249" spans="1:24" s="51" customFormat="1" ht="19.5" customHeight="1" thickBot="1" x14ac:dyDescent="0.3">
      <c r="A249" s="1139"/>
      <c r="B249" s="1338"/>
      <c r="C249" s="1137"/>
      <c r="D249" s="1175"/>
      <c r="E249" s="1470"/>
      <c r="F249" s="1469"/>
      <c r="G249" s="1433"/>
      <c r="H249" s="1305"/>
      <c r="I249" s="1135"/>
      <c r="J249" s="1244"/>
      <c r="K249" s="1467" t="s">
        <v>135</v>
      </c>
      <c r="L249" s="1217"/>
      <c r="M249" s="1211"/>
      <c r="N249" s="1755"/>
      <c r="O249" s="1209"/>
    </row>
    <row r="250" spans="1:24" s="51" customFormat="1" ht="15" customHeight="1" thickBot="1" x14ac:dyDescent="0.3">
      <c r="A250" s="1127"/>
      <c r="B250" s="1525"/>
      <c r="C250" s="1125"/>
      <c r="D250" s="1169"/>
      <c r="E250" s="1374"/>
      <c r="F250" s="1465"/>
      <c r="G250" s="1431"/>
      <c r="H250" s="1303"/>
      <c r="I250" s="1123"/>
      <c r="J250" s="1241"/>
      <c r="K250" s="1463" t="s">
        <v>29</v>
      </c>
      <c r="L250" s="1462">
        <f>SUM(L247:L249)</f>
        <v>0</v>
      </c>
      <c r="M250" s="1206"/>
      <c r="N250" s="1756"/>
      <c r="O250" s="1204"/>
    </row>
    <row r="251" spans="1:24" s="51" customFormat="1" ht="15" customHeight="1" x14ac:dyDescent="0.25">
      <c r="A251" s="1150" t="s">
        <v>35</v>
      </c>
      <c r="B251" s="1392" t="s">
        <v>35</v>
      </c>
      <c r="C251" s="1148" t="s">
        <v>104</v>
      </c>
      <c r="D251" s="1181" t="s">
        <v>98</v>
      </c>
      <c r="E251" s="1365"/>
      <c r="F251" s="329" t="s">
        <v>428</v>
      </c>
      <c r="G251" s="1441" t="s">
        <v>418</v>
      </c>
      <c r="H251" s="1329" t="s">
        <v>40</v>
      </c>
      <c r="I251" s="1146" t="s">
        <v>204</v>
      </c>
      <c r="J251" s="1748" t="s">
        <v>203</v>
      </c>
      <c r="K251" s="1476" t="s">
        <v>119</v>
      </c>
      <c r="L251" s="1596">
        <v>250</v>
      </c>
      <c r="M251" s="1356" t="s">
        <v>427</v>
      </c>
      <c r="N251" s="1675" t="s">
        <v>47</v>
      </c>
      <c r="O251" s="1472">
        <v>92</v>
      </c>
      <c r="P251" s="1262"/>
      <c r="Q251" s="1262"/>
      <c r="V251" s="1041"/>
    </row>
    <row r="252" spans="1:24" s="51" customFormat="1" ht="15" customHeight="1" x14ac:dyDescent="0.25">
      <c r="A252" s="1139"/>
      <c r="B252" s="1338"/>
      <c r="C252" s="1137"/>
      <c r="D252" s="1175"/>
      <c r="E252" s="1470"/>
      <c r="F252" s="1134"/>
      <c r="G252" s="1433"/>
      <c r="H252" s="1305"/>
      <c r="I252" s="1135"/>
      <c r="J252" s="1747"/>
      <c r="K252" s="1471" t="s">
        <v>134</v>
      </c>
      <c r="L252" s="1593"/>
      <c r="M252" s="1211"/>
      <c r="N252" s="1755"/>
      <c r="O252" s="1752"/>
      <c r="P252" s="1749"/>
      <c r="Q252" s="1749"/>
    </row>
    <row r="253" spans="1:24" s="51" customFormat="1" ht="15" customHeight="1" thickBot="1" x14ac:dyDescent="0.3">
      <c r="A253" s="1139"/>
      <c r="B253" s="1338"/>
      <c r="C253" s="1137"/>
      <c r="D253" s="1175"/>
      <c r="E253" s="1470"/>
      <c r="F253" s="1134"/>
      <c r="G253" s="1433"/>
      <c r="H253" s="1305"/>
      <c r="I253" s="1135"/>
      <c r="J253" s="1244"/>
      <c r="K253" s="1467" t="s">
        <v>135</v>
      </c>
      <c r="L253" s="1484">
        <v>0</v>
      </c>
      <c r="M253" s="1211"/>
      <c r="N253" s="1755"/>
      <c r="O253" s="1752"/>
      <c r="P253" s="1749"/>
      <c r="Q253" s="1749"/>
    </row>
    <row r="254" spans="1:24" s="51" customFormat="1" ht="15.75" customHeight="1" thickBot="1" x14ac:dyDescent="0.3">
      <c r="A254" s="1127"/>
      <c r="B254" s="1525"/>
      <c r="C254" s="1125"/>
      <c r="D254" s="1169"/>
      <c r="E254" s="1374"/>
      <c r="F254" s="1754"/>
      <c r="G254" s="1431"/>
      <c r="H254" s="1303"/>
      <c r="I254" s="1123"/>
      <c r="J254" s="1241"/>
      <c r="K254" s="1463" t="s">
        <v>29</v>
      </c>
      <c r="L254" s="1479">
        <f>SUM(L251:L253)</f>
        <v>250</v>
      </c>
      <c r="M254" s="1206"/>
      <c r="N254" s="1417"/>
      <c r="O254" s="1750"/>
      <c r="P254" s="1749"/>
      <c r="Q254" s="1749"/>
    </row>
    <row r="255" spans="1:24" s="51" customFormat="1" ht="15" customHeight="1" x14ac:dyDescent="0.25">
      <c r="A255" s="1150" t="s">
        <v>35</v>
      </c>
      <c r="B255" s="1392" t="s">
        <v>35</v>
      </c>
      <c r="C255" s="1148" t="s">
        <v>104</v>
      </c>
      <c r="D255" s="1181" t="s">
        <v>92</v>
      </c>
      <c r="E255" s="1365"/>
      <c r="F255" s="329" t="s">
        <v>426</v>
      </c>
      <c r="G255" s="1441" t="s">
        <v>418</v>
      </c>
      <c r="H255" s="1329" t="s">
        <v>40</v>
      </c>
      <c r="I255" s="1146" t="s">
        <v>204</v>
      </c>
      <c r="J255" s="1748" t="s">
        <v>203</v>
      </c>
      <c r="K255" s="1476" t="s">
        <v>119</v>
      </c>
      <c r="L255" s="1753">
        <v>220</v>
      </c>
      <c r="M255" s="1356" t="s">
        <v>425</v>
      </c>
      <c r="N255" s="1675" t="s">
        <v>47</v>
      </c>
      <c r="O255" s="1472">
        <v>45</v>
      </c>
      <c r="P255" s="1262"/>
      <c r="Q255" s="1262"/>
      <c r="U255" s="1041"/>
    </row>
    <row r="256" spans="1:24" s="51" customFormat="1" ht="15" customHeight="1" x14ac:dyDescent="0.25">
      <c r="A256" s="1139"/>
      <c r="B256" s="1338"/>
      <c r="C256" s="1137"/>
      <c r="D256" s="1175"/>
      <c r="E256" s="1470"/>
      <c r="F256" s="1134"/>
      <c r="G256" s="1433"/>
      <c r="H256" s="1305"/>
      <c r="I256" s="1135"/>
      <c r="J256" s="1747"/>
      <c r="K256" s="1471" t="s">
        <v>134</v>
      </c>
      <c r="L256" s="1593"/>
      <c r="M256" s="1211"/>
      <c r="N256" s="1380"/>
      <c r="O256" s="1752"/>
      <c r="P256" s="1749"/>
      <c r="Q256" s="1749"/>
    </row>
    <row r="257" spans="1:22" s="51" customFormat="1" ht="15" customHeight="1" thickBot="1" x14ac:dyDescent="0.3">
      <c r="A257" s="1139"/>
      <c r="B257" s="1338"/>
      <c r="C257" s="1137"/>
      <c r="D257" s="1175"/>
      <c r="E257" s="1470"/>
      <c r="F257" s="1134"/>
      <c r="G257" s="1433"/>
      <c r="H257" s="1305"/>
      <c r="I257" s="1135"/>
      <c r="J257" s="1244"/>
      <c r="K257" s="1480" t="s">
        <v>135</v>
      </c>
      <c r="L257" s="1484">
        <v>0</v>
      </c>
      <c r="M257" s="1361"/>
      <c r="N257" s="1360"/>
      <c r="O257" s="1751"/>
      <c r="P257" s="1749"/>
      <c r="Q257" s="1749"/>
    </row>
    <row r="258" spans="1:22" s="51" customFormat="1" ht="30.75" customHeight="1" thickBot="1" x14ac:dyDescent="0.3">
      <c r="A258" s="1127"/>
      <c r="B258" s="1525"/>
      <c r="C258" s="1125"/>
      <c r="D258" s="1169"/>
      <c r="E258" s="1374"/>
      <c r="F258" s="1465"/>
      <c r="G258" s="1431"/>
      <c r="H258" s="1303"/>
      <c r="I258" s="1123"/>
      <c r="J258" s="1241"/>
      <c r="K258" s="1463" t="s">
        <v>29</v>
      </c>
      <c r="L258" s="1462">
        <f>SUM(L255:L257)</f>
        <v>220</v>
      </c>
      <c r="M258" s="1206"/>
      <c r="N258" s="1417"/>
      <c r="O258" s="1750"/>
      <c r="P258" s="1749"/>
      <c r="Q258" s="1749"/>
    </row>
    <row r="259" spans="1:22" s="51" customFormat="1" ht="15" customHeight="1" x14ac:dyDescent="0.25">
      <c r="A259" s="1150" t="s">
        <v>35</v>
      </c>
      <c r="B259" s="1392" t="s">
        <v>35</v>
      </c>
      <c r="C259" s="1148" t="s">
        <v>104</v>
      </c>
      <c r="D259" s="1181" t="s">
        <v>89</v>
      </c>
      <c r="E259" s="1365"/>
      <c r="F259" s="392" t="s">
        <v>424</v>
      </c>
      <c r="G259" s="1441" t="s">
        <v>418</v>
      </c>
      <c r="H259" s="1329" t="s">
        <v>40</v>
      </c>
      <c r="I259" s="1146" t="s">
        <v>53</v>
      </c>
      <c r="J259" s="1748" t="s">
        <v>49</v>
      </c>
      <c r="K259" s="1476" t="s">
        <v>119</v>
      </c>
      <c r="L259" s="1596">
        <v>150</v>
      </c>
      <c r="M259" s="1277" t="s">
        <v>423</v>
      </c>
      <c r="N259" s="1675" t="s">
        <v>47</v>
      </c>
      <c r="O259" s="1472">
        <v>1</v>
      </c>
      <c r="P259" s="1262"/>
      <c r="Q259" s="1262"/>
    </row>
    <row r="260" spans="1:22" s="51" customFormat="1" ht="15" customHeight="1" thickBot="1" x14ac:dyDescent="0.3">
      <c r="A260" s="1139"/>
      <c r="B260" s="1338"/>
      <c r="C260" s="1137"/>
      <c r="D260" s="1175"/>
      <c r="E260" s="1470"/>
      <c r="F260" s="390"/>
      <c r="G260" s="1433"/>
      <c r="H260" s="1305"/>
      <c r="I260" s="1135"/>
      <c r="J260" s="1747"/>
      <c r="K260" s="1467" t="s">
        <v>134</v>
      </c>
      <c r="L260" s="1746"/>
      <c r="M260" s="1301"/>
      <c r="N260" s="1340"/>
      <c r="O260" s="1339"/>
    </row>
    <row r="261" spans="1:22" s="51" customFormat="1" ht="15" customHeight="1" thickBot="1" x14ac:dyDescent="0.3">
      <c r="A261" s="1139"/>
      <c r="B261" s="1338"/>
      <c r="C261" s="1137"/>
      <c r="D261" s="1175"/>
      <c r="E261" s="1470"/>
      <c r="F261" s="390"/>
      <c r="G261" s="1433"/>
      <c r="H261" s="1305"/>
      <c r="I261" s="1135"/>
      <c r="J261" s="1244"/>
      <c r="K261" s="459" t="s">
        <v>135</v>
      </c>
      <c r="L261" s="1561"/>
      <c r="M261" s="1142"/>
      <c r="N261" s="1440"/>
      <c r="O261" s="1497"/>
    </row>
    <row r="262" spans="1:22" s="51" customFormat="1" ht="15" customHeight="1" thickBot="1" x14ac:dyDescent="0.3">
      <c r="A262" s="1127"/>
      <c r="B262" s="1525"/>
      <c r="C262" s="1125"/>
      <c r="D262" s="1169"/>
      <c r="E262" s="1374"/>
      <c r="F262" s="1383"/>
      <c r="G262" s="1431"/>
      <c r="H262" s="1303"/>
      <c r="I262" s="1123"/>
      <c r="J262" s="1241"/>
      <c r="K262" s="1463" t="s">
        <v>29</v>
      </c>
      <c r="L262" s="1462">
        <f>SUM(L259:L261)</f>
        <v>150</v>
      </c>
      <c r="M262" s="1206"/>
      <c r="N262" s="1417"/>
      <c r="O262" s="1204"/>
    </row>
    <row r="263" spans="1:22" s="51" customFormat="1" ht="24" customHeight="1" x14ac:dyDescent="0.25">
      <c r="A263" s="1150" t="s">
        <v>35</v>
      </c>
      <c r="B263" s="1392" t="s">
        <v>35</v>
      </c>
      <c r="C263" s="1148" t="s">
        <v>104</v>
      </c>
      <c r="D263" s="1181" t="s">
        <v>84</v>
      </c>
      <c r="E263" s="1365"/>
      <c r="F263" s="1478" t="s">
        <v>422</v>
      </c>
      <c r="G263" s="1441" t="s">
        <v>418</v>
      </c>
      <c r="H263" s="1329" t="s">
        <v>40</v>
      </c>
      <c r="I263" s="1146" t="s">
        <v>204</v>
      </c>
      <c r="J263" s="1192" t="s">
        <v>203</v>
      </c>
      <c r="K263" s="1529" t="s">
        <v>119</v>
      </c>
      <c r="L263" s="1745">
        <v>160</v>
      </c>
      <c r="M263" s="1429" t="s">
        <v>421</v>
      </c>
      <c r="N263" s="1627"/>
      <c r="O263" s="1285" t="s">
        <v>420</v>
      </c>
      <c r="P263" s="1262"/>
      <c r="Q263" s="1262"/>
      <c r="U263" s="1041"/>
      <c r="V263" s="1041"/>
    </row>
    <row r="264" spans="1:22" s="51" customFormat="1" ht="15" customHeight="1" x14ac:dyDescent="0.25">
      <c r="A264" s="1139"/>
      <c r="B264" s="1338"/>
      <c r="C264" s="1137"/>
      <c r="D264" s="1175"/>
      <c r="E264" s="1470"/>
      <c r="F264" s="1469"/>
      <c r="G264" s="1433"/>
      <c r="H264" s="1305"/>
      <c r="I264" s="1135"/>
      <c r="J264" s="1191"/>
      <c r="K264" s="1471" t="s">
        <v>134</v>
      </c>
      <c r="L264" s="1593"/>
      <c r="M264" s="1211"/>
      <c r="N264" s="1210"/>
      <c r="O264" s="1224"/>
    </row>
    <row r="265" spans="1:22" s="51" customFormat="1" ht="15" customHeight="1" thickBot="1" x14ac:dyDescent="0.3">
      <c r="A265" s="1139"/>
      <c r="B265" s="1338"/>
      <c r="C265" s="1137"/>
      <c r="D265" s="1175"/>
      <c r="E265" s="1470"/>
      <c r="F265" s="1469"/>
      <c r="G265" s="1433"/>
      <c r="H265" s="1305"/>
      <c r="I265" s="1135"/>
      <c r="J265" s="1191"/>
      <c r="K265" s="1467" t="s">
        <v>135</v>
      </c>
      <c r="L265" s="1744">
        <v>0</v>
      </c>
      <c r="M265" s="1211"/>
      <c r="N265" s="1210"/>
      <c r="O265" s="1224"/>
    </row>
    <row r="266" spans="1:22" s="51" customFormat="1" ht="23.25" customHeight="1" thickBot="1" x14ac:dyDescent="0.3">
      <c r="A266" s="1127"/>
      <c r="B266" s="1525"/>
      <c r="C266" s="1125"/>
      <c r="D266" s="1169"/>
      <c r="E266" s="1374"/>
      <c r="F266" s="1465"/>
      <c r="G266" s="1431"/>
      <c r="H266" s="1303"/>
      <c r="I266" s="1123"/>
      <c r="J266" s="1190"/>
      <c r="K266" s="1463" t="s">
        <v>29</v>
      </c>
      <c r="L266" s="1462">
        <f>SUM(L263:L265)</f>
        <v>160</v>
      </c>
      <c r="M266" s="1206"/>
      <c r="N266" s="1205"/>
      <c r="O266" s="1585"/>
    </row>
    <row r="267" spans="1:22" s="51" customFormat="1" ht="15" customHeight="1" thickBot="1" x14ac:dyDescent="0.3">
      <c r="A267" s="1150" t="s">
        <v>35</v>
      </c>
      <c r="B267" s="1392" t="s">
        <v>35</v>
      </c>
      <c r="C267" s="1148" t="s">
        <v>104</v>
      </c>
      <c r="D267" s="1181" t="s">
        <v>81</v>
      </c>
      <c r="E267" s="1146"/>
      <c r="F267" s="1743" t="s">
        <v>419</v>
      </c>
      <c r="G267" s="1441" t="s">
        <v>418</v>
      </c>
      <c r="H267" s="1329" t="s">
        <v>40</v>
      </c>
      <c r="I267" s="1146" t="s">
        <v>53</v>
      </c>
      <c r="J267" s="1192" t="s">
        <v>49</v>
      </c>
      <c r="K267" s="1529" t="s">
        <v>119</v>
      </c>
      <c r="L267" s="1217">
        <v>50</v>
      </c>
      <c r="M267" s="1116" t="s">
        <v>417</v>
      </c>
      <c r="N267" s="1160" t="s">
        <v>250</v>
      </c>
      <c r="O267" s="1185">
        <v>12</v>
      </c>
    </row>
    <row r="268" spans="1:22" s="51" customFormat="1" ht="15" customHeight="1" thickBot="1" x14ac:dyDescent="0.3">
      <c r="A268" s="1139"/>
      <c r="B268" s="1742"/>
      <c r="C268" s="1137"/>
      <c r="D268" s="1175"/>
      <c r="E268" s="1135"/>
      <c r="F268" s="1741"/>
      <c r="G268" s="1433"/>
      <c r="H268" s="1305"/>
      <c r="I268" s="1135"/>
      <c r="J268" s="1191"/>
      <c r="K268" s="1471" t="s">
        <v>134</v>
      </c>
      <c r="L268" s="1217"/>
      <c r="M268" s="1116"/>
      <c r="N268" s="1115"/>
      <c r="O268" s="1114"/>
    </row>
    <row r="269" spans="1:22" s="51" customFormat="1" ht="15" customHeight="1" thickBot="1" x14ac:dyDescent="0.3">
      <c r="A269" s="1139"/>
      <c r="B269" s="1742"/>
      <c r="C269" s="1137"/>
      <c r="D269" s="1175"/>
      <c r="E269" s="1135"/>
      <c r="F269" s="1741"/>
      <c r="G269" s="1433"/>
      <c r="H269" s="1305"/>
      <c r="I269" s="1135"/>
      <c r="J269" s="1191"/>
      <c r="K269" s="1467" t="s">
        <v>135</v>
      </c>
      <c r="L269" s="1217"/>
      <c r="M269" s="1116"/>
      <c r="N269" s="1115"/>
      <c r="O269" s="1114"/>
    </row>
    <row r="270" spans="1:22" s="51" customFormat="1" ht="15" customHeight="1" thickBot="1" x14ac:dyDescent="0.3">
      <c r="A270" s="1127"/>
      <c r="B270" s="1740"/>
      <c r="C270" s="1125"/>
      <c r="D270" s="1169"/>
      <c r="E270" s="1123"/>
      <c r="F270" s="1739"/>
      <c r="G270" s="1431"/>
      <c r="H270" s="1303"/>
      <c r="I270" s="1123"/>
      <c r="J270" s="1190"/>
      <c r="K270" s="1463" t="s">
        <v>29</v>
      </c>
      <c r="L270" s="1462">
        <f>SUM(L267:L269)</f>
        <v>50</v>
      </c>
      <c r="M270" s="1116"/>
      <c r="N270" s="1115"/>
      <c r="O270" s="1114"/>
    </row>
    <row r="271" spans="1:22" s="51" customFormat="1" ht="15" customHeight="1" thickBot="1" x14ac:dyDescent="0.3">
      <c r="A271" s="1106" t="s">
        <v>35</v>
      </c>
      <c r="B271" s="1113" t="s">
        <v>35</v>
      </c>
      <c r="C271" s="1112" t="s">
        <v>249</v>
      </c>
      <c r="D271" s="1112"/>
      <c r="E271" s="1112"/>
      <c r="F271" s="1112"/>
      <c r="G271" s="1112"/>
      <c r="H271" s="1112"/>
      <c r="I271" s="1112"/>
      <c r="J271" s="1112"/>
      <c r="K271" s="1111"/>
      <c r="L271" s="1738">
        <f>L234+L175+L167</f>
        <v>5231.8999999999996</v>
      </c>
      <c r="M271" s="1109"/>
      <c r="N271" s="1108"/>
      <c r="O271" s="1107"/>
      <c r="P271" s="1090"/>
      <c r="Q271" s="1090"/>
    </row>
    <row r="272" spans="1:22" s="51" customFormat="1" ht="15" customHeight="1" thickBot="1" x14ac:dyDescent="0.3">
      <c r="A272" s="1106" t="s">
        <v>35</v>
      </c>
      <c r="B272" s="1105" t="s">
        <v>248</v>
      </c>
      <c r="C272" s="1104"/>
      <c r="D272" s="1104"/>
      <c r="E272" s="1104"/>
      <c r="F272" s="1104"/>
      <c r="G272" s="1104"/>
      <c r="H272" s="1104"/>
      <c r="I272" s="1104"/>
      <c r="J272" s="1104"/>
      <c r="K272" s="1103"/>
      <c r="L272" s="1102">
        <f>L160+L271</f>
        <v>5281.9</v>
      </c>
      <c r="M272" s="1101"/>
      <c r="N272" s="1100"/>
      <c r="O272" s="1099"/>
      <c r="P272" s="1090"/>
      <c r="Q272" s="1090"/>
    </row>
    <row r="273" spans="1:21" s="51" customFormat="1" ht="19.5" customHeight="1" thickBot="1" x14ac:dyDescent="0.3">
      <c r="A273" s="1106" t="s">
        <v>104</v>
      </c>
      <c r="B273" s="1737"/>
      <c r="C273" s="1736" t="s">
        <v>416</v>
      </c>
      <c r="D273" s="1734"/>
      <c r="E273" s="1734"/>
      <c r="F273" s="1734"/>
      <c r="G273" s="1734"/>
      <c r="H273" s="1735"/>
      <c r="I273" s="1734"/>
      <c r="J273" s="1734"/>
      <c r="K273" s="1734"/>
      <c r="L273" s="1734"/>
      <c r="M273" s="1734"/>
      <c r="N273" s="1734"/>
      <c r="O273" s="1733"/>
      <c r="P273" s="1732"/>
      <c r="Q273" s="1732"/>
    </row>
    <row r="274" spans="1:21" s="51" customFormat="1" ht="23.25" customHeight="1" thickBot="1" x14ac:dyDescent="0.3">
      <c r="A274" s="1408"/>
      <c r="B274" s="1731"/>
      <c r="C274" s="1155"/>
      <c r="D274" s="1730"/>
      <c r="E274" s="1730"/>
      <c r="F274" s="1730"/>
      <c r="G274" s="1730"/>
      <c r="H274" s="1730"/>
      <c r="I274" s="1730"/>
      <c r="J274" s="1730"/>
      <c r="K274" s="1730"/>
      <c r="L274" s="1730"/>
      <c r="M274" s="1729" t="s">
        <v>415</v>
      </c>
      <c r="N274" s="1728" t="s">
        <v>414</v>
      </c>
      <c r="O274" s="1727" t="s">
        <v>413</v>
      </c>
      <c r="P274" s="1726"/>
      <c r="Q274" s="1726"/>
    </row>
    <row r="275" spans="1:21" s="51" customFormat="1" ht="17.25" customHeight="1" thickBot="1" x14ac:dyDescent="0.3">
      <c r="A275" s="1106" t="s">
        <v>104</v>
      </c>
      <c r="B275" s="1725" t="s">
        <v>33</v>
      </c>
      <c r="C275" s="1724" t="s">
        <v>412</v>
      </c>
      <c r="D275" s="1723"/>
      <c r="E275" s="1723"/>
      <c r="F275" s="1723"/>
      <c r="G275" s="1723"/>
      <c r="H275" s="1723"/>
      <c r="I275" s="1723"/>
      <c r="J275" s="1723"/>
      <c r="K275" s="1723"/>
      <c r="L275" s="1723"/>
      <c r="M275" s="1723"/>
      <c r="N275" s="1723"/>
      <c r="O275" s="1722"/>
      <c r="P275" s="1721"/>
      <c r="Q275" s="1721"/>
    </row>
    <row r="276" spans="1:21" s="51" customFormat="1" ht="59.25" customHeight="1" thickBot="1" x14ac:dyDescent="0.3">
      <c r="A276" s="1106"/>
      <c r="B276" s="1720"/>
      <c r="C276" s="1448"/>
      <c r="D276" s="1447"/>
      <c r="E276" s="1447"/>
      <c r="F276" s="1447"/>
      <c r="G276" s="1447"/>
      <c r="H276" s="1447"/>
      <c r="I276" s="1447"/>
      <c r="J276" s="1447"/>
      <c r="K276" s="1447"/>
      <c r="L276" s="1446"/>
      <c r="M276" s="1719" t="s">
        <v>411</v>
      </c>
      <c r="N276" s="1718" t="s">
        <v>344</v>
      </c>
      <c r="O276" s="1565">
        <v>3.82</v>
      </c>
      <c r="P276" s="1262"/>
      <c r="Q276" s="1262"/>
    </row>
    <row r="277" spans="1:21" s="51" customFormat="1" ht="21" customHeight="1" thickBot="1" x14ac:dyDescent="0.3">
      <c r="A277" s="1184" t="s">
        <v>104</v>
      </c>
      <c r="B277" s="1430" t="s">
        <v>33</v>
      </c>
      <c r="C277" s="1260" t="s">
        <v>33</v>
      </c>
      <c r="D277" s="1717"/>
      <c r="E277" s="1716"/>
      <c r="F277" s="419" t="s">
        <v>410</v>
      </c>
      <c r="G277" s="1677" t="s">
        <v>363</v>
      </c>
      <c r="H277" s="1329" t="s">
        <v>40</v>
      </c>
      <c r="I277" s="1328" t="s">
        <v>409</v>
      </c>
      <c r="J277" s="1715" t="s">
        <v>203</v>
      </c>
      <c r="K277" s="1499" t="s">
        <v>119</v>
      </c>
      <c r="L277" s="1498">
        <f>L282+L286+L290+L294+L298+L302+L306+L310+L314+L318+L320+L324+L328+L332+L336+L344+L340+L348+L352+L356+L360+L364+L368+L372</f>
        <v>2314.6</v>
      </c>
      <c r="M277" s="1714"/>
      <c r="N277" s="1713"/>
      <c r="O277" s="1712"/>
      <c r="P277" s="1041"/>
      <c r="Q277" s="1710"/>
      <c r="S277" s="1041"/>
      <c r="U277" s="1041"/>
    </row>
    <row r="278" spans="1:21" s="51" customFormat="1" ht="15" customHeight="1" thickBot="1" x14ac:dyDescent="0.3">
      <c r="A278" s="1178"/>
      <c r="B278" s="1421"/>
      <c r="C278" s="1251"/>
      <c r="D278" s="1705"/>
      <c r="E278" s="1704"/>
      <c r="F278" s="407"/>
      <c r="G278" s="1681"/>
      <c r="H278" s="1305"/>
      <c r="I278" s="1320"/>
      <c r="J278" s="1711"/>
      <c r="K278" s="1496" t="s">
        <v>319</v>
      </c>
      <c r="L278" s="1498">
        <f>L283+L287+L291+L295+L299+L303+L307+L311+L315+L319+L321+L325+L329+L333+L337+L345+L341+L349+L353+L357+L361+L365+L369+L373</f>
        <v>3932.8</v>
      </c>
      <c r="M278" s="1708"/>
      <c r="N278" s="1707"/>
      <c r="O278" s="1706"/>
      <c r="P278" s="1710"/>
      <c r="Q278" s="1710"/>
      <c r="S278" s="1041"/>
      <c r="U278" s="1041"/>
    </row>
    <row r="279" spans="1:21" s="51" customFormat="1" ht="15" customHeight="1" thickBot="1" x14ac:dyDescent="0.3">
      <c r="A279" s="1178"/>
      <c r="B279" s="1421"/>
      <c r="C279" s="1251"/>
      <c r="D279" s="1705"/>
      <c r="E279" s="1704"/>
      <c r="F279" s="407"/>
      <c r="G279" s="1681"/>
      <c r="H279" s="1305"/>
      <c r="I279" s="1320"/>
      <c r="J279" s="1192" t="s">
        <v>253</v>
      </c>
      <c r="K279" s="1709" t="s">
        <v>291</v>
      </c>
      <c r="L279" s="1498"/>
      <c r="M279" s="1708"/>
      <c r="N279" s="1707"/>
      <c r="O279" s="1706"/>
      <c r="P279" s="1700"/>
      <c r="Q279" s="1700"/>
    </row>
    <row r="280" spans="1:21" s="51" customFormat="1" ht="15" customHeight="1" thickBot="1" x14ac:dyDescent="0.3">
      <c r="A280" s="1178"/>
      <c r="B280" s="1421"/>
      <c r="C280" s="1251"/>
      <c r="D280" s="1705"/>
      <c r="E280" s="1704"/>
      <c r="F280" s="407"/>
      <c r="G280" s="1681"/>
      <c r="H280" s="1305"/>
      <c r="I280" s="1320"/>
      <c r="J280" s="1191"/>
      <c r="K280" s="1495" t="s">
        <v>135</v>
      </c>
      <c r="L280" s="1498">
        <f>L284+L288+L292+L304+L308+L312+L316+L322+L326+L330+L334+L338+L362+L370+L374+L366</f>
        <v>360.8</v>
      </c>
      <c r="M280" s="1703"/>
      <c r="N280" s="1702"/>
      <c r="O280" s="1701"/>
      <c r="P280" s="1700"/>
      <c r="Q280" s="1700"/>
      <c r="U280" s="1041"/>
    </row>
    <row r="281" spans="1:21" s="51" customFormat="1" ht="15" customHeight="1" thickBot="1" x14ac:dyDescent="0.3">
      <c r="A281" s="1172"/>
      <c r="B281" s="1419"/>
      <c r="C281" s="1466"/>
      <c r="D281" s="1699"/>
      <c r="E281" s="1698"/>
      <c r="F281" s="1313"/>
      <c r="G281" s="1679"/>
      <c r="H281" s="1303"/>
      <c r="I281" s="1311"/>
      <c r="J281" s="1404"/>
      <c r="K281" s="1493" t="s">
        <v>29</v>
      </c>
      <c r="L281" s="1534">
        <f>SUM(L277:L280)</f>
        <v>6608.2</v>
      </c>
      <c r="M281" s="1206"/>
      <c r="N281" s="1417"/>
      <c r="O281" s="1204"/>
    </row>
    <row r="282" spans="1:21" s="51" customFormat="1" ht="16.899999999999999" customHeight="1" x14ac:dyDescent="0.25">
      <c r="A282" s="1184" t="s">
        <v>104</v>
      </c>
      <c r="B282" s="1430" t="s">
        <v>33</v>
      </c>
      <c r="C282" s="1182" t="s">
        <v>33</v>
      </c>
      <c r="D282" s="1181" t="s">
        <v>33</v>
      </c>
      <c r="E282" s="1365"/>
      <c r="F282" s="329" t="s">
        <v>408</v>
      </c>
      <c r="G282" s="1677" t="s">
        <v>363</v>
      </c>
      <c r="H282" s="1329" t="s">
        <v>40</v>
      </c>
      <c r="I282" s="1669" t="s">
        <v>204</v>
      </c>
      <c r="J282" s="1144" t="s">
        <v>203</v>
      </c>
      <c r="K282" s="1476" t="s">
        <v>119</v>
      </c>
      <c r="L282" s="1697">
        <v>300</v>
      </c>
      <c r="M282" s="335" t="s">
        <v>407</v>
      </c>
      <c r="N282" s="1558" t="s">
        <v>344</v>
      </c>
      <c r="O282" s="1472">
        <v>189.78</v>
      </c>
      <c r="P282" s="1262"/>
      <c r="Q282" s="1262"/>
      <c r="S282" s="1043"/>
      <c r="T282" s="1043"/>
      <c r="U282" s="1041"/>
    </row>
    <row r="283" spans="1:21" s="51" customFormat="1" ht="15.6" customHeight="1" x14ac:dyDescent="0.25">
      <c r="A283" s="1178"/>
      <c r="B283" s="1421"/>
      <c r="C283" s="1176"/>
      <c r="D283" s="1175"/>
      <c r="E283" s="1470"/>
      <c r="F283" s="1134"/>
      <c r="G283" s="1681"/>
      <c r="H283" s="1305"/>
      <c r="I283" s="1667"/>
      <c r="J283" s="1130"/>
      <c r="K283" s="1529" t="s">
        <v>319</v>
      </c>
      <c r="L283" s="1651">
        <v>200</v>
      </c>
      <c r="M283" s="1255"/>
      <c r="N283" s="1696"/>
      <c r="O283" s="1670"/>
      <c r="P283" s="1043"/>
      <c r="Q283" s="1043"/>
      <c r="U283" s="1041"/>
    </row>
    <row r="284" spans="1:21" s="51" customFormat="1" ht="15" customHeight="1" thickBot="1" x14ac:dyDescent="0.3">
      <c r="A284" s="1178"/>
      <c r="B284" s="1421"/>
      <c r="C284" s="1176"/>
      <c r="D284" s="1175"/>
      <c r="E284" s="1470"/>
      <c r="F284" s="1134"/>
      <c r="G284" s="1681"/>
      <c r="H284" s="1305"/>
      <c r="I284" s="1667"/>
      <c r="J284" s="1130"/>
      <c r="K284" s="1467" t="s">
        <v>135</v>
      </c>
      <c r="L284" s="1695">
        <v>0</v>
      </c>
      <c r="M284" s="369"/>
      <c r="N284" s="1229"/>
      <c r="O284" s="1526"/>
      <c r="P284" s="1043"/>
      <c r="Q284" s="1043"/>
      <c r="U284" s="1041"/>
    </row>
    <row r="285" spans="1:21" s="51" customFormat="1" ht="28.5" customHeight="1" thickBot="1" x14ac:dyDescent="0.3">
      <c r="A285" s="1172"/>
      <c r="B285" s="1419"/>
      <c r="C285" s="1170"/>
      <c r="D285" s="1169"/>
      <c r="E285" s="1374"/>
      <c r="F285" s="263"/>
      <c r="G285" s="1679"/>
      <c r="H285" s="1303"/>
      <c r="I285" s="1667"/>
      <c r="J285" s="1119"/>
      <c r="K285" s="1577" t="s">
        <v>29</v>
      </c>
      <c r="L285" s="1659">
        <f>SUM(L282:L284)</f>
        <v>500</v>
      </c>
      <c r="M285" s="1341"/>
      <c r="N285" s="1657"/>
      <c r="O285" s="1656"/>
      <c r="P285" s="1043"/>
      <c r="Q285" s="1043"/>
      <c r="U285" s="1041"/>
    </row>
    <row r="286" spans="1:21" s="51" customFormat="1" ht="20.25" customHeight="1" x14ac:dyDescent="0.25">
      <c r="A286" s="1184" t="s">
        <v>104</v>
      </c>
      <c r="B286" s="1430" t="s">
        <v>33</v>
      </c>
      <c r="C286" s="1182" t="s">
        <v>33</v>
      </c>
      <c r="D286" s="1181" t="s">
        <v>35</v>
      </c>
      <c r="E286" s="1365"/>
      <c r="F286" s="329" t="s">
        <v>406</v>
      </c>
      <c r="G286" s="1677" t="s">
        <v>363</v>
      </c>
      <c r="H286" s="1329" t="s">
        <v>40</v>
      </c>
      <c r="I286" s="1667" t="s">
        <v>204</v>
      </c>
      <c r="J286" s="1144" t="s">
        <v>203</v>
      </c>
      <c r="K286" s="1476" t="s">
        <v>119</v>
      </c>
      <c r="L286" s="1596">
        <v>50</v>
      </c>
      <c r="M286" s="335" t="s">
        <v>405</v>
      </c>
      <c r="N286" s="1691" t="s">
        <v>344</v>
      </c>
      <c r="O286" s="1694">
        <v>39.200000000000003</v>
      </c>
      <c r="P286" s="1693"/>
      <c r="Q286" s="1693"/>
      <c r="R286" s="1692"/>
      <c r="U286" s="1041"/>
    </row>
    <row r="287" spans="1:21" s="51" customFormat="1" ht="15" customHeight="1" x14ac:dyDescent="0.25">
      <c r="A287" s="1178"/>
      <c r="B287" s="1421"/>
      <c r="C287" s="1176"/>
      <c r="D287" s="1175"/>
      <c r="E287" s="1470"/>
      <c r="F287" s="1134"/>
      <c r="G287" s="1681"/>
      <c r="H287" s="1305"/>
      <c r="I287" s="1667"/>
      <c r="J287" s="1130"/>
      <c r="K287" s="1471" t="s">
        <v>319</v>
      </c>
      <c r="L287" s="1651">
        <v>100</v>
      </c>
      <c r="M287" s="1255"/>
      <c r="N287" s="1229"/>
      <c r="O287" s="1526"/>
      <c r="P287" s="1043"/>
      <c r="Q287" s="1043"/>
    </row>
    <row r="288" spans="1:21" s="51" customFormat="1" ht="15" customHeight="1" thickBot="1" x14ac:dyDescent="0.3">
      <c r="A288" s="1178"/>
      <c r="B288" s="1421"/>
      <c r="C288" s="1176"/>
      <c r="D288" s="1175"/>
      <c r="E288" s="1470"/>
      <c r="F288" s="1134"/>
      <c r="G288" s="1681"/>
      <c r="H288" s="1305"/>
      <c r="I288" s="1667"/>
      <c r="J288" s="1130"/>
      <c r="K288" s="1467" t="s">
        <v>135</v>
      </c>
      <c r="L288" s="1217">
        <v>0</v>
      </c>
      <c r="M288" s="1211"/>
      <c r="N288" s="1229"/>
      <c r="O288" s="1526"/>
      <c r="P288" s="1043"/>
      <c r="Q288" s="1043"/>
    </row>
    <row r="289" spans="1:21" s="51" customFormat="1" ht="24.75" customHeight="1" thickBot="1" x14ac:dyDescent="0.3">
      <c r="A289" s="1172"/>
      <c r="B289" s="1419"/>
      <c r="C289" s="1170"/>
      <c r="D289" s="1169"/>
      <c r="E289" s="1374"/>
      <c r="F289" s="263"/>
      <c r="G289" s="1679"/>
      <c r="H289" s="1303"/>
      <c r="I289" s="1667"/>
      <c r="J289" s="1119"/>
      <c r="K289" s="1463" t="s">
        <v>29</v>
      </c>
      <c r="L289" s="1462">
        <f>SUM(L286:L288)</f>
        <v>150</v>
      </c>
      <c r="M289" s="1206"/>
      <c r="N289" s="1688"/>
      <c r="O289" s="1687"/>
      <c r="P289" s="1043"/>
      <c r="Q289" s="1043"/>
    </row>
    <row r="290" spans="1:21" s="51" customFormat="1" ht="15" customHeight="1" thickBot="1" x14ac:dyDescent="0.3">
      <c r="A290" s="1184" t="s">
        <v>104</v>
      </c>
      <c r="B290" s="1430" t="s">
        <v>33</v>
      </c>
      <c r="C290" s="1182" t="s">
        <v>33</v>
      </c>
      <c r="D290" s="1181" t="s">
        <v>104</v>
      </c>
      <c r="E290" s="1365"/>
      <c r="F290" s="329" t="s">
        <v>404</v>
      </c>
      <c r="G290" s="1441" t="s">
        <v>363</v>
      </c>
      <c r="H290" s="1329" t="s">
        <v>40</v>
      </c>
      <c r="I290" s="1667" t="s">
        <v>254</v>
      </c>
      <c r="J290" s="1192" t="s">
        <v>403</v>
      </c>
      <c r="K290" s="1476" t="s">
        <v>119</v>
      </c>
      <c r="L290" s="1475">
        <v>1053</v>
      </c>
      <c r="M290" s="1483" t="s">
        <v>402</v>
      </c>
      <c r="N290" s="1691" t="s">
        <v>344</v>
      </c>
      <c r="O290" s="1572">
        <v>3</v>
      </c>
      <c r="P290" s="1247"/>
      <c r="Q290" s="1247"/>
      <c r="R290" s="1041"/>
      <c r="U290" s="1041"/>
    </row>
    <row r="291" spans="1:21" s="51" customFormat="1" ht="20.25" customHeight="1" thickBot="1" x14ac:dyDescent="0.3">
      <c r="A291" s="1178"/>
      <c r="B291" s="1421"/>
      <c r="C291" s="1176"/>
      <c r="D291" s="1175"/>
      <c r="E291" s="1470"/>
      <c r="F291" s="1134"/>
      <c r="G291" s="1433"/>
      <c r="H291" s="1305"/>
      <c r="I291" s="1667" t="s">
        <v>204</v>
      </c>
      <c r="J291" s="1191"/>
      <c r="K291" s="1471" t="s">
        <v>319</v>
      </c>
      <c r="L291" s="1217">
        <v>1091.7</v>
      </c>
      <c r="M291" s="369"/>
      <c r="N291" s="1229"/>
      <c r="O291" s="1526"/>
      <c r="P291" s="1043"/>
      <c r="Q291" s="1690"/>
      <c r="R291" s="1689"/>
      <c r="U291" s="1041"/>
    </row>
    <row r="292" spans="1:21" s="51" customFormat="1" ht="18.75" customHeight="1" thickBot="1" x14ac:dyDescent="0.3">
      <c r="A292" s="1178"/>
      <c r="B292" s="1421"/>
      <c r="C292" s="1176"/>
      <c r="D292" s="1175"/>
      <c r="E292" s="1470"/>
      <c r="F292" s="1134"/>
      <c r="G292" s="1433"/>
      <c r="H292" s="1305"/>
      <c r="I292" s="1667"/>
      <c r="J292" s="1191"/>
      <c r="K292" s="1666" t="s">
        <v>135</v>
      </c>
      <c r="L292" s="1484">
        <v>101.7</v>
      </c>
      <c r="M292" s="1206"/>
      <c r="N292" s="1688"/>
      <c r="O292" s="1687"/>
      <c r="P292" s="1043"/>
      <c r="Q292" s="1043"/>
      <c r="U292" s="1041"/>
    </row>
    <row r="293" spans="1:21" s="51" customFormat="1" ht="24" customHeight="1" thickBot="1" x14ac:dyDescent="0.3">
      <c r="A293" s="1172"/>
      <c r="B293" s="1419"/>
      <c r="C293" s="1170"/>
      <c r="D293" s="1169"/>
      <c r="E293" s="1374"/>
      <c r="F293" s="263"/>
      <c r="G293" s="1431"/>
      <c r="H293" s="1303"/>
      <c r="I293" s="1667"/>
      <c r="J293" s="1464"/>
      <c r="K293" s="1463" t="s">
        <v>29</v>
      </c>
      <c r="L293" s="1479">
        <f>SUM(L290:L292)</f>
        <v>2246.3999999999996</v>
      </c>
      <c r="M293" s="1116"/>
      <c r="N293" s="1228"/>
      <c r="O293" s="1686"/>
      <c r="P293" s="1043"/>
      <c r="Q293" s="1043"/>
    </row>
    <row r="294" spans="1:21" s="51" customFormat="1" ht="20.25" hidden="1" customHeight="1" x14ac:dyDescent="0.25">
      <c r="A294" s="1184" t="s">
        <v>104</v>
      </c>
      <c r="B294" s="1430" t="s">
        <v>33</v>
      </c>
      <c r="C294" s="1182" t="s">
        <v>33</v>
      </c>
      <c r="D294" s="1181" t="s">
        <v>102</v>
      </c>
      <c r="E294" s="1365"/>
      <c r="F294" s="329" t="s">
        <v>401</v>
      </c>
      <c r="G294" s="1677" t="s">
        <v>363</v>
      </c>
      <c r="H294" s="1329" t="s">
        <v>40</v>
      </c>
      <c r="I294" s="1667"/>
      <c r="J294" s="1685"/>
      <c r="K294" s="1476" t="s">
        <v>119</v>
      </c>
      <c r="L294" s="1596"/>
      <c r="M294" s="335" t="s">
        <v>400</v>
      </c>
      <c r="N294" s="1558" t="s">
        <v>344</v>
      </c>
      <c r="O294" s="1472">
        <v>0.77700000000000002</v>
      </c>
      <c r="R294" s="1041"/>
    </row>
    <row r="295" spans="1:21" s="51" customFormat="1" ht="14.25" hidden="1" customHeight="1" x14ac:dyDescent="0.25">
      <c r="A295" s="1178"/>
      <c r="B295" s="1421"/>
      <c r="C295" s="1176"/>
      <c r="D295" s="1175"/>
      <c r="E295" s="1470"/>
      <c r="F295" s="1134"/>
      <c r="G295" s="1681"/>
      <c r="H295" s="1305"/>
      <c r="I295" s="1667"/>
      <c r="J295" s="1684"/>
      <c r="K295" s="1471" t="s">
        <v>319</v>
      </c>
      <c r="L295" s="1593"/>
      <c r="M295" s="1255"/>
      <c r="N295" s="1229"/>
      <c r="O295" s="1526"/>
      <c r="P295" s="1043"/>
      <c r="Q295" s="1043"/>
    </row>
    <row r="296" spans="1:21" s="51" customFormat="1" ht="15" hidden="1" customHeight="1" thickBot="1" x14ac:dyDescent="0.3">
      <c r="A296" s="1178"/>
      <c r="B296" s="1421"/>
      <c r="C296" s="1176"/>
      <c r="D296" s="1175"/>
      <c r="E296" s="1470"/>
      <c r="F296" s="1134"/>
      <c r="G296" s="1681"/>
      <c r="H296" s="1305"/>
      <c r="I296" s="1667"/>
      <c r="J296" s="1684"/>
      <c r="K296" s="1666" t="s">
        <v>135</v>
      </c>
      <c r="L296" s="1608"/>
      <c r="M296" s="1210"/>
      <c r="N296" s="1380"/>
      <c r="O296" s="1209"/>
      <c r="U296" s="1041"/>
    </row>
    <row r="297" spans="1:21" s="51" customFormat="1" ht="15" hidden="1" customHeight="1" thickBot="1" x14ac:dyDescent="0.3">
      <c r="A297" s="1172"/>
      <c r="B297" s="1419"/>
      <c r="C297" s="1170"/>
      <c r="D297" s="1169"/>
      <c r="E297" s="1374"/>
      <c r="F297" s="263"/>
      <c r="G297" s="1679"/>
      <c r="H297" s="1303"/>
      <c r="I297" s="1667"/>
      <c r="J297" s="1683"/>
      <c r="K297" s="1463" t="s">
        <v>29</v>
      </c>
      <c r="L297" s="1217">
        <f>SUM(L294:L296)</f>
        <v>0</v>
      </c>
      <c r="M297" s="1206"/>
      <c r="N297" s="1417"/>
      <c r="O297" s="1204"/>
    </row>
    <row r="298" spans="1:21" s="51" customFormat="1" ht="55.5" hidden="1" customHeight="1" x14ac:dyDescent="0.25">
      <c r="A298" s="1184" t="s">
        <v>104</v>
      </c>
      <c r="B298" s="1430" t="s">
        <v>33</v>
      </c>
      <c r="C298" s="1182" t="s">
        <v>33</v>
      </c>
      <c r="D298" s="1181" t="s">
        <v>98</v>
      </c>
      <c r="E298" s="1365"/>
      <c r="F298" s="329" t="s">
        <v>399</v>
      </c>
      <c r="G298" s="1677" t="s">
        <v>363</v>
      </c>
      <c r="H298" s="1329" t="s">
        <v>40</v>
      </c>
      <c r="I298" s="1667"/>
      <c r="J298" s="1682"/>
      <c r="K298" s="1476" t="s">
        <v>119</v>
      </c>
      <c r="L298" s="1596">
        <v>0</v>
      </c>
      <c r="M298" s="1632" t="s">
        <v>398</v>
      </c>
      <c r="N298" s="1631" t="s">
        <v>344</v>
      </c>
      <c r="O298" s="1472">
        <v>1.02</v>
      </c>
      <c r="P298" s="1247"/>
      <c r="Q298" s="1247"/>
      <c r="U298" s="1041"/>
    </row>
    <row r="299" spans="1:21" s="51" customFormat="1" ht="15" hidden="1" customHeight="1" x14ac:dyDescent="0.25">
      <c r="A299" s="1178"/>
      <c r="B299" s="1421"/>
      <c r="C299" s="1176"/>
      <c r="D299" s="1175"/>
      <c r="E299" s="1470"/>
      <c r="F299" s="1134"/>
      <c r="G299" s="1681"/>
      <c r="H299" s="1305"/>
      <c r="I299" s="1667"/>
      <c r="J299" s="1680"/>
      <c r="K299" s="1471" t="s">
        <v>319</v>
      </c>
      <c r="L299" s="1593">
        <v>0</v>
      </c>
      <c r="M299" s="1211"/>
      <c r="N299" s="1380"/>
      <c r="O299" s="1209"/>
    </row>
    <row r="300" spans="1:21" s="51" customFormat="1" ht="15" hidden="1" customHeight="1" thickBot="1" x14ac:dyDescent="0.3">
      <c r="A300" s="1178"/>
      <c r="B300" s="1421"/>
      <c r="C300" s="1176"/>
      <c r="D300" s="1175"/>
      <c r="E300" s="1470"/>
      <c r="F300" s="1134"/>
      <c r="G300" s="1681"/>
      <c r="H300" s="1305"/>
      <c r="I300" s="1667"/>
      <c r="J300" s="1680"/>
      <c r="K300" s="1467" t="s">
        <v>135</v>
      </c>
      <c r="L300" s="1217"/>
      <c r="M300" s="1211"/>
      <c r="N300" s="1380"/>
      <c r="O300" s="1209"/>
    </row>
    <row r="301" spans="1:21" s="51" customFormat="1" ht="15" hidden="1" customHeight="1" thickBot="1" x14ac:dyDescent="0.3">
      <c r="A301" s="1172"/>
      <c r="B301" s="1419"/>
      <c r="C301" s="1170"/>
      <c r="D301" s="1169"/>
      <c r="E301" s="1374"/>
      <c r="F301" s="263"/>
      <c r="G301" s="1679"/>
      <c r="H301" s="1303"/>
      <c r="I301" s="1665"/>
      <c r="J301" s="1678"/>
      <c r="K301" s="1463" t="s">
        <v>29</v>
      </c>
      <c r="L301" s="1217">
        <f>SUM(L298:L300)</f>
        <v>0</v>
      </c>
      <c r="M301" s="1206"/>
      <c r="N301" s="1417"/>
      <c r="O301" s="1204"/>
    </row>
    <row r="302" spans="1:21" s="51" customFormat="1" ht="15.6" customHeight="1" x14ac:dyDescent="0.25">
      <c r="A302" s="1184" t="s">
        <v>104</v>
      </c>
      <c r="B302" s="1430" t="s">
        <v>33</v>
      </c>
      <c r="C302" s="1182" t="s">
        <v>33</v>
      </c>
      <c r="D302" s="1181" t="s">
        <v>92</v>
      </c>
      <c r="E302" s="1365"/>
      <c r="F302" s="329" t="s">
        <v>397</v>
      </c>
      <c r="G302" s="1677" t="s">
        <v>363</v>
      </c>
      <c r="H302" s="1329" t="s">
        <v>40</v>
      </c>
      <c r="I302" s="1669" t="s">
        <v>254</v>
      </c>
      <c r="J302" s="1192" t="s">
        <v>253</v>
      </c>
      <c r="K302" s="1476" t="s">
        <v>119</v>
      </c>
      <c r="L302" s="1596">
        <v>35</v>
      </c>
      <c r="M302" s="1277" t="s">
        <v>396</v>
      </c>
      <c r="N302" s="1627" t="s">
        <v>344</v>
      </c>
      <c r="O302" s="1215">
        <v>1.2709999999999999</v>
      </c>
      <c r="P302" s="1043"/>
      <c r="Q302" s="1043"/>
    </row>
    <row r="303" spans="1:21" s="51" customFormat="1" ht="15" customHeight="1" x14ac:dyDescent="0.25">
      <c r="A303" s="1178"/>
      <c r="B303" s="1421"/>
      <c r="C303" s="1176"/>
      <c r="D303" s="1175"/>
      <c r="E303" s="1470"/>
      <c r="F303" s="1134"/>
      <c r="G303" s="1433"/>
      <c r="H303" s="1305"/>
      <c r="I303" s="1667"/>
      <c r="J303" s="1191"/>
      <c r="K303" s="1471" t="s">
        <v>319</v>
      </c>
      <c r="L303" s="1676">
        <v>574.1</v>
      </c>
      <c r="M303" s="1592"/>
      <c r="N303" s="1380"/>
      <c r="O303" s="1209"/>
      <c r="U303" s="1041"/>
    </row>
    <row r="304" spans="1:21" s="51" customFormat="1" ht="15" customHeight="1" thickBot="1" x14ac:dyDescent="0.3">
      <c r="A304" s="1178"/>
      <c r="B304" s="1421"/>
      <c r="C304" s="1176"/>
      <c r="D304" s="1175"/>
      <c r="E304" s="1470"/>
      <c r="F304" s="1134"/>
      <c r="G304" s="1433"/>
      <c r="H304" s="1305"/>
      <c r="I304" s="1667"/>
      <c r="J304" s="1468"/>
      <c r="K304" s="1467" t="s">
        <v>135</v>
      </c>
      <c r="L304" s="1217">
        <v>0</v>
      </c>
      <c r="M304" s="1211"/>
      <c r="N304" s="1380"/>
      <c r="O304" s="1209"/>
      <c r="U304" s="1041"/>
    </row>
    <row r="305" spans="1:23" s="51" customFormat="1" ht="15" customHeight="1" thickBot="1" x14ac:dyDescent="0.3">
      <c r="A305" s="1172"/>
      <c r="B305" s="1419"/>
      <c r="C305" s="1170"/>
      <c r="D305" s="1169"/>
      <c r="E305" s="1374"/>
      <c r="F305" s="263"/>
      <c r="G305" s="1431"/>
      <c r="H305" s="1303"/>
      <c r="I305" s="1665"/>
      <c r="J305" s="1464"/>
      <c r="K305" s="1463" t="s">
        <v>29</v>
      </c>
      <c r="L305" s="1462">
        <f>SUM(L302:L304)</f>
        <v>609.1</v>
      </c>
      <c r="M305" s="1206"/>
      <c r="N305" s="1417"/>
      <c r="O305" s="1204"/>
      <c r="U305" s="1041"/>
    </row>
    <row r="306" spans="1:23" s="51" customFormat="1" ht="16.5" customHeight="1" thickBot="1" x14ac:dyDescent="0.3">
      <c r="A306" s="1184" t="s">
        <v>104</v>
      </c>
      <c r="B306" s="1430" t="s">
        <v>33</v>
      </c>
      <c r="C306" s="1182" t="s">
        <v>33</v>
      </c>
      <c r="D306" s="1181" t="s">
        <v>89</v>
      </c>
      <c r="E306" s="1365"/>
      <c r="F306" s="329" t="s">
        <v>395</v>
      </c>
      <c r="G306" s="1441" t="s">
        <v>363</v>
      </c>
      <c r="H306" s="1329" t="s">
        <v>40</v>
      </c>
      <c r="I306" s="1669" t="s">
        <v>254</v>
      </c>
      <c r="J306" s="1192" t="s">
        <v>253</v>
      </c>
      <c r="K306" s="1476" t="s">
        <v>119</v>
      </c>
      <c r="L306" s="1475">
        <v>0</v>
      </c>
      <c r="M306" s="1292" t="s">
        <v>394</v>
      </c>
      <c r="N306" s="1675" t="s">
        <v>344</v>
      </c>
      <c r="O306" s="1497"/>
      <c r="U306" s="1041"/>
    </row>
    <row r="307" spans="1:23" s="51" customFormat="1" ht="15" customHeight="1" thickBot="1" x14ac:dyDescent="0.3">
      <c r="A307" s="1178"/>
      <c r="B307" s="1421"/>
      <c r="C307" s="1176"/>
      <c r="D307" s="1175"/>
      <c r="E307" s="1470"/>
      <c r="F307" s="1134"/>
      <c r="G307" s="1433"/>
      <c r="H307" s="1305"/>
      <c r="I307" s="1667"/>
      <c r="J307" s="1191"/>
      <c r="K307" s="1471" t="s">
        <v>319</v>
      </c>
      <c r="L307" s="1217">
        <v>0</v>
      </c>
      <c r="M307" s="1289"/>
      <c r="N307" s="1674"/>
      <c r="O307" s="1209"/>
      <c r="U307" s="1041"/>
    </row>
    <row r="308" spans="1:23" s="51" customFormat="1" ht="12.6" customHeight="1" thickBot="1" x14ac:dyDescent="0.3">
      <c r="A308" s="1178"/>
      <c r="B308" s="1421"/>
      <c r="C308" s="1176"/>
      <c r="D308" s="1175"/>
      <c r="E308" s="1470"/>
      <c r="F308" s="1134"/>
      <c r="G308" s="1433"/>
      <c r="H308" s="1305"/>
      <c r="I308" s="1667"/>
      <c r="J308" s="1191"/>
      <c r="K308" s="1467" t="s">
        <v>135</v>
      </c>
      <c r="L308" s="1217"/>
      <c r="M308" s="1211"/>
      <c r="N308" s="1380"/>
      <c r="O308" s="1209"/>
      <c r="U308" s="1041"/>
    </row>
    <row r="309" spans="1:23" s="51" customFormat="1" ht="15" customHeight="1" thickBot="1" x14ac:dyDescent="0.3">
      <c r="A309" s="1172"/>
      <c r="B309" s="1419"/>
      <c r="C309" s="1170"/>
      <c r="D309" s="1169"/>
      <c r="E309" s="1374"/>
      <c r="F309" s="263"/>
      <c r="G309" s="1431"/>
      <c r="H309" s="1303"/>
      <c r="I309" s="1665"/>
      <c r="J309" s="1190"/>
      <c r="K309" s="1463" t="s">
        <v>29</v>
      </c>
      <c r="L309" s="1462">
        <f>SUM(L306:L308)</f>
        <v>0</v>
      </c>
      <c r="M309" s="1206"/>
      <c r="N309" s="1417"/>
      <c r="O309" s="1204"/>
      <c r="U309" s="1041"/>
    </row>
    <row r="310" spans="1:23" s="51" customFormat="1" ht="13.15" customHeight="1" x14ac:dyDescent="0.25">
      <c r="A310" s="1184" t="s">
        <v>104</v>
      </c>
      <c r="B310" s="1430" t="s">
        <v>33</v>
      </c>
      <c r="C310" s="1182" t="s">
        <v>33</v>
      </c>
      <c r="D310" s="1181" t="s">
        <v>84</v>
      </c>
      <c r="E310" s="1673"/>
      <c r="F310" s="309" t="s">
        <v>393</v>
      </c>
      <c r="G310" s="1441" t="s">
        <v>363</v>
      </c>
      <c r="H310" s="1329" t="s">
        <v>40</v>
      </c>
      <c r="I310" s="1669" t="s">
        <v>254</v>
      </c>
      <c r="J310" s="1192" t="s">
        <v>253</v>
      </c>
      <c r="K310" s="1476" t="s">
        <v>119</v>
      </c>
      <c r="L310" s="1596">
        <v>70</v>
      </c>
      <c r="M310" s="1142"/>
      <c r="N310" s="1440"/>
      <c r="O310" s="1497"/>
      <c r="U310" s="1041"/>
    </row>
    <row r="311" spans="1:23" s="51" customFormat="1" ht="15" customHeight="1" x14ac:dyDescent="0.25">
      <c r="A311" s="1178"/>
      <c r="B311" s="1421"/>
      <c r="C311" s="1176"/>
      <c r="D311" s="1175"/>
      <c r="E311" s="1635"/>
      <c r="F311" s="1214"/>
      <c r="G311" s="1433"/>
      <c r="H311" s="1305"/>
      <c r="I311" s="1667"/>
      <c r="J311" s="1191"/>
      <c r="K311" s="1471" t="s">
        <v>319</v>
      </c>
      <c r="L311" s="1593"/>
      <c r="M311" s="1211"/>
      <c r="N311" s="1380"/>
      <c r="O311" s="1209"/>
      <c r="U311" s="1041"/>
    </row>
    <row r="312" spans="1:23" s="51" customFormat="1" ht="13.5" customHeight="1" thickBot="1" x14ac:dyDescent="0.3">
      <c r="A312" s="1178"/>
      <c r="B312" s="1421"/>
      <c r="C312" s="1176"/>
      <c r="D312" s="1175"/>
      <c r="E312" s="1635"/>
      <c r="F312" s="1214"/>
      <c r="G312" s="1433"/>
      <c r="H312" s="1305"/>
      <c r="I312" s="1667"/>
      <c r="J312" s="1191"/>
      <c r="K312" s="1467" t="s">
        <v>135</v>
      </c>
      <c r="L312" s="1217"/>
      <c r="M312" s="1211"/>
      <c r="N312" s="1380"/>
      <c r="O312" s="1209"/>
      <c r="U312" s="1041"/>
    </row>
    <row r="313" spans="1:23" s="51" customFormat="1" ht="15" customHeight="1" thickBot="1" x14ac:dyDescent="0.3">
      <c r="A313" s="1172"/>
      <c r="B313" s="1419"/>
      <c r="C313" s="1170"/>
      <c r="D313" s="1169"/>
      <c r="E313" s="1672"/>
      <c r="F313" s="302"/>
      <c r="G313" s="1431"/>
      <c r="H313" s="1303"/>
      <c r="I313" s="1665"/>
      <c r="J313" s="1190"/>
      <c r="K313" s="1463" t="s">
        <v>29</v>
      </c>
      <c r="L313" s="1479">
        <f>SUM(L310:L312)</f>
        <v>70</v>
      </c>
      <c r="M313" s="1206"/>
      <c r="N313" s="1417"/>
      <c r="O313" s="1204"/>
      <c r="U313" s="1041"/>
    </row>
    <row r="314" spans="1:23" s="51" customFormat="1" ht="17.25" customHeight="1" x14ac:dyDescent="0.25">
      <c r="A314" s="1184" t="s">
        <v>104</v>
      </c>
      <c r="B314" s="1430" t="s">
        <v>33</v>
      </c>
      <c r="C314" s="1182" t="s">
        <v>33</v>
      </c>
      <c r="D314" s="1181" t="s">
        <v>81</v>
      </c>
      <c r="E314" s="1146"/>
      <c r="F314" s="329" t="s">
        <v>392</v>
      </c>
      <c r="G314" s="1441" t="s">
        <v>363</v>
      </c>
      <c r="H314" s="1305" t="s">
        <v>40</v>
      </c>
      <c r="I314" s="1667" t="s">
        <v>254</v>
      </c>
      <c r="J314" s="1192" t="s">
        <v>253</v>
      </c>
      <c r="K314" s="1476" t="s">
        <v>119</v>
      </c>
      <c r="L314" s="1596">
        <v>122</v>
      </c>
      <c r="M314" s="1277" t="s">
        <v>387</v>
      </c>
      <c r="N314" s="1558" t="s">
        <v>344</v>
      </c>
      <c r="O314" s="1671">
        <v>1.25</v>
      </c>
      <c r="R314" s="1041"/>
      <c r="U314" s="1041"/>
      <c r="W314" s="1041"/>
    </row>
    <row r="315" spans="1:23" s="51" customFormat="1" ht="15" customHeight="1" x14ac:dyDescent="0.25">
      <c r="A315" s="1178"/>
      <c r="B315" s="1421"/>
      <c r="C315" s="1176"/>
      <c r="D315" s="1175"/>
      <c r="E315" s="1135"/>
      <c r="F315" s="1134"/>
      <c r="G315" s="1433"/>
      <c r="H315" s="1305"/>
      <c r="I315" s="1667"/>
      <c r="J315" s="1191"/>
      <c r="K315" s="1529" t="s">
        <v>319</v>
      </c>
      <c r="L315" s="1593">
        <v>1717</v>
      </c>
      <c r="M315" s="1592"/>
      <c r="N315" s="1360"/>
      <c r="O315" s="1359"/>
      <c r="U315" s="1041"/>
    </row>
    <row r="316" spans="1:23" s="51" customFormat="1" ht="15" customHeight="1" thickBot="1" x14ac:dyDescent="0.3">
      <c r="A316" s="1178"/>
      <c r="B316" s="1421"/>
      <c r="C316" s="1176"/>
      <c r="D316" s="1175"/>
      <c r="E316" s="1135"/>
      <c r="F316" s="1134"/>
      <c r="G316" s="1433"/>
      <c r="H316" s="1305"/>
      <c r="I316" s="1667"/>
      <c r="J316" s="1468"/>
      <c r="K316" s="1467" t="s">
        <v>135</v>
      </c>
      <c r="L316" s="1217">
        <v>0</v>
      </c>
      <c r="M316" s="1211"/>
      <c r="N316" s="1380"/>
      <c r="O316" s="1209"/>
      <c r="U316" s="1041"/>
      <c r="W316" s="1041"/>
    </row>
    <row r="317" spans="1:23" s="51" customFormat="1" ht="11.45" customHeight="1" thickBot="1" x14ac:dyDescent="0.3">
      <c r="A317" s="1178"/>
      <c r="B317" s="1421"/>
      <c r="C317" s="1176"/>
      <c r="D317" s="1175"/>
      <c r="E317" s="1135"/>
      <c r="F317" s="263"/>
      <c r="G317" s="1433"/>
      <c r="H317" s="1305"/>
      <c r="I317" s="1667"/>
      <c r="J317" s="1464"/>
      <c r="K317" s="1463" t="s">
        <v>29</v>
      </c>
      <c r="L317" s="1462">
        <f>SUM(L314:L316)</f>
        <v>1839</v>
      </c>
      <c r="M317" s="1206"/>
      <c r="N317" s="1417"/>
      <c r="O317" s="1416"/>
      <c r="U317" s="1041"/>
    </row>
    <row r="318" spans="1:23" s="51" customFormat="1" ht="15.75" customHeight="1" x14ac:dyDescent="0.25">
      <c r="A318" s="1184" t="s">
        <v>104</v>
      </c>
      <c r="B318" s="1430" t="s">
        <v>33</v>
      </c>
      <c r="C318" s="1182" t="s">
        <v>33</v>
      </c>
      <c r="D318" s="1181" t="s">
        <v>75</v>
      </c>
      <c r="E318" s="1365"/>
      <c r="F318" s="1478" t="s">
        <v>391</v>
      </c>
      <c r="G318" s="1441" t="s">
        <v>363</v>
      </c>
      <c r="H318" s="1329" t="s">
        <v>40</v>
      </c>
      <c r="I318" s="1669" t="s">
        <v>254</v>
      </c>
      <c r="J318" s="1144" t="s">
        <v>253</v>
      </c>
      <c r="K318" s="1476" t="s">
        <v>119</v>
      </c>
      <c r="L318" s="1596">
        <v>92.3</v>
      </c>
      <c r="M318" s="1142"/>
      <c r="N318" s="1440"/>
      <c r="O318" s="1439"/>
      <c r="R318" s="1041"/>
      <c r="U318" s="1041"/>
      <c r="W318" s="1041"/>
    </row>
    <row r="319" spans="1:23" s="51" customFormat="1" ht="27.75" customHeight="1" thickBot="1" x14ac:dyDescent="0.3">
      <c r="A319" s="1178"/>
      <c r="B319" s="1421"/>
      <c r="C319" s="1176"/>
      <c r="D319" s="1175"/>
      <c r="E319" s="1470"/>
      <c r="F319" s="1469"/>
      <c r="G319" s="1433"/>
      <c r="H319" s="1305"/>
      <c r="I319" s="1667"/>
      <c r="J319" s="1119"/>
      <c r="K319" s="1471" t="s">
        <v>319</v>
      </c>
      <c r="L319" s="1593"/>
      <c r="M319" s="1287" t="s">
        <v>387</v>
      </c>
      <c r="N319" s="1554" t="s">
        <v>344</v>
      </c>
      <c r="O319" s="1670">
        <v>0.64</v>
      </c>
      <c r="P319" s="1043"/>
      <c r="Q319" s="1043"/>
      <c r="U319" s="1041"/>
    </row>
    <row r="320" spans="1:23" s="51" customFormat="1" ht="27.75" customHeight="1" x14ac:dyDescent="0.25">
      <c r="A320" s="1184" t="s">
        <v>104</v>
      </c>
      <c r="B320" s="1430" t="s">
        <v>33</v>
      </c>
      <c r="C320" s="1182" t="s">
        <v>33</v>
      </c>
      <c r="D320" s="1181" t="s">
        <v>62</v>
      </c>
      <c r="E320" s="1365"/>
      <c r="F320" s="329" t="s">
        <v>390</v>
      </c>
      <c r="G320" s="1441" t="s">
        <v>363</v>
      </c>
      <c r="H320" s="1329" t="s">
        <v>40</v>
      </c>
      <c r="I320" s="1669" t="s">
        <v>254</v>
      </c>
      <c r="J320" s="1192" t="s">
        <v>253</v>
      </c>
      <c r="K320" s="1476" t="s">
        <v>119</v>
      </c>
      <c r="L320" s="1596">
        <v>0</v>
      </c>
      <c r="M320" s="1277" t="s">
        <v>389</v>
      </c>
      <c r="N320" s="1627" t="s">
        <v>344</v>
      </c>
      <c r="O320" s="1439"/>
      <c r="P320" s="1668"/>
      <c r="Q320" s="1044"/>
    </row>
    <row r="321" spans="1:21" s="51" customFormat="1" ht="15" customHeight="1" x14ac:dyDescent="0.25">
      <c r="A321" s="1178"/>
      <c r="B321" s="1421"/>
      <c r="C321" s="1176"/>
      <c r="D321" s="1175"/>
      <c r="E321" s="1470"/>
      <c r="F321" s="1134"/>
      <c r="G321" s="1433"/>
      <c r="H321" s="1305"/>
      <c r="I321" s="1667"/>
      <c r="J321" s="1191"/>
      <c r="K321" s="1471" t="s">
        <v>319</v>
      </c>
      <c r="L321" s="1593">
        <v>250</v>
      </c>
      <c r="M321" s="1592"/>
      <c r="N321" s="1380"/>
      <c r="O321" s="1420"/>
    </row>
    <row r="322" spans="1:21" s="51" customFormat="1" ht="15" customHeight="1" thickBot="1" x14ac:dyDescent="0.3">
      <c r="A322" s="1178"/>
      <c r="B322" s="1421"/>
      <c r="C322" s="1176"/>
      <c r="D322" s="1175"/>
      <c r="E322" s="1470"/>
      <c r="F322" s="1134"/>
      <c r="G322" s="1433"/>
      <c r="H322" s="1305"/>
      <c r="I322" s="1667"/>
      <c r="J322" s="1468"/>
      <c r="K322" s="1666" t="s">
        <v>135</v>
      </c>
      <c r="L322" s="1608"/>
      <c r="M322" s="1210"/>
      <c r="N322" s="1380"/>
      <c r="O322" s="1420"/>
    </row>
    <row r="323" spans="1:21" s="51" customFormat="1" ht="15" customHeight="1" thickBot="1" x14ac:dyDescent="0.3">
      <c r="A323" s="1172"/>
      <c r="B323" s="1419"/>
      <c r="C323" s="1170"/>
      <c r="D323" s="1169"/>
      <c r="E323" s="1374"/>
      <c r="F323" s="263"/>
      <c r="G323" s="1431"/>
      <c r="H323" s="1303"/>
      <c r="I323" s="1665"/>
      <c r="J323" s="1464"/>
      <c r="K323" s="1463" t="s">
        <v>29</v>
      </c>
      <c r="L323" s="1462">
        <f>SUM(L320:L322)</f>
        <v>250</v>
      </c>
      <c r="M323" s="1206"/>
      <c r="N323" s="1417"/>
      <c r="O323" s="1416"/>
      <c r="R323" s="1041"/>
    </row>
    <row r="324" spans="1:21" s="51" customFormat="1" ht="21.75" customHeight="1" x14ac:dyDescent="0.25">
      <c r="A324" s="1184" t="s">
        <v>104</v>
      </c>
      <c r="B324" s="1430" t="s">
        <v>33</v>
      </c>
      <c r="C324" s="1182" t="s">
        <v>33</v>
      </c>
      <c r="D324" s="1664" t="s">
        <v>57</v>
      </c>
      <c r="E324" s="1663"/>
      <c r="F324" s="329" t="s">
        <v>388</v>
      </c>
      <c r="G324" s="1441" t="s">
        <v>363</v>
      </c>
      <c r="H324" s="1329" t="s">
        <v>40</v>
      </c>
      <c r="I324" s="1613" t="s">
        <v>254</v>
      </c>
      <c r="J324" s="1192" t="s">
        <v>253</v>
      </c>
      <c r="K324" s="1476" t="s">
        <v>119</v>
      </c>
      <c r="L324" s="1596">
        <v>0</v>
      </c>
      <c r="M324" s="1521" t="s">
        <v>387</v>
      </c>
      <c r="N324" s="1558" t="s">
        <v>344</v>
      </c>
      <c r="O324" s="1439"/>
    </row>
    <row r="325" spans="1:21" s="51" customFormat="1" ht="16.5" customHeight="1" x14ac:dyDescent="0.25">
      <c r="A325" s="1178"/>
      <c r="B325" s="1421"/>
      <c r="C325" s="1176"/>
      <c r="D325" s="1662"/>
      <c r="E325" s="1622"/>
      <c r="F325" s="1134"/>
      <c r="G325" s="1433"/>
      <c r="H325" s="1305"/>
      <c r="I325" s="1609"/>
      <c r="J325" s="1191"/>
      <c r="K325" s="1471" t="s">
        <v>319</v>
      </c>
      <c r="L325" s="1593"/>
      <c r="M325" s="1211"/>
      <c r="N325" s="1380"/>
      <c r="O325" s="1420"/>
    </row>
    <row r="326" spans="1:21" s="51" customFormat="1" ht="12.75" customHeight="1" thickBot="1" x14ac:dyDescent="0.3">
      <c r="A326" s="1178"/>
      <c r="B326" s="1421"/>
      <c r="C326" s="1176"/>
      <c r="D326" s="1662"/>
      <c r="E326" s="1622"/>
      <c r="F326" s="1134"/>
      <c r="G326" s="1433"/>
      <c r="H326" s="1305"/>
      <c r="I326" s="1609"/>
      <c r="J326" s="1468"/>
      <c r="K326" s="1467" t="s">
        <v>135</v>
      </c>
      <c r="L326" s="1217"/>
      <c r="M326" s="1211"/>
      <c r="N326" s="1380"/>
      <c r="O326" s="1420"/>
    </row>
    <row r="327" spans="1:21" s="51" customFormat="1" ht="13.5" customHeight="1" thickBot="1" x14ac:dyDescent="0.3">
      <c r="A327" s="1172"/>
      <c r="B327" s="1419"/>
      <c r="C327" s="1170"/>
      <c r="D327" s="1661"/>
      <c r="E327" s="1620"/>
      <c r="F327" s="263"/>
      <c r="G327" s="1431"/>
      <c r="H327" s="1303"/>
      <c r="I327" s="1605"/>
      <c r="J327" s="1464"/>
      <c r="K327" s="1463" t="s">
        <v>29</v>
      </c>
      <c r="L327" s="1462">
        <f>SUM(L324:L326)</f>
        <v>0</v>
      </c>
      <c r="M327" s="1206"/>
      <c r="N327" s="1417"/>
      <c r="O327" s="1416"/>
    </row>
    <row r="328" spans="1:21" s="51" customFormat="1" ht="24.75" customHeight="1" x14ac:dyDescent="0.25">
      <c r="A328" s="1184" t="s">
        <v>104</v>
      </c>
      <c r="B328" s="1430" t="s">
        <v>33</v>
      </c>
      <c r="C328" s="1182" t="s">
        <v>33</v>
      </c>
      <c r="D328" s="1181" t="s">
        <v>53</v>
      </c>
      <c r="E328" s="1365"/>
      <c r="F328" s="1478" t="s">
        <v>386</v>
      </c>
      <c r="G328" s="1441" t="s">
        <v>363</v>
      </c>
      <c r="H328" s="1329" t="s">
        <v>40</v>
      </c>
      <c r="I328" s="1613" t="s">
        <v>254</v>
      </c>
      <c r="J328" s="1192" t="s">
        <v>253</v>
      </c>
      <c r="K328" s="1476" t="s">
        <v>119</v>
      </c>
      <c r="L328" s="1596">
        <v>0</v>
      </c>
      <c r="M328" s="1356" t="s">
        <v>385</v>
      </c>
      <c r="N328" s="1627" t="s">
        <v>344</v>
      </c>
      <c r="O328" s="1439"/>
    </row>
    <row r="329" spans="1:21" s="51" customFormat="1" ht="14.25" customHeight="1" x14ac:dyDescent="0.25">
      <c r="A329" s="1178"/>
      <c r="B329" s="1421"/>
      <c r="C329" s="1176"/>
      <c r="D329" s="1175"/>
      <c r="E329" s="1470"/>
      <c r="F329" s="1469"/>
      <c r="G329" s="1433"/>
      <c r="H329" s="1305"/>
      <c r="I329" s="1609"/>
      <c r="J329" s="1191"/>
      <c r="K329" s="1471" t="s">
        <v>319</v>
      </c>
      <c r="L329" s="1593"/>
      <c r="M329" s="1211"/>
      <c r="N329" s="1380"/>
      <c r="O329" s="1420"/>
    </row>
    <row r="330" spans="1:21" s="51" customFormat="1" ht="15" customHeight="1" thickBot="1" x14ac:dyDescent="0.3">
      <c r="A330" s="1178"/>
      <c r="B330" s="1421"/>
      <c r="C330" s="1176"/>
      <c r="D330" s="1175"/>
      <c r="E330" s="1470"/>
      <c r="F330" s="1469"/>
      <c r="G330" s="1433"/>
      <c r="H330" s="1305"/>
      <c r="I330" s="1609"/>
      <c r="J330" s="1468"/>
      <c r="K330" s="1467" t="s">
        <v>135</v>
      </c>
      <c r="L330" s="1217"/>
      <c r="M330" s="1211"/>
      <c r="N330" s="1380"/>
      <c r="O330" s="1420"/>
    </row>
    <row r="331" spans="1:21" s="51" customFormat="1" ht="15" customHeight="1" thickBot="1" x14ac:dyDescent="0.3">
      <c r="A331" s="1172"/>
      <c r="B331" s="1419"/>
      <c r="C331" s="1170"/>
      <c r="D331" s="1169"/>
      <c r="E331" s="1374"/>
      <c r="F331" s="1465"/>
      <c r="G331" s="1431"/>
      <c r="H331" s="1303"/>
      <c r="I331" s="1605"/>
      <c r="J331" s="1464"/>
      <c r="K331" s="1463" t="s">
        <v>29</v>
      </c>
      <c r="L331" s="1462">
        <f>SUM(L328:L330)</f>
        <v>0</v>
      </c>
      <c r="M331" s="1206"/>
      <c r="N331" s="1417"/>
      <c r="O331" s="1416"/>
    </row>
    <row r="332" spans="1:21" s="51" customFormat="1" ht="21.75" customHeight="1" x14ac:dyDescent="0.25">
      <c r="A332" s="1178" t="s">
        <v>104</v>
      </c>
      <c r="B332" s="1421" t="s">
        <v>33</v>
      </c>
      <c r="C332" s="1176" t="s">
        <v>33</v>
      </c>
      <c r="D332" s="1175" t="s">
        <v>44</v>
      </c>
      <c r="E332" s="1470"/>
      <c r="F332" s="1469" t="s">
        <v>287</v>
      </c>
      <c r="G332" s="1433" t="s">
        <v>363</v>
      </c>
      <c r="H332" s="1305" t="s">
        <v>40</v>
      </c>
      <c r="I332" s="1613" t="s">
        <v>254</v>
      </c>
      <c r="J332" s="1192" t="s">
        <v>253</v>
      </c>
      <c r="K332" s="1529" t="s">
        <v>119</v>
      </c>
      <c r="L332" s="1596">
        <v>280.10000000000002</v>
      </c>
      <c r="M332" s="1660" t="s">
        <v>384</v>
      </c>
      <c r="N332" s="1649" t="s">
        <v>250</v>
      </c>
      <c r="O332" s="1437">
        <v>4</v>
      </c>
      <c r="P332" s="1247"/>
      <c r="Q332" s="1247"/>
    </row>
    <row r="333" spans="1:21" s="51" customFormat="1" ht="15" customHeight="1" x14ac:dyDescent="0.25">
      <c r="A333" s="1178"/>
      <c r="B333" s="1421"/>
      <c r="C333" s="1176"/>
      <c r="D333" s="1175"/>
      <c r="E333" s="1470"/>
      <c r="F333" s="1469"/>
      <c r="G333" s="1433"/>
      <c r="H333" s="1305"/>
      <c r="I333" s="1609"/>
      <c r="J333" s="1191"/>
      <c r="K333" s="1471" t="s">
        <v>319</v>
      </c>
      <c r="L333" s="1593"/>
      <c r="M333" s="1518"/>
      <c r="N333" s="1229"/>
      <c r="O333" s="1526"/>
      <c r="P333" s="1043"/>
      <c r="Q333" s="1043"/>
    </row>
    <row r="334" spans="1:21" s="51" customFormat="1" ht="15" customHeight="1" thickBot="1" x14ac:dyDescent="0.3">
      <c r="A334" s="1178"/>
      <c r="B334" s="1421"/>
      <c r="C334" s="1176"/>
      <c r="D334" s="1175"/>
      <c r="E334" s="1470"/>
      <c r="F334" s="1469"/>
      <c r="G334" s="1433"/>
      <c r="H334" s="1305"/>
      <c r="I334" s="1609"/>
      <c r="J334" s="1468"/>
      <c r="K334" s="1467" t="s">
        <v>135</v>
      </c>
      <c r="L334" s="1217">
        <v>0</v>
      </c>
      <c r="M334" s="1518"/>
      <c r="N334" s="1229"/>
      <c r="O334" s="1526"/>
      <c r="P334" s="1043"/>
      <c r="Q334" s="1043"/>
    </row>
    <row r="335" spans="1:21" s="51" customFormat="1" ht="15" customHeight="1" thickBot="1" x14ac:dyDescent="0.3">
      <c r="A335" s="1178"/>
      <c r="B335" s="1421"/>
      <c r="C335" s="1176"/>
      <c r="D335" s="1175"/>
      <c r="E335" s="1470"/>
      <c r="F335" s="1469"/>
      <c r="G335" s="1433"/>
      <c r="H335" s="1305"/>
      <c r="I335" s="1605"/>
      <c r="J335" s="1464"/>
      <c r="K335" s="1577" t="s">
        <v>29</v>
      </c>
      <c r="L335" s="1659">
        <f>SUM(L332:L334)</f>
        <v>280.10000000000002</v>
      </c>
      <c r="M335" s="1658"/>
      <c r="N335" s="1657"/>
      <c r="O335" s="1656"/>
      <c r="P335" s="1043"/>
      <c r="Q335" s="1043"/>
    </row>
    <row r="336" spans="1:21" s="51" customFormat="1" ht="20.25" customHeight="1" x14ac:dyDescent="0.25">
      <c r="A336" s="1184" t="s">
        <v>104</v>
      </c>
      <c r="B336" s="1430" t="s">
        <v>33</v>
      </c>
      <c r="C336" s="1182" t="s">
        <v>33</v>
      </c>
      <c r="D336" s="1181" t="s">
        <v>42</v>
      </c>
      <c r="E336" s="1365"/>
      <c r="F336" s="1478" t="s">
        <v>383</v>
      </c>
      <c r="G336" s="1441" t="s">
        <v>363</v>
      </c>
      <c r="H336" s="1329" t="s">
        <v>40</v>
      </c>
      <c r="I336" s="1146" t="s">
        <v>204</v>
      </c>
      <c r="J336" s="1197" t="s">
        <v>203</v>
      </c>
      <c r="K336" s="1476" t="s">
        <v>119</v>
      </c>
      <c r="L336" s="1596">
        <v>150</v>
      </c>
      <c r="M336" s="1655" t="s">
        <v>382</v>
      </c>
      <c r="N336" s="1654" t="s">
        <v>250</v>
      </c>
      <c r="O336" s="1653">
        <v>20</v>
      </c>
      <c r="P336" s="1552"/>
      <c r="Q336" s="1552"/>
      <c r="U336" s="1041"/>
    </row>
    <row r="337" spans="1:21" s="51" customFormat="1" ht="15" customHeight="1" x14ac:dyDescent="0.25">
      <c r="A337" s="1178"/>
      <c r="B337" s="1421"/>
      <c r="C337" s="1176"/>
      <c r="D337" s="1175"/>
      <c r="E337" s="1470"/>
      <c r="F337" s="1469"/>
      <c r="G337" s="1433"/>
      <c r="H337" s="1305"/>
      <c r="I337" s="1135"/>
      <c r="J337" s="1468"/>
      <c r="K337" s="1471" t="s">
        <v>319</v>
      </c>
      <c r="L337" s="1593"/>
      <c r="M337" s="1211"/>
      <c r="N337" s="1380"/>
      <c r="O337" s="1209"/>
    </row>
    <row r="338" spans="1:21" s="51" customFormat="1" ht="15" customHeight="1" thickBot="1" x14ac:dyDescent="0.3">
      <c r="A338" s="1178"/>
      <c r="B338" s="1421"/>
      <c r="C338" s="1176"/>
      <c r="D338" s="1175"/>
      <c r="E338" s="1470"/>
      <c r="F338" s="1469"/>
      <c r="G338" s="1433"/>
      <c r="H338" s="1305"/>
      <c r="I338" s="1135"/>
      <c r="J338" s="1468"/>
      <c r="K338" s="1467" t="s">
        <v>135</v>
      </c>
      <c r="L338" s="1217">
        <v>0</v>
      </c>
      <c r="M338" s="1211"/>
      <c r="N338" s="1380"/>
      <c r="O338" s="1209"/>
    </row>
    <row r="339" spans="1:21" s="51" customFormat="1" ht="17.25" customHeight="1" thickBot="1" x14ac:dyDescent="0.3">
      <c r="A339" s="1172"/>
      <c r="B339" s="1419"/>
      <c r="C339" s="1170"/>
      <c r="D339" s="1169"/>
      <c r="E339" s="1374"/>
      <c r="F339" s="1465"/>
      <c r="G339" s="1431"/>
      <c r="H339" s="1303"/>
      <c r="I339" s="1123"/>
      <c r="J339" s="1464"/>
      <c r="K339" s="1463" t="s">
        <v>29</v>
      </c>
      <c r="L339" s="1462">
        <f>SUM(L336:L338)</f>
        <v>150</v>
      </c>
      <c r="M339" s="1206"/>
      <c r="N339" s="1417"/>
      <c r="O339" s="1204"/>
    </row>
    <row r="340" spans="1:21" s="51" customFormat="1" ht="15" hidden="1" customHeight="1" x14ac:dyDescent="0.25">
      <c r="A340" s="1178" t="s">
        <v>104</v>
      </c>
      <c r="B340" s="1421" t="s">
        <v>33</v>
      </c>
      <c r="C340" s="1176" t="s">
        <v>33</v>
      </c>
      <c r="D340" s="1175" t="s">
        <v>273</v>
      </c>
      <c r="E340" s="1470"/>
      <c r="F340" s="329" t="s">
        <v>381</v>
      </c>
      <c r="G340" s="1433" t="s">
        <v>363</v>
      </c>
      <c r="H340" s="1305" t="s">
        <v>40</v>
      </c>
      <c r="I340" s="1135" t="s">
        <v>204</v>
      </c>
      <c r="J340" s="1652"/>
      <c r="K340" s="1529" t="s">
        <v>119</v>
      </c>
      <c r="L340" s="1651">
        <v>0</v>
      </c>
      <c r="M340" s="1650" t="s">
        <v>380</v>
      </c>
      <c r="N340" s="1649" t="s">
        <v>250</v>
      </c>
      <c r="O340" s="1648">
        <v>1</v>
      </c>
      <c r="P340" s="1552"/>
      <c r="Q340" s="1552"/>
    </row>
    <row r="341" spans="1:21" s="51" customFormat="1" ht="15" hidden="1" customHeight="1" x14ac:dyDescent="0.25">
      <c r="A341" s="1178"/>
      <c r="B341" s="1421"/>
      <c r="C341" s="1176"/>
      <c r="D341" s="1175"/>
      <c r="E341" s="1470"/>
      <c r="F341" s="1134"/>
      <c r="G341" s="1433"/>
      <c r="H341" s="1305"/>
      <c r="I341" s="1135"/>
      <c r="J341" s="1647"/>
      <c r="K341" s="1471" t="s">
        <v>319</v>
      </c>
      <c r="L341" s="1593"/>
      <c r="M341" s="1211"/>
      <c r="N341" s="1380"/>
      <c r="O341" s="1209"/>
    </row>
    <row r="342" spans="1:21" s="51" customFormat="1" ht="15" hidden="1" customHeight="1" thickBot="1" x14ac:dyDescent="0.3">
      <c r="A342" s="1178"/>
      <c r="B342" s="1421"/>
      <c r="C342" s="1176"/>
      <c r="D342" s="1175"/>
      <c r="E342" s="1470"/>
      <c r="F342" s="1134"/>
      <c r="G342" s="1433"/>
      <c r="H342" s="1305"/>
      <c r="I342" s="1135"/>
      <c r="J342" s="1647"/>
      <c r="K342" s="1467" t="s">
        <v>135</v>
      </c>
      <c r="L342" s="1217">
        <v>0</v>
      </c>
      <c r="M342" s="1211"/>
      <c r="N342" s="1380"/>
      <c r="O342" s="1209"/>
      <c r="U342" s="1041"/>
    </row>
    <row r="343" spans="1:21" s="51" customFormat="1" ht="15" hidden="1" customHeight="1" thickBot="1" x14ac:dyDescent="0.3">
      <c r="A343" s="1172"/>
      <c r="B343" s="1419"/>
      <c r="C343" s="1170"/>
      <c r="D343" s="1169"/>
      <c r="E343" s="1374"/>
      <c r="F343" s="263"/>
      <c r="G343" s="1431"/>
      <c r="H343" s="1303"/>
      <c r="I343" s="1123"/>
      <c r="J343" s="1404"/>
      <c r="K343" s="1463" t="s">
        <v>29</v>
      </c>
      <c r="L343" s="1462">
        <f>SUM(L340:L342)</f>
        <v>0</v>
      </c>
      <c r="M343" s="1341"/>
      <c r="N343" s="1340"/>
      <c r="O343" s="1339"/>
    </row>
    <row r="344" spans="1:21" s="51" customFormat="1" ht="22.5" hidden="1" customHeight="1" x14ac:dyDescent="0.25">
      <c r="A344" s="1150" t="s">
        <v>104</v>
      </c>
      <c r="B344" s="1392" t="s">
        <v>33</v>
      </c>
      <c r="C344" s="1148" t="s">
        <v>33</v>
      </c>
      <c r="D344" s="1147" t="s">
        <v>271</v>
      </c>
      <c r="E344" s="1365"/>
      <c r="F344" s="329" t="s">
        <v>379</v>
      </c>
      <c r="G344" s="1433" t="s">
        <v>363</v>
      </c>
      <c r="H344" s="1305" t="s">
        <v>40</v>
      </c>
      <c r="I344" s="1613" t="s">
        <v>204</v>
      </c>
      <c r="J344" s="1646"/>
      <c r="K344" s="1529" t="s">
        <v>119</v>
      </c>
      <c r="L344" s="1596">
        <v>0</v>
      </c>
      <c r="M344" s="1429" t="s">
        <v>378</v>
      </c>
      <c r="N344" s="1645" t="s">
        <v>344</v>
      </c>
      <c r="O344" s="1641">
        <v>70</v>
      </c>
      <c r="P344" s="1488"/>
      <c r="Q344" s="1488"/>
    </row>
    <row r="345" spans="1:21" s="51" customFormat="1" ht="17.25" hidden="1" customHeight="1" x14ac:dyDescent="0.25">
      <c r="A345" s="1139"/>
      <c r="B345" s="1338"/>
      <c r="C345" s="1137"/>
      <c r="D345" s="1136"/>
      <c r="E345" s="1470"/>
      <c r="F345" s="1468"/>
      <c r="G345" s="1433"/>
      <c r="H345" s="1305"/>
      <c r="I345" s="1609"/>
      <c r="J345" s="1644"/>
      <c r="K345" s="1471" t="s">
        <v>319</v>
      </c>
      <c r="L345" s="1593">
        <v>0</v>
      </c>
      <c r="M345" s="1361"/>
      <c r="N345" s="1360"/>
      <c r="O345" s="1359"/>
    </row>
    <row r="346" spans="1:21" s="51" customFormat="1" ht="19.5" hidden="1" customHeight="1" thickBot="1" x14ac:dyDescent="0.3">
      <c r="A346" s="1139"/>
      <c r="B346" s="1338"/>
      <c r="C346" s="1137"/>
      <c r="D346" s="1136"/>
      <c r="E346" s="1470"/>
      <c r="F346" s="1468"/>
      <c r="G346" s="1433"/>
      <c r="H346" s="1305"/>
      <c r="I346" s="1609"/>
      <c r="J346" s="1644"/>
      <c r="K346" s="1467" t="s">
        <v>135</v>
      </c>
      <c r="L346" s="1217"/>
      <c r="M346" s="1361"/>
      <c r="N346" s="1360"/>
      <c r="O346" s="1359"/>
    </row>
    <row r="347" spans="1:21" s="51" customFormat="1" ht="20.25" hidden="1" customHeight="1" thickBot="1" x14ac:dyDescent="0.3">
      <c r="A347" s="1127"/>
      <c r="B347" s="1525"/>
      <c r="C347" s="1125"/>
      <c r="D347" s="1124"/>
      <c r="E347" s="1374"/>
      <c r="F347" s="1464"/>
      <c r="G347" s="1431"/>
      <c r="H347" s="1303"/>
      <c r="I347" s="1605"/>
      <c r="J347" s="1643"/>
      <c r="K347" s="1463" t="s">
        <v>29</v>
      </c>
      <c r="L347" s="1462">
        <f>SUM(L344:L346)</f>
        <v>0</v>
      </c>
      <c r="M347" s="1116"/>
      <c r="N347" s="1307"/>
      <c r="O347" s="1352"/>
    </row>
    <row r="348" spans="1:21" s="51" customFormat="1" ht="16.5" customHeight="1" x14ac:dyDescent="0.25">
      <c r="A348" s="1150" t="s">
        <v>104</v>
      </c>
      <c r="B348" s="1614" t="s">
        <v>33</v>
      </c>
      <c r="C348" s="1148" t="s">
        <v>33</v>
      </c>
      <c r="D348" s="1147" t="s">
        <v>254</v>
      </c>
      <c r="E348" s="1365"/>
      <c r="F348" s="329" t="s">
        <v>377</v>
      </c>
      <c r="G348" s="1441" t="s">
        <v>371</v>
      </c>
      <c r="H348" s="1329" t="s">
        <v>40</v>
      </c>
      <c r="I348" s="1613" t="s">
        <v>204</v>
      </c>
      <c r="J348" s="1389" t="s">
        <v>203</v>
      </c>
      <c r="K348" s="1476" t="s">
        <v>119</v>
      </c>
      <c r="L348" s="1596">
        <v>25</v>
      </c>
      <c r="M348" s="1642" t="s">
        <v>376</v>
      </c>
      <c r="N348" s="1558" t="s">
        <v>250</v>
      </c>
      <c r="O348" s="1641">
        <v>13</v>
      </c>
      <c r="P348" s="1552"/>
      <c r="Q348" s="1552"/>
    </row>
    <row r="349" spans="1:21" s="51" customFormat="1" ht="21.75" customHeight="1" x14ac:dyDescent="0.25">
      <c r="A349" s="1139"/>
      <c r="B349" s="1610"/>
      <c r="C349" s="1137"/>
      <c r="D349" s="1136"/>
      <c r="E349" s="1470"/>
      <c r="F349" s="1468"/>
      <c r="G349" s="1433"/>
      <c r="H349" s="1305"/>
      <c r="I349" s="1609"/>
      <c r="J349" s="1335"/>
      <c r="K349" s="1471" t="s">
        <v>319</v>
      </c>
      <c r="L349" s="1593">
        <v>0</v>
      </c>
      <c r="M349" s="1211" t="s">
        <v>375</v>
      </c>
      <c r="N349" s="1626" t="s">
        <v>250</v>
      </c>
      <c r="O349" s="1640">
        <v>1</v>
      </c>
      <c r="P349" s="1552"/>
      <c r="Q349" s="1552"/>
    </row>
    <row r="350" spans="1:21" s="51" customFormat="1" ht="17.25" customHeight="1" x14ac:dyDescent="0.25">
      <c r="A350" s="1139"/>
      <c r="B350" s="1610"/>
      <c r="C350" s="1137"/>
      <c r="D350" s="1136"/>
      <c r="E350" s="1470"/>
      <c r="F350" s="1468"/>
      <c r="G350" s="1433"/>
      <c r="H350" s="1305"/>
      <c r="I350" s="1609"/>
      <c r="J350" s="1470"/>
      <c r="K350" s="1471" t="s">
        <v>135</v>
      </c>
      <c r="L350" s="1639">
        <v>0</v>
      </c>
      <c r="M350" s="1211"/>
      <c r="N350" s="1380"/>
      <c r="O350" s="1224"/>
    </row>
    <row r="351" spans="1:21" s="51" customFormat="1" ht="18" customHeight="1" thickBot="1" x14ac:dyDescent="0.3">
      <c r="A351" s="1127"/>
      <c r="B351" s="1607"/>
      <c r="C351" s="1125"/>
      <c r="D351" s="1124"/>
      <c r="E351" s="1374"/>
      <c r="F351" s="1464"/>
      <c r="G351" s="1431"/>
      <c r="H351" s="1303"/>
      <c r="I351" s="1605"/>
      <c r="J351" s="1374"/>
      <c r="K351" s="1624" t="s">
        <v>29</v>
      </c>
      <c r="L351" s="1604">
        <f>SUM(L348:L350)</f>
        <v>25</v>
      </c>
      <c r="M351" s="1116"/>
      <c r="N351" s="1307"/>
      <c r="O351" s="1114"/>
    </row>
    <row r="352" spans="1:21" s="51" customFormat="1" ht="27.75" hidden="1" customHeight="1" thickBot="1" x14ac:dyDescent="0.3">
      <c r="A352" s="1150" t="s">
        <v>104</v>
      </c>
      <c r="B352" s="1614" t="s">
        <v>33</v>
      </c>
      <c r="C352" s="1148" t="s">
        <v>33</v>
      </c>
      <c r="D352" s="1147" t="s">
        <v>259</v>
      </c>
      <c r="E352" s="1635"/>
      <c r="F352" s="329" t="s">
        <v>374</v>
      </c>
      <c r="G352" s="1638" t="s">
        <v>371</v>
      </c>
      <c r="H352" s="1329" t="s">
        <v>40</v>
      </c>
      <c r="I352" s="1613" t="s">
        <v>373</v>
      </c>
      <c r="J352" s="1365"/>
      <c r="K352" s="459" t="s">
        <v>119</v>
      </c>
      <c r="L352" s="1633">
        <v>0</v>
      </c>
      <c r="M352" s="1632" t="s">
        <v>367</v>
      </c>
      <c r="N352" s="1631" t="s">
        <v>344</v>
      </c>
      <c r="O352" s="1630">
        <v>0.18</v>
      </c>
      <c r="P352" s="1247"/>
      <c r="Q352" s="1247"/>
    </row>
    <row r="353" spans="1:21" s="51" customFormat="1" ht="17.25" hidden="1" customHeight="1" x14ac:dyDescent="0.25">
      <c r="A353" s="1139"/>
      <c r="B353" s="1610"/>
      <c r="C353" s="1137"/>
      <c r="D353" s="1136"/>
      <c r="E353" s="1635"/>
      <c r="F353" s="1468"/>
      <c r="G353" s="1637"/>
      <c r="H353" s="1305"/>
      <c r="I353" s="1609"/>
      <c r="J353" s="1470"/>
      <c r="K353" s="1476" t="s">
        <v>319</v>
      </c>
      <c r="L353" s="1596">
        <v>0</v>
      </c>
      <c r="M353" s="1238"/>
      <c r="N353" s="1628"/>
      <c r="O353" s="1236"/>
    </row>
    <row r="354" spans="1:21" s="51" customFormat="1" ht="23.25" hidden="1" customHeight="1" thickBot="1" x14ac:dyDescent="0.3">
      <c r="A354" s="1139"/>
      <c r="B354" s="1610"/>
      <c r="C354" s="1137"/>
      <c r="D354" s="1136"/>
      <c r="E354" s="1635"/>
      <c r="F354" s="1468"/>
      <c r="G354" s="1637"/>
      <c r="H354" s="1305"/>
      <c r="I354" s="1609"/>
      <c r="J354" s="1470"/>
      <c r="K354" s="1467" t="s">
        <v>135</v>
      </c>
      <c r="L354" s="1636">
        <v>0</v>
      </c>
      <c r="M354" s="1238"/>
      <c r="N354" s="1628"/>
      <c r="O354" s="1236"/>
      <c r="U354" s="1041"/>
    </row>
    <row r="355" spans="1:21" s="51" customFormat="1" ht="22.5" hidden="1" customHeight="1" thickBot="1" x14ac:dyDescent="0.3">
      <c r="A355" s="1139"/>
      <c r="B355" s="1610"/>
      <c r="C355" s="1137"/>
      <c r="D355" s="1136"/>
      <c r="E355" s="1635"/>
      <c r="F355" s="1464"/>
      <c r="G355" s="1634"/>
      <c r="H355" s="1303"/>
      <c r="I355" s="1605"/>
      <c r="J355" s="1374"/>
      <c r="K355" s="1463" t="s">
        <v>29</v>
      </c>
      <c r="L355" s="1479">
        <f>SUM(L352:L354)</f>
        <v>0</v>
      </c>
      <c r="M355" s="1116"/>
      <c r="N355" s="1115"/>
      <c r="O355" s="1220"/>
    </row>
    <row r="356" spans="1:21" s="51" customFormat="1" ht="21" hidden="1" customHeight="1" thickBot="1" x14ac:dyDescent="0.3">
      <c r="A356" s="1150" t="s">
        <v>104</v>
      </c>
      <c r="B356" s="1614" t="s">
        <v>33</v>
      </c>
      <c r="C356" s="1148" t="s">
        <v>33</v>
      </c>
      <c r="D356" s="1147" t="s">
        <v>266</v>
      </c>
      <c r="E356" s="1470"/>
      <c r="F356" s="329" t="s">
        <v>372</v>
      </c>
      <c r="G356" s="1441" t="s">
        <v>371</v>
      </c>
      <c r="H356" s="1329" t="s">
        <v>40</v>
      </c>
      <c r="I356" s="1613" t="s">
        <v>370</v>
      </c>
      <c r="J356" s="1412"/>
      <c r="K356" s="459" t="s">
        <v>119</v>
      </c>
      <c r="L356" s="1633">
        <v>0</v>
      </c>
      <c r="M356" s="1632" t="s">
        <v>369</v>
      </c>
      <c r="N356" s="1631" t="s">
        <v>250</v>
      </c>
      <c r="O356" s="1630">
        <v>1</v>
      </c>
      <c r="P356" s="1247"/>
      <c r="Q356" s="1247"/>
    </row>
    <row r="357" spans="1:21" s="51" customFormat="1" ht="19.5" hidden="1" customHeight="1" x14ac:dyDescent="0.25">
      <c r="A357" s="1139"/>
      <c r="B357" s="1610"/>
      <c r="C357" s="1137"/>
      <c r="D357" s="1136"/>
      <c r="E357" s="1470"/>
      <c r="F357" s="1468"/>
      <c r="G357" s="1433"/>
      <c r="H357" s="1305"/>
      <c r="I357" s="1609"/>
      <c r="J357" s="1412"/>
      <c r="K357" s="1476" t="s">
        <v>319</v>
      </c>
      <c r="L357" s="1596">
        <v>0</v>
      </c>
      <c r="M357" s="1238"/>
      <c r="N357" s="1628"/>
      <c r="O357" s="1236"/>
    </row>
    <row r="358" spans="1:21" s="51" customFormat="1" ht="22.5" hidden="1" customHeight="1" thickBot="1" x14ac:dyDescent="0.3">
      <c r="A358" s="1139"/>
      <c r="B358" s="1610"/>
      <c r="C358" s="1137"/>
      <c r="D358" s="1136"/>
      <c r="E358" s="1470"/>
      <c r="F358" s="1468"/>
      <c r="G358" s="1433"/>
      <c r="H358" s="1305"/>
      <c r="I358" s="1609"/>
      <c r="J358" s="1412"/>
      <c r="K358" s="1467" t="s">
        <v>135</v>
      </c>
      <c r="L358" s="1629">
        <v>0</v>
      </c>
      <c r="M358" s="1238"/>
      <c r="N358" s="1628"/>
      <c r="O358" s="1236"/>
    </row>
    <row r="359" spans="1:21" s="51" customFormat="1" ht="12" hidden="1" customHeight="1" thickBot="1" x14ac:dyDescent="0.3">
      <c r="A359" s="1139"/>
      <c r="B359" s="1610"/>
      <c r="C359" s="1137"/>
      <c r="D359" s="1136"/>
      <c r="E359" s="1470"/>
      <c r="F359" s="1464"/>
      <c r="G359" s="1431"/>
      <c r="H359" s="1303"/>
      <c r="I359" s="1605"/>
      <c r="J359" s="1412"/>
      <c r="K359" s="1463" t="s">
        <v>29</v>
      </c>
      <c r="L359" s="1479">
        <f>SUM(L356:L358)</f>
        <v>0</v>
      </c>
      <c r="M359" s="1116"/>
      <c r="N359" s="1115"/>
      <c r="O359" s="1220"/>
    </row>
    <row r="360" spans="1:21" s="51" customFormat="1" ht="26.25" customHeight="1" x14ac:dyDescent="0.25">
      <c r="A360" s="1150" t="s">
        <v>104</v>
      </c>
      <c r="B360" s="1614" t="s">
        <v>33</v>
      </c>
      <c r="C360" s="1148" t="s">
        <v>33</v>
      </c>
      <c r="D360" s="1181" t="s">
        <v>264</v>
      </c>
      <c r="E360" s="1365"/>
      <c r="F360" s="329" t="s">
        <v>368</v>
      </c>
      <c r="G360" s="1441" t="s">
        <v>363</v>
      </c>
      <c r="H360" s="1329" t="s">
        <v>40</v>
      </c>
      <c r="I360" s="1613" t="s">
        <v>254</v>
      </c>
      <c r="J360" s="1192" t="s">
        <v>253</v>
      </c>
      <c r="K360" s="1476" t="s">
        <v>119</v>
      </c>
      <c r="L360" s="1596">
        <v>0</v>
      </c>
      <c r="M360" s="1356" t="s">
        <v>367</v>
      </c>
      <c r="N360" s="1627" t="s">
        <v>344</v>
      </c>
      <c r="O360" s="1472">
        <v>0.22</v>
      </c>
      <c r="P360" s="1247"/>
      <c r="Q360" s="1247"/>
    </row>
    <row r="361" spans="1:21" s="51" customFormat="1" ht="20.25" customHeight="1" x14ac:dyDescent="0.25">
      <c r="A361" s="1139"/>
      <c r="B361" s="1610"/>
      <c r="C361" s="1137"/>
      <c r="D361" s="1175"/>
      <c r="E361" s="1470"/>
      <c r="F361" s="1468"/>
      <c r="G361" s="1433"/>
      <c r="H361" s="1305"/>
      <c r="I361" s="1609"/>
      <c r="J361" s="1191"/>
      <c r="K361" s="1471" t="s">
        <v>319</v>
      </c>
      <c r="L361" s="1593">
        <v>0</v>
      </c>
      <c r="M361" s="1211"/>
      <c r="N361" s="1626"/>
      <c r="O361" s="1625"/>
      <c r="P361" s="1552"/>
      <c r="Q361" s="1552"/>
    </row>
    <row r="362" spans="1:21" s="51" customFormat="1" ht="22.5" customHeight="1" x14ac:dyDescent="0.25">
      <c r="A362" s="1139"/>
      <c r="B362" s="1610"/>
      <c r="C362" s="1137"/>
      <c r="D362" s="1175"/>
      <c r="E362" s="1470"/>
      <c r="F362" s="1468"/>
      <c r="G362" s="1433"/>
      <c r="H362" s="1305"/>
      <c r="I362" s="1609"/>
      <c r="J362" s="1412"/>
      <c r="K362" s="1471" t="s">
        <v>135</v>
      </c>
      <c r="L362" s="1593">
        <v>0</v>
      </c>
      <c r="M362" s="1211"/>
      <c r="N362" s="1380"/>
      <c r="O362" s="1224"/>
    </row>
    <row r="363" spans="1:21" s="51" customFormat="1" ht="14.25" customHeight="1" thickBot="1" x14ac:dyDescent="0.3">
      <c r="A363" s="1127"/>
      <c r="B363" s="1607"/>
      <c r="C363" s="1125"/>
      <c r="D363" s="1169"/>
      <c r="E363" s="1374"/>
      <c r="F363" s="1464"/>
      <c r="G363" s="1431"/>
      <c r="H363" s="1303"/>
      <c r="I363" s="1605"/>
      <c r="J363" s="1404"/>
      <c r="K363" s="1624" t="s">
        <v>29</v>
      </c>
      <c r="L363" s="1604">
        <f>SUM(L360:L362)</f>
        <v>0</v>
      </c>
      <c r="M363" s="1116"/>
      <c r="N363" s="1307"/>
      <c r="O363" s="1114"/>
    </row>
    <row r="364" spans="1:21" s="51" customFormat="1" ht="18.75" customHeight="1" x14ac:dyDescent="0.25">
      <c r="A364" s="1150" t="s">
        <v>104</v>
      </c>
      <c r="B364" s="1614" t="s">
        <v>33</v>
      </c>
      <c r="C364" s="1148" t="s">
        <v>33</v>
      </c>
      <c r="D364" s="1181" t="s">
        <v>261</v>
      </c>
      <c r="E364" s="1365"/>
      <c r="F364" s="1623" t="s">
        <v>366</v>
      </c>
      <c r="G364" s="1441" t="s">
        <v>363</v>
      </c>
      <c r="H364" s="1329" t="s">
        <v>40</v>
      </c>
      <c r="I364" s="1613" t="s">
        <v>254</v>
      </c>
      <c r="J364" s="1192" t="s">
        <v>253</v>
      </c>
      <c r="K364" s="1476" t="s">
        <v>119</v>
      </c>
      <c r="L364" s="1596"/>
      <c r="M364" s="1158" t="s">
        <v>365</v>
      </c>
      <c r="N364" s="1612" t="s">
        <v>250</v>
      </c>
      <c r="O364" s="1156">
        <v>1</v>
      </c>
    </row>
    <row r="365" spans="1:21" s="51" customFormat="1" ht="13.5" customHeight="1" x14ac:dyDescent="0.25">
      <c r="A365" s="1139"/>
      <c r="B365" s="1610"/>
      <c r="C365" s="1137"/>
      <c r="D365" s="1175"/>
      <c r="E365" s="1470"/>
      <c r="F365" s="1623"/>
      <c r="G365" s="1433"/>
      <c r="H365" s="1305"/>
      <c r="I365" s="1609"/>
      <c r="J365" s="1191"/>
      <c r="K365" s="1471" t="s">
        <v>319</v>
      </c>
      <c r="L365" s="1593"/>
      <c r="M365" s="1611"/>
      <c r="N365" s="1237"/>
      <c r="O365" s="1316"/>
      <c r="P365" s="3"/>
    </row>
    <row r="366" spans="1:21" s="51" customFormat="1" ht="23.25" customHeight="1" thickBot="1" x14ac:dyDescent="0.3">
      <c r="A366" s="1139"/>
      <c r="B366" s="1610"/>
      <c r="C366" s="1137"/>
      <c r="D366" s="1175"/>
      <c r="E366" s="1470"/>
      <c r="F366" s="1623"/>
      <c r="G366" s="1433"/>
      <c r="H366" s="1305"/>
      <c r="I366" s="1609"/>
      <c r="J366" s="1622"/>
      <c r="K366" s="1467" t="s">
        <v>135</v>
      </c>
      <c r="L366" s="1608">
        <v>234.4</v>
      </c>
      <c r="M366" s="1238"/>
      <c r="N366" s="1237"/>
      <c r="O366" s="1316"/>
    </row>
    <row r="367" spans="1:21" s="51" customFormat="1" ht="12" customHeight="1" thickBot="1" x14ac:dyDescent="0.3">
      <c r="A367" s="1139"/>
      <c r="B367" s="1610"/>
      <c r="C367" s="1137"/>
      <c r="D367" s="1175"/>
      <c r="E367" s="1470"/>
      <c r="F367" s="1621"/>
      <c r="G367" s="1431"/>
      <c r="H367" s="1303"/>
      <c r="I367" s="1605"/>
      <c r="J367" s="1620"/>
      <c r="K367" s="1463" t="s">
        <v>29</v>
      </c>
      <c r="L367" s="1604">
        <f>SUM(L364:L366)</f>
        <v>234.4</v>
      </c>
      <c r="M367" s="1116"/>
      <c r="N367" s="1228"/>
      <c r="O367" s="1114"/>
    </row>
    <row r="368" spans="1:21" s="51" customFormat="1" ht="27.75" customHeight="1" x14ac:dyDescent="0.25">
      <c r="A368" s="1150" t="s">
        <v>104</v>
      </c>
      <c r="B368" s="1614" t="s">
        <v>33</v>
      </c>
      <c r="C368" s="1148" t="s">
        <v>33</v>
      </c>
      <c r="D368" s="1181" t="s">
        <v>256</v>
      </c>
      <c r="E368" s="1365"/>
      <c r="F368" s="1619" t="s">
        <v>364</v>
      </c>
      <c r="G368" s="1441" t="s">
        <v>363</v>
      </c>
      <c r="H368" s="1329" t="s">
        <v>40</v>
      </c>
      <c r="I368" s="1613" t="s">
        <v>254</v>
      </c>
      <c r="J368" s="1192" t="s">
        <v>253</v>
      </c>
      <c r="K368" s="1476" t="s">
        <v>119</v>
      </c>
      <c r="L368" s="1596">
        <v>100</v>
      </c>
      <c r="M368" s="1618" t="s">
        <v>362</v>
      </c>
      <c r="N368" s="1612" t="s">
        <v>344</v>
      </c>
      <c r="O368" s="1156">
        <v>0.11</v>
      </c>
      <c r="P368" s="1041"/>
      <c r="Q368" s="1041"/>
    </row>
    <row r="369" spans="1:23" s="51" customFormat="1" ht="16.5" customHeight="1" x14ac:dyDescent="0.25">
      <c r="A369" s="1139"/>
      <c r="B369" s="1610"/>
      <c r="C369" s="1137"/>
      <c r="D369" s="1175"/>
      <c r="E369" s="1470"/>
      <c r="F369" s="1617"/>
      <c r="G369" s="1433"/>
      <c r="H369" s="1305"/>
      <c r="I369" s="1609"/>
      <c r="J369" s="1191"/>
      <c r="K369" s="1471" t="s">
        <v>319</v>
      </c>
      <c r="L369" s="1593"/>
      <c r="M369" s="1616"/>
      <c r="N369" s="1317"/>
      <c r="O369" s="1236"/>
    </row>
    <row r="370" spans="1:23" s="51" customFormat="1" ht="23.25" customHeight="1" thickBot="1" x14ac:dyDescent="0.3">
      <c r="A370" s="1139"/>
      <c r="B370" s="1610"/>
      <c r="C370" s="1137"/>
      <c r="D370" s="1175"/>
      <c r="E370" s="1470"/>
      <c r="F370" s="1617"/>
      <c r="G370" s="1433"/>
      <c r="H370" s="1305"/>
      <c r="I370" s="1609"/>
      <c r="J370" s="1412"/>
      <c r="K370" s="1467" t="s">
        <v>135</v>
      </c>
      <c r="L370" s="1608">
        <v>24.7</v>
      </c>
      <c r="M370" s="1616"/>
      <c r="N370" s="1317"/>
      <c r="O370" s="1236"/>
    </row>
    <row r="371" spans="1:23" s="51" customFormat="1" ht="21" customHeight="1" thickBot="1" x14ac:dyDescent="0.3">
      <c r="A371" s="1127"/>
      <c r="B371" s="1607"/>
      <c r="C371" s="1125"/>
      <c r="D371" s="1169"/>
      <c r="E371" s="1374"/>
      <c r="F371" s="1615"/>
      <c r="G371" s="1431"/>
      <c r="H371" s="1303"/>
      <c r="I371" s="1605"/>
      <c r="J371" s="1404"/>
      <c r="K371" s="1463" t="s">
        <v>29</v>
      </c>
      <c r="L371" s="1604">
        <f>SUM(L368:L370)</f>
        <v>124.7</v>
      </c>
      <c r="M371" s="1116"/>
      <c r="N371" s="1307"/>
      <c r="O371" s="1220"/>
      <c r="Q371" s="3"/>
    </row>
    <row r="372" spans="1:23" s="51" customFormat="1" ht="14.45" customHeight="1" thickBot="1" x14ac:dyDescent="0.3">
      <c r="A372" s="1150" t="s">
        <v>104</v>
      </c>
      <c r="B372" s="1614" t="s">
        <v>33</v>
      </c>
      <c r="C372" s="1148" t="s">
        <v>33</v>
      </c>
      <c r="D372" s="1181" t="s">
        <v>361</v>
      </c>
      <c r="E372" s="1412"/>
      <c r="F372" s="329" t="s">
        <v>360</v>
      </c>
      <c r="G372" s="1606"/>
      <c r="H372" s="1329" t="s">
        <v>40</v>
      </c>
      <c r="I372" s="1613" t="s">
        <v>204</v>
      </c>
      <c r="J372" s="1389" t="s">
        <v>203</v>
      </c>
      <c r="K372" s="1476" t="s">
        <v>119</v>
      </c>
      <c r="L372" s="1608">
        <v>37.200000000000003</v>
      </c>
      <c r="M372" s="1158" t="s">
        <v>359</v>
      </c>
      <c r="N372" s="1612" t="s">
        <v>250</v>
      </c>
      <c r="O372" s="1156">
        <v>3</v>
      </c>
      <c r="Q372" s="3"/>
    </row>
    <row r="373" spans="1:23" s="51" customFormat="1" ht="13.9" customHeight="1" thickBot="1" x14ac:dyDescent="0.3">
      <c r="A373" s="1139"/>
      <c r="B373" s="1610"/>
      <c r="C373" s="1137"/>
      <c r="D373" s="1175"/>
      <c r="E373" s="1412"/>
      <c r="F373" s="1134"/>
      <c r="G373" s="1606"/>
      <c r="H373" s="1305"/>
      <c r="I373" s="1609"/>
      <c r="J373" s="1335"/>
      <c r="K373" s="1471" t="s">
        <v>319</v>
      </c>
      <c r="L373" s="1608"/>
      <c r="M373" s="1611"/>
      <c r="N373" s="1237"/>
      <c r="O373" s="1316"/>
      <c r="Q373" s="3"/>
    </row>
    <row r="374" spans="1:23" s="51" customFormat="1" ht="13.9" customHeight="1" thickBot="1" x14ac:dyDescent="0.3">
      <c r="A374" s="1139"/>
      <c r="B374" s="1610"/>
      <c r="C374" s="1137"/>
      <c r="D374" s="1175"/>
      <c r="E374" s="1412"/>
      <c r="F374" s="1134"/>
      <c r="G374" s="1606"/>
      <c r="H374" s="1305"/>
      <c r="I374" s="1609"/>
      <c r="J374" s="1470"/>
      <c r="K374" s="1467" t="s">
        <v>135</v>
      </c>
      <c r="L374" s="1608"/>
      <c r="M374" s="1238"/>
      <c r="N374" s="1317"/>
      <c r="O374" s="1316"/>
      <c r="Q374" s="3"/>
    </row>
    <row r="375" spans="1:23" s="51" customFormat="1" ht="20.25" customHeight="1" thickBot="1" x14ac:dyDescent="0.3">
      <c r="A375" s="1127"/>
      <c r="B375" s="1607"/>
      <c r="C375" s="1125"/>
      <c r="D375" s="1169"/>
      <c r="E375" s="1412"/>
      <c r="F375" s="263"/>
      <c r="G375" s="1606"/>
      <c r="H375" s="1303"/>
      <c r="I375" s="1605"/>
      <c r="J375" s="1374"/>
      <c r="K375" s="1463" t="s">
        <v>29</v>
      </c>
      <c r="L375" s="1604">
        <f>SUM(L372:L374)</f>
        <v>37.200000000000003</v>
      </c>
      <c r="M375" s="1238"/>
      <c r="N375" s="1317"/>
      <c r="O375" s="1316"/>
      <c r="Q375" s="3"/>
    </row>
    <row r="376" spans="1:23" s="51" customFormat="1" ht="15" customHeight="1" thickBot="1" x14ac:dyDescent="0.3">
      <c r="A376" s="1184" t="s">
        <v>104</v>
      </c>
      <c r="B376" s="1430" t="s">
        <v>33</v>
      </c>
      <c r="C376" s="1182" t="s">
        <v>35</v>
      </c>
      <c r="D376" s="420" t="s">
        <v>358</v>
      </c>
      <c r="E376" s="419"/>
      <c r="F376" s="418"/>
      <c r="G376" s="1441" t="s">
        <v>349</v>
      </c>
      <c r="H376" s="1329" t="s">
        <v>40</v>
      </c>
      <c r="I376" s="1146" t="s">
        <v>204</v>
      </c>
      <c r="J376" s="1389" t="s">
        <v>203</v>
      </c>
      <c r="K376" s="1535" t="s">
        <v>119</v>
      </c>
      <c r="L376" s="1534">
        <f>L380+L384+L388+L392</f>
        <v>1315.3</v>
      </c>
      <c r="M376" s="1142"/>
      <c r="N376" s="1440"/>
      <c r="O376" s="1439"/>
      <c r="R376" s="1041"/>
      <c r="T376" s="1041"/>
      <c r="U376" s="1041"/>
      <c r="V376" s="1041"/>
    </row>
    <row r="377" spans="1:23" s="51" customFormat="1" ht="15" customHeight="1" thickBot="1" x14ac:dyDescent="0.3">
      <c r="A377" s="1178"/>
      <c r="B377" s="1421"/>
      <c r="C377" s="1176"/>
      <c r="D377" s="408"/>
      <c r="E377" s="407"/>
      <c r="F377" s="406"/>
      <c r="G377" s="1433"/>
      <c r="H377" s="1305"/>
      <c r="I377" s="1135"/>
      <c r="J377" s="1335"/>
      <c r="K377" s="1603" t="s">
        <v>319</v>
      </c>
      <c r="L377" s="1602">
        <f>L381+L385+L389+L393</f>
        <v>0</v>
      </c>
      <c r="M377" s="1341"/>
      <c r="N377" s="1340"/>
      <c r="O377" s="1564"/>
    </row>
    <row r="378" spans="1:23" s="51" customFormat="1" ht="21.75" customHeight="1" thickBot="1" x14ac:dyDescent="0.3">
      <c r="A378" s="1178"/>
      <c r="B378" s="1421"/>
      <c r="C378" s="1176"/>
      <c r="D378" s="408"/>
      <c r="E378" s="407"/>
      <c r="F378" s="406"/>
      <c r="G378" s="1433"/>
      <c r="H378" s="1305"/>
      <c r="I378" s="1135"/>
      <c r="J378" s="1335"/>
      <c r="K378" s="1535" t="s">
        <v>135</v>
      </c>
      <c r="L378" s="1534">
        <f>L382+L386+L390+L394</f>
        <v>0</v>
      </c>
      <c r="M378" s="1601"/>
      <c r="N378" s="1440"/>
      <c r="O378" s="1600"/>
    </row>
    <row r="379" spans="1:23" s="51" customFormat="1" ht="18" customHeight="1" thickBot="1" x14ac:dyDescent="0.3">
      <c r="A379" s="1172"/>
      <c r="B379" s="1419"/>
      <c r="C379" s="1170"/>
      <c r="D379" s="1314"/>
      <c r="E379" s="1313"/>
      <c r="F379" s="1312"/>
      <c r="G379" s="1431"/>
      <c r="H379" s="1303"/>
      <c r="I379" s="1123"/>
      <c r="J379" s="1539"/>
      <c r="K379" s="1533" t="s">
        <v>29</v>
      </c>
      <c r="L379" s="1532">
        <f>SUM(L376:L378)</f>
        <v>1315.3</v>
      </c>
      <c r="M379" s="1599"/>
      <c r="N379" s="1317"/>
      <c r="O379" s="1598"/>
    </row>
    <row r="380" spans="1:23" s="51" customFormat="1" ht="17.25" customHeight="1" x14ac:dyDescent="0.25">
      <c r="A380" s="1184" t="s">
        <v>104</v>
      </c>
      <c r="B380" s="1227" t="s">
        <v>33</v>
      </c>
      <c r="C380" s="1182" t="s">
        <v>35</v>
      </c>
      <c r="D380" s="1181" t="s">
        <v>33</v>
      </c>
      <c r="E380" s="1365"/>
      <c r="F380" s="1568" t="s">
        <v>357</v>
      </c>
      <c r="G380" s="1441" t="s">
        <v>349</v>
      </c>
      <c r="H380" s="1202" t="s">
        <v>40</v>
      </c>
      <c r="I380" s="1597" t="s">
        <v>204</v>
      </c>
      <c r="J380" s="1197" t="s">
        <v>203</v>
      </c>
      <c r="K380" s="1476" t="s">
        <v>119</v>
      </c>
      <c r="L380" s="1596">
        <v>450</v>
      </c>
      <c r="M380" s="1277" t="s">
        <v>356</v>
      </c>
      <c r="N380" s="1595" t="s">
        <v>47</v>
      </c>
      <c r="O380" s="1594">
        <v>8500</v>
      </c>
      <c r="P380" s="1488"/>
      <c r="Q380" s="1488"/>
      <c r="W380" s="1041"/>
    </row>
    <row r="381" spans="1:23" s="51" customFormat="1" ht="15.75" customHeight="1" x14ac:dyDescent="0.25">
      <c r="A381" s="1178"/>
      <c r="B381" s="1226"/>
      <c r="C381" s="1176"/>
      <c r="D381" s="1175"/>
      <c r="E381" s="1470"/>
      <c r="F381" s="1563"/>
      <c r="G381" s="1433"/>
      <c r="H381" s="1173"/>
      <c r="I381" s="1562"/>
      <c r="J381" s="1468"/>
      <c r="K381" s="1471" t="s">
        <v>319</v>
      </c>
      <c r="L381" s="1593"/>
      <c r="M381" s="1592"/>
      <c r="N381" s="1591"/>
      <c r="O381" s="1316"/>
    </row>
    <row r="382" spans="1:23" s="51" customFormat="1" ht="14.25" customHeight="1" thickBot="1" x14ac:dyDescent="0.3">
      <c r="A382" s="1178"/>
      <c r="B382" s="1226"/>
      <c r="C382" s="1176"/>
      <c r="D382" s="1175"/>
      <c r="E382" s="1470"/>
      <c r="F382" s="1563"/>
      <c r="G382" s="1433"/>
      <c r="H382" s="1173"/>
      <c r="I382" s="1562"/>
      <c r="J382" s="1468"/>
      <c r="K382" s="1590" t="s">
        <v>135</v>
      </c>
      <c r="L382" s="1589">
        <v>0</v>
      </c>
      <c r="M382" s="1588"/>
      <c r="N382" s="1380"/>
      <c r="O382" s="1224"/>
    </row>
    <row r="383" spans="1:23" s="51" customFormat="1" ht="16.5" customHeight="1" thickBot="1" x14ac:dyDescent="0.3">
      <c r="A383" s="1172"/>
      <c r="B383" s="1223"/>
      <c r="C383" s="1170"/>
      <c r="D383" s="1169"/>
      <c r="E383" s="1374"/>
      <c r="F383" s="1560"/>
      <c r="G383" s="1431"/>
      <c r="H383" s="1166"/>
      <c r="I383" s="1562"/>
      <c r="J383" s="1464"/>
      <c r="K383" s="1463" t="s">
        <v>29</v>
      </c>
      <c r="L383" s="1587">
        <f>SUM(L380:L382)</f>
        <v>450</v>
      </c>
      <c r="M383" s="1586"/>
      <c r="N383" s="1417"/>
      <c r="O383" s="1585"/>
    </row>
    <row r="384" spans="1:23" s="51" customFormat="1" ht="18.75" customHeight="1" thickBot="1" x14ac:dyDescent="0.3">
      <c r="A384" s="1178" t="s">
        <v>104</v>
      </c>
      <c r="B384" s="1421" t="s">
        <v>33</v>
      </c>
      <c r="C384" s="1176" t="s">
        <v>35</v>
      </c>
      <c r="D384" s="1175" t="s">
        <v>35</v>
      </c>
      <c r="E384" s="1470"/>
      <c r="F384" s="1563" t="s">
        <v>355</v>
      </c>
      <c r="G384" s="1433" t="s">
        <v>349</v>
      </c>
      <c r="H384" s="1305" t="s">
        <v>40</v>
      </c>
      <c r="I384" s="1562"/>
      <c r="J384" s="1197" t="s">
        <v>203</v>
      </c>
      <c r="K384" s="1529" t="s">
        <v>119</v>
      </c>
      <c r="L384" s="1584">
        <v>660.3</v>
      </c>
      <c r="M384" s="1583"/>
      <c r="N384" s="1582"/>
      <c r="O384" s="1581"/>
      <c r="P384" s="1488"/>
      <c r="Q384" s="1488"/>
      <c r="R384" s="1043"/>
      <c r="U384" s="1041"/>
    </row>
    <row r="385" spans="1:21" s="51" customFormat="1" ht="22.5" customHeight="1" thickBot="1" x14ac:dyDescent="0.3">
      <c r="A385" s="1178"/>
      <c r="B385" s="1421"/>
      <c r="C385" s="1176"/>
      <c r="D385" s="1175"/>
      <c r="E385" s="1470"/>
      <c r="F385" s="1563"/>
      <c r="G385" s="1433"/>
      <c r="H385" s="1305"/>
      <c r="I385" s="1562"/>
      <c r="J385" s="1468"/>
      <c r="K385" s="1471" t="s">
        <v>319</v>
      </c>
      <c r="L385" s="1580"/>
      <c r="M385" s="1579" t="s">
        <v>354</v>
      </c>
      <c r="N385" s="1573" t="s">
        <v>353</v>
      </c>
      <c r="O385" s="1572">
        <v>2.66</v>
      </c>
      <c r="P385" s="1262"/>
      <c r="Q385" s="1262"/>
    </row>
    <row r="386" spans="1:21" s="51" customFormat="1" ht="18" customHeight="1" thickBot="1" x14ac:dyDescent="0.3">
      <c r="A386" s="1178"/>
      <c r="B386" s="1421"/>
      <c r="C386" s="1176"/>
      <c r="D386" s="1175"/>
      <c r="E386" s="1470"/>
      <c r="F386" s="1563"/>
      <c r="G386" s="1433"/>
      <c r="H386" s="1305"/>
      <c r="I386" s="1562"/>
      <c r="J386" s="1468"/>
      <c r="K386" s="1467" t="s">
        <v>135</v>
      </c>
      <c r="L386" s="1578">
        <v>0</v>
      </c>
      <c r="M386" s="1142"/>
      <c r="N386" s="1440"/>
      <c r="O386" s="1497"/>
    </row>
    <row r="387" spans="1:21" s="51" customFormat="1" ht="23.25" customHeight="1" thickBot="1" x14ac:dyDescent="0.3">
      <c r="A387" s="1172"/>
      <c r="B387" s="1419"/>
      <c r="C387" s="1170"/>
      <c r="D387" s="1169"/>
      <c r="E387" s="1470"/>
      <c r="F387" s="1563"/>
      <c r="G387" s="1433"/>
      <c r="H387" s="1305"/>
      <c r="I387" s="1562"/>
      <c r="J387" s="1464"/>
      <c r="K387" s="1577" t="s">
        <v>29</v>
      </c>
      <c r="L387" s="1576">
        <f>SUM(L384:L386)</f>
        <v>660.3</v>
      </c>
      <c r="M387" s="1341"/>
      <c r="N387" s="1340"/>
      <c r="O387" s="1339"/>
    </row>
    <row r="388" spans="1:21" s="51" customFormat="1" ht="24" customHeight="1" thickBot="1" x14ac:dyDescent="0.3">
      <c r="A388" s="1184" t="s">
        <v>104</v>
      </c>
      <c r="B388" s="1430" t="s">
        <v>33</v>
      </c>
      <c r="C388" s="1182" t="s">
        <v>35</v>
      </c>
      <c r="D388" s="1181" t="s">
        <v>104</v>
      </c>
      <c r="E388" s="1365"/>
      <c r="F388" s="1568" t="s">
        <v>352</v>
      </c>
      <c r="G388" s="1441" t="s">
        <v>349</v>
      </c>
      <c r="H388" s="1329" t="s">
        <v>40</v>
      </c>
      <c r="I388" s="1562"/>
      <c r="J388" s="1197" t="s">
        <v>203</v>
      </c>
      <c r="K388" s="459" t="s">
        <v>119</v>
      </c>
      <c r="L388" s="1575">
        <v>200</v>
      </c>
      <c r="M388" s="1574" t="s">
        <v>351</v>
      </c>
      <c r="N388" s="1573" t="s">
        <v>344</v>
      </c>
      <c r="O388" s="1572">
        <v>1.6</v>
      </c>
      <c r="P388" s="1262"/>
      <c r="Q388" s="1262"/>
      <c r="U388" s="1041"/>
    </row>
    <row r="389" spans="1:21" s="51" customFormat="1" ht="20.25" customHeight="1" thickBot="1" x14ac:dyDescent="0.3">
      <c r="A389" s="1178"/>
      <c r="B389" s="1421"/>
      <c r="C389" s="1176"/>
      <c r="D389" s="1175"/>
      <c r="E389" s="1470"/>
      <c r="F389" s="1563"/>
      <c r="G389" s="1433"/>
      <c r="H389" s="1305"/>
      <c r="I389" s="1562"/>
      <c r="J389" s="1468"/>
      <c r="K389" s="457" t="s">
        <v>319</v>
      </c>
      <c r="L389" s="1571"/>
      <c r="M389" s="1333"/>
      <c r="N389" s="1332"/>
      <c r="O389" s="1331"/>
    </row>
    <row r="390" spans="1:21" s="51" customFormat="1" ht="18" customHeight="1" thickBot="1" x14ac:dyDescent="0.3">
      <c r="A390" s="1178"/>
      <c r="B390" s="1421"/>
      <c r="C390" s="1176"/>
      <c r="D390" s="1175"/>
      <c r="E390" s="1470"/>
      <c r="F390" s="1563"/>
      <c r="G390" s="1433"/>
      <c r="H390" s="1305"/>
      <c r="I390" s="1562"/>
      <c r="J390" s="1468"/>
      <c r="K390" s="1480" t="s">
        <v>135</v>
      </c>
      <c r="L390" s="1570"/>
      <c r="M390" s="1361"/>
      <c r="N390" s="1360"/>
      <c r="O390" s="1359"/>
    </row>
    <row r="391" spans="1:21" s="51" customFormat="1" ht="18" customHeight="1" thickBot="1" x14ac:dyDescent="0.3">
      <c r="A391" s="1172"/>
      <c r="B391" s="1419"/>
      <c r="C391" s="1170"/>
      <c r="D391" s="1169"/>
      <c r="E391" s="1374"/>
      <c r="F391" s="1541"/>
      <c r="G391" s="1431"/>
      <c r="H391" s="1303"/>
      <c r="I391" s="1562"/>
      <c r="J391" s="1464"/>
      <c r="K391" s="1463" t="s">
        <v>29</v>
      </c>
      <c r="L391" s="1569">
        <f>SUM(L388:L390)</f>
        <v>200</v>
      </c>
      <c r="M391" s="1206"/>
      <c r="N391" s="1417"/>
      <c r="O391" s="1204"/>
    </row>
    <row r="392" spans="1:21" s="51" customFormat="1" ht="16.5" customHeight="1" thickBot="1" x14ac:dyDescent="0.3">
      <c r="A392" s="1184" t="s">
        <v>104</v>
      </c>
      <c r="B392" s="1430" t="s">
        <v>33</v>
      </c>
      <c r="C392" s="1182" t="s">
        <v>35</v>
      </c>
      <c r="D392" s="1181" t="s">
        <v>102</v>
      </c>
      <c r="E392" s="1365"/>
      <c r="F392" s="1568" t="s">
        <v>350</v>
      </c>
      <c r="G392" s="1441" t="s">
        <v>349</v>
      </c>
      <c r="H392" s="1329" t="s">
        <v>40</v>
      </c>
      <c r="I392" s="1562"/>
      <c r="J392" s="1197" t="s">
        <v>203</v>
      </c>
      <c r="K392" s="1476" t="s">
        <v>119</v>
      </c>
      <c r="L392" s="1475">
        <v>5</v>
      </c>
      <c r="M392" s="1567" t="s">
        <v>348</v>
      </c>
      <c r="N392" s="1566" t="s">
        <v>47</v>
      </c>
      <c r="O392" s="1565">
        <v>1</v>
      </c>
      <c r="P392" s="1262"/>
      <c r="Q392" s="1262"/>
    </row>
    <row r="393" spans="1:21" s="51" customFormat="1" ht="18" customHeight="1" thickBot="1" x14ac:dyDescent="0.3">
      <c r="A393" s="1178"/>
      <c r="B393" s="1421"/>
      <c r="C393" s="1176"/>
      <c r="D393" s="1175"/>
      <c r="E393" s="1470"/>
      <c r="F393" s="1563"/>
      <c r="G393" s="1433"/>
      <c r="H393" s="1305"/>
      <c r="I393" s="1562"/>
      <c r="J393" s="1468"/>
      <c r="K393" s="1467" t="s">
        <v>319</v>
      </c>
      <c r="L393" s="1514"/>
      <c r="M393" s="1341"/>
      <c r="N393" s="1340"/>
      <c r="O393" s="1564"/>
    </row>
    <row r="394" spans="1:21" s="51" customFormat="1" ht="17.25" customHeight="1" thickBot="1" x14ac:dyDescent="0.3">
      <c r="A394" s="1178"/>
      <c r="B394" s="1421"/>
      <c r="C394" s="1176"/>
      <c r="D394" s="1175"/>
      <c r="E394" s="1470"/>
      <c r="F394" s="1563"/>
      <c r="G394" s="1433"/>
      <c r="H394" s="1305"/>
      <c r="I394" s="1562"/>
      <c r="J394" s="1468"/>
      <c r="K394" s="459" t="s">
        <v>135</v>
      </c>
      <c r="L394" s="1561">
        <v>0</v>
      </c>
      <c r="M394" s="1142"/>
      <c r="N394" s="1440"/>
      <c r="O394" s="1439"/>
    </row>
    <row r="395" spans="1:21" s="51" customFormat="1" ht="16.5" customHeight="1" thickBot="1" x14ac:dyDescent="0.3">
      <c r="A395" s="1172"/>
      <c r="B395" s="1419"/>
      <c r="C395" s="1170"/>
      <c r="D395" s="1169"/>
      <c r="E395" s="1374"/>
      <c r="F395" s="1560"/>
      <c r="G395" s="1431"/>
      <c r="H395" s="1303"/>
      <c r="I395" s="1559"/>
      <c r="J395" s="1464"/>
      <c r="K395" s="1463" t="s">
        <v>29</v>
      </c>
      <c r="L395" s="1462">
        <f>SUM(L392:L394)</f>
        <v>5</v>
      </c>
      <c r="M395" s="1206"/>
      <c r="N395" s="1417"/>
      <c r="O395" s="1416"/>
    </row>
    <row r="396" spans="1:21" s="51" customFormat="1" ht="26.25" customHeight="1" thickBot="1" x14ac:dyDescent="0.3">
      <c r="A396" s="1184" t="s">
        <v>104</v>
      </c>
      <c r="B396" s="1430" t="s">
        <v>33</v>
      </c>
      <c r="C396" s="1182" t="s">
        <v>104</v>
      </c>
      <c r="D396" s="494" t="s">
        <v>343</v>
      </c>
      <c r="E396" s="493"/>
      <c r="F396" s="492"/>
      <c r="G396" s="1441" t="s">
        <v>347</v>
      </c>
      <c r="H396" s="1202" t="s">
        <v>40</v>
      </c>
      <c r="I396" s="1146" t="s">
        <v>204</v>
      </c>
      <c r="J396" s="1389" t="s">
        <v>203</v>
      </c>
      <c r="K396" s="1499" t="s">
        <v>119</v>
      </c>
      <c r="L396" s="1498">
        <f>L400</f>
        <v>10</v>
      </c>
      <c r="M396" s="1483" t="s">
        <v>346</v>
      </c>
      <c r="N396" s="1558" t="s">
        <v>344</v>
      </c>
      <c r="O396" s="1519">
        <v>10.4</v>
      </c>
      <c r="P396" s="1247"/>
      <c r="Q396" s="1247"/>
    </row>
    <row r="397" spans="1:21" s="51" customFormat="1" ht="18" customHeight="1" thickBot="1" x14ac:dyDescent="0.3">
      <c r="A397" s="1178"/>
      <c r="B397" s="1421"/>
      <c r="C397" s="1176"/>
      <c r="D397" s="480"/>
      <c r="E397" s="479"/>
      <c r="F397" s="478"/>
      <c r="G397" s="1433"/>
      <c r="H397" s="1173"/>
      <c r="I397" s="1135"/>
      <c r="J397" s="1335"/>
      <c r="K397" s="1496" t="s">
        <v>319</v>
      </c>
      <c r="L397" s="1492"/>
      <c r="M397" s="1557" t="s">
        <v>345</v>
      </c>
      <c r="N397" s="1556" t="s">
        <v>344</v>
      </c>
      <c r="O397" s="1555">
        <v>15</v>
      </c>
      <c r="P397" s="1552"/>
      <c r="Q397" s="1552"/>
    </row>
    <row r="398" spans="1:21" s="51" customFormat="1" ht="27" customHeight="1" thickBot="1" x14ac:dyDescent="0.3">
      <c r="A398" s="1178"/>
      <c r="B398" s="1421"/>
      <c r="C398" s="1176"/>
      <c r="D398" s="480"/>
      <c r="E398" s="479"/>
      <c r="F398" s="478"/>
      <c r="G398" s="1433"/>
      <c r="H398" s="1173"/>
      <c r="I398" s="1135"/>
      <c r="J398" s="1335"/>
      <c r="K398" s="1495" t="s">
        <v>135</v>
      </c>
      <c r="L398" s="1492">
        <f>L401</f>
        <v>0</v>
      </c>
      <c r="M398" s="1255"/>
      <c r="N398" s="1554"/>
      <c r="O398" s="1553"/>
      <c r="P398" s="1552"/>
      <c r="Q398" s="1552"/>
    </row>
    <row r="399" spans="1:21" s="51" customFormat="1" ht="23.25" customHeight="1" thickBot="1" x14ac:dyDescent="0.3">
      <c r="A399" s="1172"/>
      <c r="B399" s="1419"/>
      <c r="C399" s="1170"/>
      <c r="D399" s="1396"/>
      <c r="E399" s="1395"/>
      <c r="F399" s="1394"/>
      <c r="G399" s="1433"/>
      <c r="H399" s="1173"/>
      <c r="I399" s="1135"/>
      <c r="J399" s="1335"/>
      <c r="K399" s="1493" t="s">
        <v>29</v>
      </c>
      <c r="L399" s="1492">
        <f>SUM(L396:L398)</f>
        <v>10</v>
      </c>
      <c r="M399" s="1551"/>
      <c r="N399" s="1550"/>
      <c r="O399" s="1549"/>
      <c r="P399" s="1536"/>
      <c r="Q399" s="1536"/>
    </row>
    <row r="400" spans="1:21" s="51" customFormat="1" ht="16.5" customHeight="1" x14ac:dyDescent="0.25">
      <c r="A400" s="1415" t="s">
        <v>104</v>
      </c>
      <c r="B400" s="1414" t="s">
        <v>33</v>
      </c>
      <c r="C400" s="1413" t="s">
        <v>104</v>
      </c>
      <c r="D400" s="1147" t="s">
        <v>33</v>
      </c>
      <c r="E400" s="1540"/>
      <c r="F400" s="329" t="s">
        <v>343</v>
      </c>
      <c r="G400" s="1433"/>
      <c r="H400" s="1173"/>
      <c r="I400" s="1135"/>
      <c r="J400" s="1335"/>
      <c r="K400" s="1548" t="s">
        <v>119</v>
      </c>
      <c r="L400" s="1547">
        <v>10</v>
      </c>
      <c r="M400" s="1544"/>
      <c r="N400" s="1543"/>
      <c r="O400" s="1542"/>
      <c r="P400" s="1536"/>
      <c r="Q400" s="1536"/>
      <c r="U400" s="1041"/>
    </row>
    <row r="401" spans="1:21" s="51" customFormat="1" ht="17.25" customHeight="1" thickBot="1" x14ac:dyDescent="0.3">
      <c r="A401" s="1415"/>
      <c r="B401" s="1414"/>
      <c r="C401" s="1413"/>
      <c r="D401" s="1136"/>
      <c r="E401" s="1540"/>
      <c r="F401" s="1134"/>
      <c r="G401" s="1433"/>
      <c r="H401" s="1173"/>
      <c r="I401" s="1135"/>
      <c r="J401" s="1335"/>
      <c r="K401" s="1546" t="s">
        <v>135</v>
      </c>
      <c r="L401" s="1545"/>
      <c r="M401" s="1544"/>
      <c r="N401" s="1543"/>
      <c r="O401" s="1542"/>
      <c r="P401" s="1536"/>
      <c r="Q401" s="1536"/>
    </row>
    <row r="402" spans="1:21" s="51" customFormat="1" ht="16.5" customHeight="1" thickBot="1" x14ac:dyDescent="0.3">
      <c r="A402" s="1415"/>
      <c r="B402" s="1414"/>
      <c r="C402" s="1413"/>
      <c r="D402" s="1541"/>
      <c r="E402" s="1540"/>
      <c r="F402" s="263"/>
      <c r="G402" s="1431"/>
      <c r="H402" s="1166"/>
      <c r="I402" s="1123"/>
      <c r="J402" s="1539"/>
      <c r="K402" s="1538" t="s">
        <v>29</v>
      </c>
      <c r="L402" s="1462">
        <f>SUM(L400)</f>
        <v>10</v>
      </c>
      <c r="M402" s="1524"/>
      <c r="N402" s="1523"/>
      <c r="O402" s="1537"/>
      <c r="P402" s="1536"/>
      <c r="Q402" s="1536"/>
    </row>
    <row r="403" spans="1:21" s="51" customFormat="1" ht="15" customHeight="1" thickBot="1" x14ac:dyDescent="0.3">
      <c r="A403" s="1150" t="s">
        <v>104</v>
      </c>
      <c r="B403" s="1392" t="s">
        <v>33</v>
      </c>
      <c r="C403" s="1148" t="s">
        <v>102</v>
      </c>
      <c r="D403" s="494" t="s">
        <v>342</v>
      </c>
      <c r="E403" s="493"/>
      <c r="F403" s="492"/>
      <c r="G403" s="1441" t="s">
        <v>341</v>
      </c>
      <c r="H403" s="1329" t="s">
        <v>40</v>
      </c>
      <c r="I403" s="1145" t="s">
        <v>254</v>
      </c>
      <c r="J403" s="1192" t="s">
        <v>253</v>
      </c>
      <c r="K403" s="1499" t="s">
        <v>119</v>
      </c>
      <c r="L403" s="1534">
        <f>L407</f>
        <v>40</v>
      </c>
      <c r="M403" s="1142"/>
      <c r="N403" s="1440"/>
      <c r="O403" s="1497"/>
    </row>
    <row r="404" spans="1:21" s="51" customFormat="1" ht="15" customHeight="1" thickBot="1" x14ac:dyDescent="0.3">
      <c r="A404" s="1139"/>
      <c r="B404" s="1338"/>
      <c r="C404" s="1137"/>
      <c r="D404" s="480"/>
      <c r="E404" s="479"/>
      <c r="F404" s="478"/>
      <c r="G404" s="1433"/>
      <c r="H404" s="1305"/>
      <c r="I404" s="1131"/>
      <c r="J404" s="1191"/>
      <c r="K404" s="1495" t="s">
        <v>319</v>
      </c>
      <c r="L404" s="1532">
        <f>L408</f>
        <v>60</v>
      </c>
      <c r="M404" s="1211"/>
      <c r="N404" s="1380"/>
      <c r="O404" s="1209"/>
      <c r="U404" s="1041"/>
    </row>
    <row r="405" spans="1:21" s="51" customFormat="1" ht="15" customHeight="1" thickBot="1" x14ac:dyDescent="0.3">
      <c r="A405" s="1139"/>
      <c r="B405" s="1338"/>
      <c r="C405" s="1137"/>
      <c r="D405" s="480"/>
      <c r="E405" s="479"/>
      <c r="F405" s="478"/>
      <c r="G405" s="1433"/>
      <c r="H405" s="1305"/>
      <c r="I405" s="1131"/>
      <c r="J405" s="1468"/>
      <c r="K405" s="1535" t="s">
        <v>135</v>
      </c>
      <c r="L405" s="1534">
        <f>L409</f>
        <v>0</v>
      </c>
      <c r="M405" s="1211"/>
      <c r="N405" s="1380"/>
      <c r="O405" s="1209"/>
    </row>
    <row r="406" spans="1:21" s="51" customFormat="1" ht="20.25" customHeight="1" thickBot="1" x14ac:dyDescent="0.3">
      <c r="A406" s="1127"/>
      <c r="B406" s="1525"/>
      <c r="C406" s="1125"/>
      <c r="D406" s="1396"/>
      <c r="E406" s="1395"/>
      <c r="F406" s="1394"/>
      <c r="G406" s="1433"/>
      <c r="H406" s="1305"/>
      <c r="I406" s="1131"/>
      <c r="J406" s="1464"/>
      <c r="K406" s="1533" t="s">
        <v>29</v>
      </c>
      <c r="L406" s="1532">
        <f>SUM(L403:L405)</f>
        <v>100</v>
      </c>
      <c r="M406" s="1206"/>
      <c r="N406" s="1417"/>
      <c r="O406" s="1204"/>
    </row>
    <row r="407" spans="1:21" s="51" customFormat="1" ht="20.25" customHeight="1" thickBot="1" x14ac:dyDescent="0.3">
      <c r="A407" s="1184" t="s">
        <v>104</v>
      </c>
      <c r="B407" s="1392" t="s">
        <v>33</v>
      </c>
      <c r="C407" s="1148" t="s">
        <v>102</v>
      </c>
      <c r="D407" s="1147" t="s">
        <v>33</v>
      </c>
      <c r="E407" s="1365"/>
      <c r="F407" s="392" t="s">
        <v>340</v>
      </c>
      <c r="G407" s="1433"/>
      <c r="H407" s="1305"/>
      <c r="I407" s="1131" t="s">
        <v>254</v>
      </c>
      <c r="J407" s="1192" t="s">
        <v>253</v>
      </c>
      <c r="K407" s="457" t="s">
        <v>119</v>
      </c>
      <c r="L407" s="1475">
        <v>40</v>
      </c>
      <c r="M407" s="335" t="s">
        <v>339</v>
      </c>
      <c r="N407" s="1531" t="s">
        <v>47</v>
      </c>
      <c r="O407" s="1530"/>
      <c r="P407" s="1043"/>
      <c r="Q407" s="1043"/>
    </row>
    <row r="408" spans="1:21" s="51" customFormat="1" ht="15" customHeight="1" thickBot="1" x14ac:dyDescent="0.3">
      <c r="A408" s="1178"/>
      <c r="B408" s="1338"/>
      <c r="C408" s="1137"/>
      <c r="D408" s="1136"/>
      <c r="E408" s="1470"/>
      <c r="F408" s="390"/>
      <c r="G408" s="1433"/>
      <c r="H408" s="1305"/>
      <c r="I408" s="1131"/>
      <c r="J408" s="1191"/>
      <c r="K408" s="1529" t="s">
        <v>319</v>
      </c>
      <c r="L408" s="1217">
        <v>60</v>
      </c>
      <c r="M408" s="1255"/>
      <c r="N408" s="1254"/>
      <c r="O408" s="1528"/>
      <c r="P408" s="1043"/>
      <c r="Q408" s="1043"/>
      <c r="U408" s="1041"/>
    </row>
    <row r="409" spans="1:21" s="51" customFormat="1" ht="13.5" customHeight="1" thickBot="1" x14ac:dyDescent="0.3">
      <c r="A409" s="1178"/>
      <c r="B409" s="1338"/>
      <c r="C409" s="1137"/>
      <c r="D409" s="1136"/>
      <c r="E409" s="1470"/>
      <c r="F409" s="390"/>
      <c r="G409" s="1433"/>
      <c r="H409" s="1305"/>
      <c r="I409" s="1131"/>
      <c r="J409" s="1468"/>
      <c r="K409" s="1467" t="s">
        <v>135</v>
      </c>
      <c r="L409" s="1527"/>
      <c r="M409" s="1505" t="s">
        <v>338</v>
      </c>
      <c r="N409" s="1504" t="s">
        <v>47</v>
      </c>
      <c r="O409" s="1526">
        <v>1</v>
      </c>
      <c r="P409" s="1043"/>
      <c r="Q409" s="1043"/>
    </row>
    <row r="410" spans="1:21" s="51" customFormat="1" ht="16.5" customHeight="1" thickBot="1" x14ac:dyDescent="0.3">
      <c r="A410" s="1172"/>
      <c r="B410" s="1525"/>
      <c r="C410" s="1125"/>
      <c r="D410" s="1124"/>
      <c r="E410" s="1374"/>
      <c r="F410" s="388"/>
      <c r="G410" s="1431"/>
      <c r="H410" s="1303"/>
      <c r="I410" s="1120"/>
      <c r="J410" s="1464"/>
      <c r="K410" s="1463" t="s">
        <v>29</v>
      </c>
      <c r="L410" s="1462">
        <f>SUM(L407:L409)</f>
        <v>100</v>
      </c>
      <c r="M410" s="1524"/>
      <c r="N410" s="1523"/>
      <c r="O410" s="1204"/>
    </row>
    <row r="411" spans="1:21" s="51" customFormat="1" ht="17.25" customHeight="1" thickBot="1" x14ac:dyDescent="0.3">
      <c r="A411" s="1184" t="s">
        <v>104</v>
      </c>
      <c r="B411" s="1430" t="s">
        <v>33</v>
      </c>
      <c r="C411" s="1182" t="s">
        <v>98</v>
      </c>
      <c r="D411" s="494" t="s">
        <v>337</v>
      </c>
      <c r="E411" s="493"/>
      <c r="F411" s="492"/>
      <c r="G411" s="1441" t="s">
        <v>331</v>
      </c>
      <c r="H411" s="1329" t="s">
        <v>40</v>
      </c>
      <c r="I411" s="1146" t="s">
        <v>204</v>
      </c>
      <c r="J411" s="1522" t="s">
        <v>203</v>
      </c>
      <c r="K411" s="1499" t="s">
        <v>119</v>
      </c>
      <c r="L411" s="1498">
        <f>L415+L419+L423</f>
        <v>124</v>
      </c>
      <c r="M411" s="1521"/>
      <c r="N411" s="1520"/>
      <c r="O411" s="1519"/>
      <c r="P411" s="1247"/>
      <c r="Q411" s="1247"/>
    </row>
    <row r="412" spans="1:21" s="51" customFormat="1" ht="15" customHeight="1" thickBot="1" x14ac:dyDescent="0.3">
      <c r="A412" s="1178"/>
      <c r="B412" s="1421"/>
      <c r="C412" s="1176"/>
      <c r="D412" s="480"/>
      <c r="E412" s="479"/>
      <c r="F412" s="478"/>
      <c r="G412" s="1433"/>
      <c r="H412" s="1305"/>
      <c r="I412" s="1135"/>
      <c r="J412" s="1517"/>
      <c r="K412" s="1496" t="s">
        <v>319</v>
      </c>
      <c r="L412" s="1492">
        <f>L416+L420+L424</f>
        <v>150</v>
      </c>
      <c r="M412" s="1518"/>
      <c r="N412" s="1380"/>
      <c r="O412" s="1209"/>
    </row>
    <row r="413" spans="1:21" s="51" customFormat="1" ht="15" customHeight="1" thickBot="1" x14ac:dyDescent="0.3">
      <c r="A413" s="1178"/>
      <c r="B413" s="1421"/>
      <c r="C413" s="1176"/>
      <c r="D413" s="480"/>
      <c r="E413" s="479"/>
      <c r="F413" s="478"/>
      <c r="G413" s="1433"/>
      <c r="H413" s="1305"/>
      <c r="I413" s="1135"/>
      <c r="J413" s="1517"/>
      <c r="K413" s="1496" t="s">
        <v>135</v>
      </c>
      <c r="L413" s="1492">
        <f>L417+L421+L425</f>
        <v>0</v>
      </c>
      <c r="M413" s="1211"/>
      <c r="N413" s="1380"/>
      <c r="O413" s="1209"/>
    </row>
    <row r="414" spans="1:21" s="51" customFormat="1" ht="15" customHeight="1" thickBot="1" x14ac:dyDescent="0.3">
      <c r="A414" s="1172"/>
      <c r="B414" s="1419"/>
      <c r="C414" s="1170"/>
      <c r="D414" s="1396"/>
      <c r="E414" s="1395"/>
      <c r="F414" s="1394"/>
      <c r="G414" s="1431"/>
      <c r="H414" s="1303"/>
      <c r="I414" s="1135"/>
      <c r="J414" s="1516"/>
      <c r="K414" s="1310" t="s">
        <v>29</v>
      </c>
      <c r="L414" s="1492">
        <f>SUM(L411:L413)</f>
        <v>274</v>
      </c>
      <c r="M414" s="1206"/>
      <c r="N414" s="1417"/>
      <c r="O414" s="1204"/>
    </row>
    <row r="415" spans="1:21" s="51" customFormat="1" ht="24" customHeight="1" thickBot="1" x14ac:dyDescent="0.3">
      <c r="A415" s="1184" t="s">
        <v>104</v>
      </c>
      <c r="B415" s="1430" t="s">
        <v>33</v>
      </c>
      <c r="C415" s="1182" t="s">
        <v>98</v>
      </c>
      <c r="D415" s="1181" t="s">
        <v>33</v>
      </c>
      <c r="E415" s="1365"/>
      <c r="F415" s="329" t="s">
        <v>336</v>
      </c>
      <c r="G415" s="1441" t="s">
        <v>331</v>
      </c>
      <c r="H415" s="1329" t="s">
        <v>40</v>
      </c>
      <c r="I415" s="1135"/>
      <c r="J415" s="1477"/>
      <c r="K415" s="1476" t="s">
        <v>119</v>
      </c>
      <c r="L415" s="1475">
        <v>30</v>
      </c>
      <c r="M415" s="1508" t="s">
        <v>335</v>
      </c>
      <c r="N415" s="1507" t="s">
        <v>47</v>
      </c>
      <c r="O415" s="1515">
        <v>15</v>
      </c>
      <c r="P415" s="1510"/>
      <c r="Q415" s="1510"/>
    </row>
    <row r="416" spans="1:21" s="51" customFormat="1" ht="22.5" customHeight="1" thickBot="1" x14ac:dyDescent="0.3">
      <c r="A416" s="1178"/>
      <c r="B416" s="1421"/>
      <c r="C416" s="1176"/>
      <c r="D416" s="1175"/>
      <c r="E416" s="1470"/>
      <c r="F416" s="1134"/>
      <c r="G416" s="1433"/>
      <c r="H416" s="1305"/>
      <c r="I416" s="1135"/>
      <c r="J416" s="1468"/>
      <c r="K416" s="1467" t="s">
        <v>319</v>
      </c>
      <c r="L416" s="1514">
        <v>50</v>
      </c>
      <c r="M416" s="1341"/>
      <c r="N416" s="1340"/>
      <c r="O416" s="1339"/>
    </row>
    <row r="417" spans="1:23" s="51" customFormat="1" ht="15" customHeight="1" thickBot="1" x14ac:dyDescent="0.3">
      <c r="A417" s="1178"/>
      <c r="B417" s="1421"/>
      <c r="C417" s="1176"/>
      <c r="D417" s="1175"/>
      <c r="E417" s="1470"/>
      <c r="F417" s="1134"/>
      <c r="G417" s="1433"/>
      <c r="H417" s="1305"/>
      <c r="I417" s="1135"/>
      <c r="J417" s="1468"/>
      <c r="K417" s="459" t="s">
        <v>135</v>
      </c>
      <c r="L417" s="1475">
        <v>0</v>
      </c>
      <c r="M417" s="1142"/>
      <c r="N417" s="1440"/>
      <c r="O417" s="1497"/>
      <c r="W417" s="1041"/>
    </row>
    <row r="418" spans="1:23" s="51" customFormat="1" ht="13.5" customHeight="1" thickBot="1" x14ac:dyDescent="0.3">
      <c r="A418" s="1172"/>
      <c r="B418" s="1419"/>
      <c r="C418" s="1170"/>
      <c r="D418" s="1169"/>
      <c r="E418" s="1374"/>
      <c r="F418" s="263"/>
      <c r="G418" s="1431"/>
      <c r="H418" s="1303"/>
      <c r="I418" s="1135"/>
      <c r="J418" s="1464"/>
      <c r="K418" s="1463" t="s">
        <v>29</v>
      </c>
      <c r="L418" s="1462">
        <f>SUM(L415:L417)</f>
        <v>80</v>
      </c>
      <c r="M418" s="1206"/>
      <c r="N418" s="1417"/>
      <c r="O418" s="1204"/>
    </row>
    <row r="419" spans="1:23" s="51" customFormat="1" ht="15" customHeight="1" thickBot="1" x14ac:dyDescent="0.3">
      <c r="A419" s="1184" t="s">
        <v>104</v>
      </c>
      <c r="B419" s="1430" t="s">
        <v>33</v>
      </c>
      <c r="C419" s="1182" t="s">
        <v>98</v>
      </c>
      <c r="D419" s="1181" t="s">
        <v>35</v>
      </c>
      <c r="E419" s="1365"/>
      <c r="F419" s="329" t="s">
        <v>334</v>
      </c>
      <c r="G419" s="1441" t="s">
        <v>331</v>
      </c>
      <c r="H419" s="1329" t="s">
        <v>40</v>
      </c>
      <c r="I419" s="1135"/>
      <c r="J419" s="1477"/>
      <c r="K419" s="457" t="s">
        <v>119</v>
      </c>
      <c r="L419" s="1475">
        <v>24</v>
      </c>
      <c r="M419" s="1513" t="s">
        <v>333</v>
      </c>
      <c r="N419" s="1512" t="s">
        <v>47</v>
      </c>
      <c r="O419" s="1511">
        <v>10</v>
      </c>
      <c r="P419" s="1510"/>
      <c r="Q419" s="1510"/>
    </row>
    <row r="420" spans="1:23" s="51" customFormat="1" ht="25.5" customHeight="1" thickBot="1" x14ac:dyDescent="0.3">
      <c r="A420" s="1178"/>
      <c r="B420" s="1421"/>
      <c r="C420" s="1176"/>
      <c r="D420" s="1175"/>
      <c r="E420" s="1470"/>
      <c r="F420" s="1134"/>
      <c r="G420" s="1433"/>
      <c r="H420" s="1305"/>
      <c r="I420" s="1135"/>
      <c r="J420" s="1468"/>
      <c r="K420" s="457" t="s">
        <v>319</v>
      </c>
      <c r="L420" s="1475">
        <v>100</v>
      </c>
      <c r="M420" s="1333"/>
      <c r="N420" s="1332"/>
      <c r="O420" s="1331"/>
      <c r="S420" s="1041"/>
      <c r="T420" s="1041"/>
    </row>
    <row r="421" spans="1:23" s="51" customFormat="1" ht="23.25" customHeight="1" thickBot="1" x14ac:dyDescent="0.3">
      <c r="A421" s="1178"/>
      <c r="B421" s="1421"/>
      <c r="C421" s="1176"/>
      <c r="D421" s="1175"/>
      <c r="E421" s="1470"/>
      <c r="F421" s="1134"/>
      <c r="G421" s="1433"/>
      <c r="H421" s="1305"/>
      <c r="I421" s="1135"/>
      <c r="J421" s="1468"/>
      <c r="K421" s="1480" t="s">
        <v>135</v>
      </c>
      <c r="L421" s="1217">
        <v>0</v>
      </c>
      <c r="M421" s="1361"/>
      <c r="N421" s="1360"/>
      <c r="O421" s="1359"/>
    </row>
    <row r="422" spans="1:23" s="51" customFormat="1" ht="21.75" customHeight="1" thickBot="1" x14ac:dyDescent="0.3">
      <c r="A422" s="1172"/>
      <c r="B422" s="1419"/>
      <c r="C422" s="1170"/>
      <c r="D422" s="1169"/>
      <c r="E422" s="1374"/>
      <c r="F422" s="263"/>
      <c r="G422" s="1431"/>
      <c r="H422" s="1303"/>
      <c r="I422" s="1135"/>
      <c r="J422" s="1464"/>
      <c r="K422" s="1463" t="s">
        <v>29</v>
      </c>
      <c r="L422" s="1462">
        <f>SUM(L419:L421)</f>
        <v>124</v>
      </c>
      <c r="M422" s="1206"/>
      <c r="N422" s="1417"/>
      <c r="O422" s="1204"/>
    </row>
    <row r="423" spans="1:23" s="51" customFormat="1" ht="21" customHeight="1" thickBot="1" x14ac:dyDescent="0.3">
      <c r="A423" s="1184" t="s">
        <v>104</v>
      </c>
      <c r="B423" s="1430" t="s">
        <v>33</v>
      </c>
      <c r="C423" s="1182" t="s">
        <v>98</v>
      </c>
      <c r="D423" s="1181" t="s">
        <v>104</v>
      </c>
      <c r="E423" s="1365"/>
      <c r="F423" s="1509" t="s">
        <v>332</v>
      </c>
      <c r="G423" s="1441" t="s">
        <v>331</v>
      </c>
      <c r="H423" s="1329" t="s">
        <v>40</v>
      </c>
      <c r="I423" s="1135"/>
      <c r="J423" s="1477"/>
      <c r="K423" s="1476" t="s">
        <v>119</v>
      </c>
      <c r="L423" s="1475">
        <v>70</v>
      </c>
      <c r="M423" s="1508" t="s">
        <v>330</v>
      </c>
      <c r="N423" s="1507" t="s">
        <v>47</v>
      </c>
      <c r="O423" s="1506">
        <v>1</v>
      </c>
      <c r="P423" s="1502"/>
      <c r="Q423" s="1502"/>
      <c r="W423" s="1041"/>
    </row>
    <row r="424" spans="1:23" s="51" customFormat="1" ht="22.5" customHeight="1" thickBot="1" x14ac:dyDescent="0.3">
      <c r="A424" s="1178"/>
      <c r="B424" s="1421"/>
      <c r="C424" s="1176"/>
      <c r="D424" s="1175"/>
      <c r="E424" s="1470"/>
      <c r="F424" s="1501"/>
      <c r="G424" s="1433"/>
      <c r="H424" s="1305"/>
      <c r="I424" s="1135"/>
      <c r="J424" s="1468"/>
      <c r="K424" s="1471" t="s">
        <v>319</v>
      </c>
      <c r="L424" s="1217"/>
      <c r="M424" s="1505" t="s">
        <v>329</v>
      </c>
      <c r="N424" s="1504" t="s">
        <v>47</v>
      </c>
      <c r="O424" s="1503">
        <v>1</v>
      </c>
      <c r="P424" s="1502"/>
      <c r="Q424" s="1502"/>
    </row>
    <row r="425" spans="1:23" s="51" customFormat="1" ht="20.25" customHeight="1" thickBot="1" x14ac:dyDescent="0.3">
      <c r="A425" s="1178"/>
      <c r="B425" s="1421"/>
      <c r="C425" s="1176"/>
      <c r="D425" s="1175"/>
      <c r="E425" s="1470"/>
      <c r="F425" s="1501"/>
      <c r="G425" s="1433"/>
      <c r="H425" s="1305"/>
      <c r="I425" s="1135"/>
      <c r="J425" s="1468"/>
      <c r="K425" s="1467" t="s">
        <v>135</v>
      </c>
      <c r="L425" s="1217"/>
      <c r="M425" s="1211"/>
      <c r="N425" s="1380"/>
      <c r="O425" s="1209"/>
    </row>
    <row r="426" spans="1:23" s="51" customFormat="1" ht="15.75" customHeight="1" thickBot="1" x14ac:dyDescent="0.3">
      <c r="A426" s="1172"/>
      <c r="B426" s="1419"/>
      <c r="C426" s="1170"/>
      <c r="D426" s="1169"/>
      <c r="E426" s="1374"/>
      <c r="F426" s="1500"/>
      <c r="G426" s="1431"/>
      <c r="H426" s="1303"/>
      <c r="I426" s="1123"/>
      <c r="J426" s="1464"/>
      <c r="K426" s="1463" t="s">
        <v>29</v>
      </c>
      <c r="L426" s="1462">
        <f>SUM(L423:L425)</f>
        <v>70</v>
      </c>
      <c r="M426" s="1206"/>
      <c r="N426" s="1417"/>
      <c r="O426" s="1204"/>
    </row>
    <row r="427" spans="1:23" s="51" customFormat="1" ht="15" customHeight="1" thickBot="1" x14ac:dyDescent="0.3">
      <c r="A427" s="1184" t="s">
        <v>104</v>
      </c>
      <c r="B427" s="1430" t="s">
        <v>33</v>
      </c>
      <c r="C427" s="1260" t="s">
        <v>92</v>
      </c>
      <c r="D427" s="494" t="s">
        <v>328</v>
      </c>
      <c r="E427" s="493"/>
      <c r="F427" s="492"/>
      <c r="G427" s="1441" t="s">
        <v>321</v>
      </c>
      <c r="H427" s="1329" t="s">
        <v>40</v>
      </c>
      <c r="I427" s="1146" t="s">
        <v>204</v>
      </c>
      <c r="J427" s="1192" t="s">
        <v>203</v>
      </c>
      <c r="K427" s="1499" t="s">
        <v>119</v>
      </c>
      <c r="L427" s="1498">
        <f>L431+L435+L439</f>
        <v>625</v>
      </c>
      <c r="M427" s="1142"/>
      <c r="N427" s="1440"/>
      <c r="O427" s="1497"/>
    </row>
    <row r="428" spans="1:23" s="51" customFormat="1" ht="15" customHeight="1" thickBot="1" x14ac:dyDescent="0.3">
      <c r="A428" s="1178"/>
      <c r="B428" s="1421"/>
      <c r="C428" s="1251"/>
      <c r="D428" s="480"/>
      <c r="E428" s="479"/>
      <c r="F428" s="478"/>
      <c r="G428" s="1433"/>
      <c r="H428" s="1305"/>
      <c r="I428" s="1135"/>
      <c r="J428" s="1191"/>
      <c r="K428" s="1496" t="s">
        <v>319</v>
      </c>
      <c r="L428" s="1492">
        <f>L432+L436+L440</f>
        <v>0</v>
      </c>
      <c r="M428" s="1211"/>
      <c r="N428" s="1380"/>
      <c r="O428" s="1209"/>
    </row>
    <row r="429" spans="1:23" s="51" customFormat="1" ht="15" customHeight="1" thickBot="1" x14ac:dyDescent="0.3">
      <c r="A429" s="1178"/>
      <c r="B429" s="1421"/>
      <c r="C429" s="1251"/>
      <c r="D429" s="480"/>
      <c r="E429" s="479"/>
      <c r="F429" s="478"/>
      <c r="G429" s="1433"/>
      <c r="H429" s="1305"/>
      <c r="I429" s="1135"/>
      <c r="J429" s="1468"/>
      <c r="K429" s="1495" t="s">
        <v>135</v>
      </c>
      <c r="L429" s="1494">
        <f>L433+L437+L441</f>
        <v>0</v>
      </c>
      <c r="M429" s="1211"/>
      <c r="N429" s="1380"/>
      <c r="O429" s="1209"/>
    </row>
    <row r="430" spans="1:23" s="51" customFormat="1" ht="18.75" customHeight="1" thickBot="1" x14ac:dyDescent="0.3">
      <c r="A430" s="1172"/>
      <c r="B430" s="1419"/>
      <c r="C430" s="1466"/>
      <c r="D430" s="1396"/>
      <c r="E430" s="1395"/>
      <c r="F430" s="1394"/>
      <c r="G430" s="1431"/>
      <c r="H430" s="1303"/>
      <c r="I430" s="1135"/>
      <c r="J430" s="1464"/>
      <c r="K430" s="1493" t="s">
        <v>29</v>
      </c>
      <c r="L430" s="1492">
        <f>SUM(L427:L429)</f>
        <v>625</v>
      </c>
      <c r="M430" s="1206"/>
      <c r="N430" s="1417"/>
      <c r="O430" s="1204"/>
    </row>
    <row r="431" spans="1:23" s="51" customFormat="1" ht="17.25" customHeight="1" thickBot="1" x14ac:dyDescent="0.3">
      <c r="A431" s="1178" t="s">
        <v>104</v>
      </c>
      <c r="B431" s="1421" t="s">
        <v>33</v>
      </c>
      <c r="C431" s="1251" t="s">
        <v>92</v>
      </c>
      <c r="D431" s="1175" t="s">
        <v>33</v>
      </c>
      <c r="E431" s="1470"/>
      <c r="F431" s="1469" t="s">
        <v>327</v>
      </c>
      <c r="G431" s="1433" t="s">
        <v>321</v>
      </c>
      <c r="H431" s="1305" t="s">
        <v>40</v>
      </c>
      <c r="I431" s="1135"/>
      <c r="J431" s="1477"/>
      <c r="K431" s="1476" t="s">
        <v>119</v>
      </c>
      <c r="L431" s="1475">
        <v>600</v>
      </c>
      <c r="M431" s="1491" t="s">
        <v>326</v>
      </c>
      <c r="N431" s="1490" t="s">
        <v>325</v>
      </c>
      <c r="O431" s="1489">
        <v>468.5</v>
      </c>
      <c r="P431" s="1488"/>
      <c r="Q431" s="1488"/>
    </row>
    <row r="432" spans="1:23" s="51" customFormat="1" ht="22.5" customHeight="1" thickBot="1" x14ac:dyDescent="0.3">
      <c r="A432" s="1178"/>
      <c r="B432" s="1421"/>
      <c r="C432" s="1251"/>
      <c r="D432" s="1175"/>
      <c r="E432" s="1470"/>
      <c r="F432" s="1469"/>
      <c r="G432" s="1433"/>
      <c r="H432" s="1305"/>
      <c r="I432" s="1135"/>
      <c r="J432" s="1468"/>
      <c r="K432" s="1471" t="s">
        <v>319</v>
      </c>
      <c r="L432" s="1217">
        <v>0</v>
      </c>
      <c r="M432" s="1487" t="s">
        <v>324</v>
      </c>
      <c r="N432" s="1486" t="s">
        <v>47</v>
      </c>
      <c r="O432" s="1485">
        <v>1</v>
      </c>
      <c r="P432" s="1262"/>
      <c r="Q432" s="1262"/>
    </row>
    <row r="433" spans="1:18" s="51" customFormat="1" ht="15" customHeight="1" thickBot="1" x14ac:dyDescent="0.3">
      <c r="A433" s="1178"/>
      <c r="B433" s="1421"/>
      <c r="C433" s="1251"/>
      <c r="D433" s="1175"/>
      <c r="E433" s="1470"/>
      <c r="F433" s="1469"/>
      <c r="G433" s="1433"/>
      <c r="H433" s="1305"/>
      <c r="I433" s="1135"/>
      <c r="J433" s="1468"/>
      <c r="K433" s="1467" t="s">
        <v>135</v>
      </c>
      <c r="L433" s="1484">
        <v>0</v>
      </c>
      <c r="M433" s="1211"/>
      <c r="N433" s="1380"/>
      <c r="O433" s="1209"/>
    </row>
    <row r="434" spans="1:18" s="51" customFormat="1" ht="15" customHeight="1" thickBot="1" x14ac:dyDescent="0.3">
      <c r="A434" s="1178"/>
      <c r="B434" s="1421"/>
      <c r="C434" s="1251"/>
      <c r="D434" s="1175"/>
      <c r="E434" s="1470"/>
      <c r="F434" s="1469"/>
      <c r="G434" s="1433"/>
      <c r="H434" s="1305"/>
      <c r="I434" s="1135"/>
      <c r="J434" s="1464"/>
      <c r="K434" s="1463" t="s">
        <v>29</v>
      </c>
      <c r="L434" s="1479">
        <f>SUM(L431:L433)</f>
        <v>600</v>
      </c>
      <c r="M434" s="1206"/>
      <c r="N434" s="1417"/>
      <c r="O434" s="1204"/>
    </row>
    <row r="435" spans="1:18" s="51" customFormat="1" ht="37.5" customHeight="1" thickBot="1" x14ac:dyDescent="0.3">
      <c r="A435" s="1184" t="s">
        <v>104</v>
      </c>
      <c r="B435" s="1430" t="s">
        <v>33</v>
      </c>
      <c r="C435" s="1260" t="s">
        <v>92</v>
      </c>
      <c r="D435" s="1181" t="s">
        <v>35</v>
      </c>
      <c r="E435" s="1365"/>
      <c r="F435" s="329" t="s">
        <v>323</v>
      </c>
      <c r="G435" s="1441" t="s">
        <v>321</v>
      </c>
      <c r="H435" s="1329" t="s">
        <v>40</v>
      </c>
      <c r="I435" s="1135"/>
      <c r="J435" s="1477"/>
      <c r="K435" s="457" t="s">
        <v>119</v>
      </c>
      <c r="L435" s="1475">
        <v>15</v>
      </c>
      <c r="M435" s="1483" t="s">
        <v>323</v>
      </c>
      <c r="N435" s="1473" t="s">
        <v>47</v>
      </c>
      <c r="O435" s="1482">
        <v>110</v>
      </c>
      <c r="P435" s="1481"/>
      <c r="Q435" s="1481"/>
    </row>
    <row r="436" spans="1:18" s="51" customFormat="1" ht="15" customHeight="1" thickBot="1" x14ac:dyDescent="0.3">
      <c r="A436" s="1178"/>
      <c r="B436" s="1421"/>
      <c r="C436" s="1251"/>
      <c r="D436" s="1175"/>
      <c r="E436" s="1470"/>
      <c r="F436" s="1134"/>
      <c r="G436" s="1433"/>
      <c r="H436" s="1305"/>
      <c r="I436" s="1135"/>
      <c r="J436" s="1468"/>
      <c r="K436" s="1480" t="s">
        <v>319</v>
      </c>
      <c r="L436" s="1217">
        <v>0</v>
      </c>
      <c r="M436" s="1211"/>
      <c r="N436" s="1380"/>
      <c r="O436" s="1209"/>
    </row>
    <row r="437" spans="1:18" s="51" customFormat="1" ht="15" customHeight="1" thickBot="1" x14ac:dyDescent="0.3">
      <c r="A437" s="1178"/>
      <c r="B437" s="1421"/>
      <c r="C437" s="1251"/>
      <c r="D437" s="1175"/>
      <c r="E437" s="1470"/>
      <c r="F437" s="1134"/>
      <c r="G437" s="1433"/>
      <c r="H437" s="1305"/>
      <c r="I437" s="1135"/>
      <c r="J437" s="1468"/>
      <c r="K437" s="457" t="s">
        <v>135</v>
      </c>
      <c r="L437" s="1217"/>
      <c r="M437" s="1211"/>
      <c r="N437" s="1380"/>
      <c r="O437" s="1209"/>
    </row>
    <row r="438" spans="1:18" s="51" customFormat="1" ht="15" customHeight="1" thickBot="1" x14ac:dyDescent="0.3">
      <c r="A438" s="1172"/>
      <c r="B438" s="1419"/>
      <c r="C438" s="1466"/>
      <c r="D438" s="1169"/>
      <c r="E438" s="1374"/>
      <c r="F438" s="1465"/>
      <c r="G438" s="1431"/>
      <c r="H438" s="1303"/>
      <c r="I438" s="1135"/>
      <c r="J438" s="1464"/>
      <c r="K438" s="1463" t="s">
        <v>29</v>
      </c>
      <c r="L438" s="1479">
        <f>SUM(L435:L437)</f>
        <v>15</v>
      </c>
      <c r="M438" s="1206"/>
      <c r="N438" s="1417"/>
      <c r="O438" s="1204"/>
    </row>
    <row r="439" spans="1:18" s="51" customFormat="1" ht="30" customHeight="1" thickBot="1" x14ac:dyDescent="0.3">
      <c r="A439" s="1184" t="s">
        <v>104</v>
      </c>
      <c r="B439" s="1430" t="s">
        <v>33</v>
      </c>
      <c r="C439" s="1260" t="s">
        <v>92</v>
      </c>
      <c r="D439" s="1181" t="s">
        <v>104</v>
      </c>
      <c r="E439" s="1365"/>
      <c r="F439" s="1478" t="s">
        <v>322</v>
      </c>
      <c r="G439" s="1441" t="s">
        <v>321</v>
      </c>
      <c r="H439" s="1329" t="s">
        <v>40</v>
      </c>
      <c r="I439" s="1135"/>
      <c r="J439" s="1477"/>
      <c r="K439" s="1476" t="s">
        <v>119</v>
      </c>
      <c r="L439" s="1475">
        <v>10</v>
      </c>
      <c r="M439" s="1474" t="s">
        <v>320</v>
      </c>
      <c r="N439" s="1473" t="s">
        <v>47</v>
      </c>
      <c r="O439" s="1472">
        <v>10</v>
      </c>
      <c r="P439" s="1262"/>
      <c r="Q439" s="1262"/>
    </row>
    <row r="440" spans="1:18" s="51" customFormat="1" ht="15" customHeight="1" thickBot="1" x14ac:dyDescent="0.3">
      <c r="A440" s="1178"/>
      <c r="B440" s="1421"/>
      <c r="C440" s="1251"/>
      <c r="D440" s="1175"/>
      <c r="E440" s="1470"/>
      <c r="F440" s="1469"/>
      <c r="G440" s="1433"/>
      <c r="H440" s="1305"/>
      <c r="I440" s="1135"/>
      <c r="J440" s="1468"/>
      <c r="K440" s="1471" t="s">
        <v>319</v>
      </c>
      <c r="L440" s="1217"/>
      <c r="M440" s="1211"/>
      <c r="N440" s="1380"/>
      <c r="O440" s="1420"/>
    </row>
    <row r="441" spans="1:18" s="51" customFormat="1" ht="15" customHeight="1" thickBot="1" x14ac:dyDescent="0.3">
      <c r="A441" s="1178"/>
      <c r="B441" s="1421"/>
      <c r="C441" s="1251"/>
      <c r="D441" s="1175"/>
      <c r="E441" s="1470"/>
      <c r="F441" s="1469"/>
      <c r="G441" s="1433"/>
      <c r="H441" s="1305"/>
      <c r="I441" s="1135"/>
      <c r="J441" s="1468"/>
      <c r="K441" s="1467" t="s">
        <v>135</v>
      </c>
      <c r="L441" s="1217"/>
      <c r="M441" s="1211"/>
      <c r="N441" s="1380"/>
      <c r="O441" s="1420"/>
    </row>
    <row r="442" spans="1:18" s="51" customFormat="1" ht="15" customHeight="1" thickBot="1" x14ac:dyDescent="0.3">
      <c r="A442" s="1172"/>
      <c r="B442" s="1419"/>
      <c r="C442" s="1466"/>
      <c r="D442" s="1169"/>
      <c r="E442" s="1374"/>
      <c r="F442" s="1465"/>
      <c r="G442" s="1431"/>
      <c r="H442" s="1303"/>
      <c r="I442" s="1123"/>
      <c r="J442" s="1464"/>
      <c r="K442" s="1463" t="s">
        <v>29</v>
      </c>
      <c r="L442" s="1462">
        <f>SUM(L439:L441)</f>
        <v>10</v>
      </c>
      <c r="M442" s="1206"/>
      <c r="N442" s="1417"/>
      <c r="O442" s="1416"/>
    </row>
    <row r="443" spans="1:18" s="51" customFormat="1" ht="15" customHeight="1" thickBot="1" x14ac:dyDescent="0.3">
      <c r="A443" s="1408" t="s">
        <v>104</v>
      </c>
      <c r="B443" s="1113" t="s">
        <v>33</v>
      </c>
      <c r="C443" s="1112" t="s">
        <v>249</v>
      </c>
      <c r="D443" s="1112"/>
      <c r="E443" s="1112"/>
      <c r="F443" s="1112"/>
      <c r="G443" s="1112"/>
      <c r="H443" s="1112"/>
      <c r="I443" s="1112"/>
      <c r="J443" s="1112"/>
      <c r="K443" s="1111"/>
      <c r="L443" s="1461">
        <f>L281+L379+L399+L406+L414+L430</f>
        <v>8932.5</v>
      </c>
      <c r="M443" s="1460"/>
      <c r="N443" s="1459"/>
      <c r="O443" s="1458"/>
      <c r="P443" s="1090"/>
      <c r="Q443" s="1090"/>
    </row>
    <row r="444" spans="1:18" s="51" customFormat="1" ht="30" customHeight="1" thickBot="1" x14ac:dyDescent="0.3">
      <c r="A444" s="1457" t="s">
        <v>104</v>
      </c>
      <c r="B444" s="1456" t="s">
        <v>35</v>
      </c>
      <c r="C444" s="1455" t="s">
        <v>318</v>
      </c>
      <c r="D444" s="1452"/>
      <c r="E444" s="1452"/>
      <c r="F444" s="1452"/>
      <c r="G444" s="1452"/>
      <c r="H444" s="1454"/>
      <c r="I444" s="1452"/>
      <c r="J444" s="1452"/>
      <c r="K444" s="1452"/>
      <c r="L444" s="1453"/>
      <c r="M444" s="1452"/>
      <c r="N444" s="1452"/>
      <c r="O444" s="1451"/>
      <c r="P444" s="1450"/>
      <c r="Q444" s="1450"/>
      <c r="R444" s="1450"/>
    </row>
    <row r="445" spans="1:18" s="51" customFormat="1" ht="37.5" customHeight="1" thickBot="1" x14ac:dyDescent="0.3">
      <c r="A445" s="1106"/>
      <c r="B445" s="1449"/>
      <c r="C445" s="1448"/>
      <c r="D445" s="1447"/>
      <c r="E445" s="1447"/>
      <c r="F445" s="1447"/>
      <c r="G445" s="1447"/>
      <c r="H445" s="1447"/>
      <c r="I445" s="1447"/>
      <c r="J445" s="1447"/>
      <c r="K445" s="1447"/>
      <c r="L445" s="1446"/>
      <c r="M445" s="1445" t="s">
        <v>317</v>
      </c>
      <c r="N445" s="1444" t="s">
        <v>76</v>
      </c>
      <c r="O445" s="1443" t="s">
        <v>316</v>
      </c>
      <c r="P445" s="1442"/>
      <c r="Q445" s="1442"/>
    </row>
    <row r="446" spans="1:18" s="51" customFormat="1" ht="15" customHeight="1" thickBot="1" x14ac:dyDescent="0.25">
      <c r="A446" s="1184" t="s">
        <v>104</v>
      </c>
      <c r="B446" s="1430" t="s">
        <v>35</v>
      </c>
      <c r="C446" s="1182" t="s">
        <v>33</v>
      </c>
      <c r="D446" s="494" t="s">
        <v>313</v>
      </c>
      <c r="E446" s="493"/>
      <c r="F446" s="492"/>
      <c r="G446" s="1441" t="s">
        <v>315</v>
      </c>
      <c r="H446" s="1329" t="s">
        <v>40</v>
      </c>
      <c r="I446" s="1146" t="s">
        <v>254</v>
      </c>
      <c r="J446" s="1192" t="s">
        <v>253</v>
      </c>
      <c r="K446" s="1403" t="s">
        <v>119</v>
      </c>
      <c r="L446" s="1402">
        <f>L450</f>
        <v>220</v>
      </c>
      <c r="M446" s="1142"/>
      <c r="N446" s="1440"/>
      <c r="O446" s="1439"/>
    </row>
    <row r="447" spans="1:18" s="51" customFormat="1" ht="15.75" customHeight="1" thickBot="1" x14ac:dyDescent="0.25">
      <c r="A447" s="1178"/>
      <c r="B447" s="1421"/>
      <c r="C447" s="1176"/>
      <c r="D447" s="480"/>
      <c r="E447" s="479"/>
      <c r="F447" s="478"/>
      <c r="G447" s="1433"/>
      <c r="H447" s="1305"/>
      <c r="I447" s="1135"/>
      <c r="J447" s="1191"/>
      <c r="K447" s="1401" t="s">
        <v>134</v>
      </c>
      <c r="L447" s="1393"/>
      <c r="M447" s="1287" t="s">
        <v>314</v>
      </c>
      <c r="N447" s="1438" t="s">
        <v>47</v>
      </c>
      <c r="O447" s="1437">
        <v>48</v>
      </c>
      <c r="P447" s="1262"/>
      <c r="Q447" s="1262"/>
    </row>
    <row r="448" spans="1:18" s="51" customFormat="1" ht="13.5" customHeight="1" thickBot="1" x14ac:dyDescent="0.25">
      <c r="A448" s="1178"/>
      <c r="B448" s="1421"/>
      <c r="C448" s="1176"/>
      <c r="D448" s="480"/>
      <c r="E448" s="479"/>
      <c r="F448" s="478"/>
      <c r="G448" s="1433"/>
      <c r="H448" s="1305"/>
      <c r="I448" s="1135"/>
      <c r="J448" s="1191"/>
      <c r="K448" s="1401" t="s">
        <v>135</v>
      </c>
      <c r="L448" s="1393"/>
      <c r="M448" s="1211"/>
      <c r="N448" s="1380"/>
      <c r="O448" s="1209"/>
    </row>
    <row r="449" spans="1:21" s="51" customFormat="1" ht="15" customHeight="1" thickBot="1" x14ac:dyDescent="0.3">
      <c r="A449" s="1172"/>
      <c r="B449" s="1419"/>
      <c r="C449" s="1170"/>
      <c r="D449" s="1396"/>
      <c r="E449" s="1395"/>
      <c r="F449" s="1394"/>
      <c r="G449" s="1433"/>
      <c r="H449" s="1305"/>
      <c r="I449" s="1135"/>
      <c r="J449" s="1191"/>
      <c r="K449" s="1310" t="s">
        <v>29</v>
      </c>
      <c r="L449" s="1393">
        <f>SUM(L446:L448)</f>
        <v>220</v>
      </c>
      <c r="M449" s="1206"/>
      <c r="N449" s="1417"/>
      <c r="O449" s="1204"/>
    </row>
    <row r="450" spans="1:21" s="51" customFormat="1" ht="21" customHeight="1" thickBot="1" x14ac:dyDescent="0.3">
      <c r="A450" s="1436" t="s">
        <v>104</v>
      </c>
      <c r="B450" s="1435" t="s">
        <v>35</v>
      </c>
      <c r="C450" s="1434" t="s">
        <v>33</v>
      </c>
      <c r="D450" s="1337" t="s">
        <v>33</v>
      </c>
      <c r="E450" s="1365"/>
      <c r="F450" s="329" t="s">
        <v>313</v>
      </c>
      <c r="G450" s="1433"/>
      <c r="H450" s="1305"/>
      <c r="I450" s="1135"/>
      <c r="J450" s="1191"/>
      <c r="K450" s="1432" t="s">
        <v>119</v>
      </c>
      <c r="L450" s="1410">
        <v>220</v>
      </c>
      <c r="M450" s="1333"/>
      <c r="N450" s="1368"/>
      <c r="O450" s="1331"/>
    </row>
    <row r="451" spans="1:21" s="51" customFormat="1" ht="21.75" customHeight="1" thickBot="1" x14ac:dyDescent="0.3">
      <c r="A451" s="1408"/>
      <c r="B451" s="1407"/>
      <c r="C451" s="1406"/>
      <c r="D451" s="1405"/>
      <c r="E451" s="1374"/>
      <c r="F451" s="263"/>
      <c r="G451" s="1431"/>
      <c r="H451" s="1303"/>
      <c r="I451" s="1123"/>
      <c r="J451" s="1190"/>
      <c r="K451" s="1118" t="s">
        <v>29</v>
      </c>
      <c r="L451" s="1326">
        <f>SUM(L450)</f>
        <v>220</v>
      </c>
      <c r="M451" s="1333"/>
      <c r="N451" s="1368"/>
      <c r="O451" s="1331"/>
    </row>
    <row r="452" spans="1:21" s="51" customFormat="1" ht="21" customHeight="1" thickBot="1" x14ac:dyDescent="0.25">
      <c r="A452" s="1184" t="s">
        <v>104</v>
      </c>
      <c r="B452" s="1430" t="s">
        <v>35</v>
      </c>
      <c r="C452" s="1182" t="s">
        <v>35</v>
      </c>
      <c r="D452" s="494" t="s">
        <v>309</v>
      </c>
      <c r="E452" s="493"/>
      <c r="F452" s="492"/>
      <c r="G452" s="1164" t="s">
        <v>312</v>
      </c>
      <c r="H452" s="1329" t="s">
        <v>40</v>
      </c>
      <c r="I452" s="1146" t="s">
        <v>254</v>
      </c>
      <c r="J452" s="1192" t="s">
        <v>253</v>
      </c>
      <c r="K452" s="1327" t="s">
        <v>119</v>
      </c>
      <c r="L452" s="1402">
        <f>L456</f>
        <v>4</v>
      </c>
      <c r="M452" s="1429" t="s">
        <v>311</v>
      </c>
      <c r="N452" s="1428" t="s">
        <v>47</v>
      </c>
      <c r="O452" s="1427">
        <v>5</v>
      </c>
      <c r="P452" s="1426"/>
      <c r="Q452" s="1426"/>
    </row>
    <row r="453" spans="1:21" s="51" customFormat="1" ht="22.5" customHeight="1" thickBot="1" x14ac:dyDescent="0.25">
      <c r="A453" s="1178"/>
      <c r="B453" s="1421"/>
      <c r="C453" s="1176"/>
      <c r="D453" s="480"/>
      <c r="E453" s="479"/>
      <c r="F453" s="478"/>
      <c r="G453" s="1133"/>
      <c r="H453" s="1305"/>
      <c r="I453" s="1135"/>
      <c r="J453" s="1191"/>
      <c r="K453" s="1319" t="s">
        <v>134</v>
      </c>
      <c r="L453" s="1393"/>
      <c r="M453" s="1425" t="s">
        <v>310</v>
      </c>
      <c r="N453" s="1424" t="s">
        <v>250</v>
      </c>
      <c r="O453" s="1423">
        <v>2</v>
      </c>
      <c r="P453" s="1422"/>
      <c r="Q453" s="1422"/>
    </row>
    <row r="454" spans="1:21" s="51" customFormat="1" ht="15" customHeight="1" thickBot="1" x14ac:dyDescent="0.3">
      <c r="A454" s="1178"/>
      <c r="B454" s="1421"/>
      <c r="C454" s="1176"/>
      <c r="D454" s="480"/>
      <c r="E454" s="479"/>
      <c r="F454" s="478"/>
      <c r="G454" s="1133"/>
      <c r="H454" s="1305"/>
      <c r="I454" s="1135"/>
      <c r="J454" s="1191"/>
      <c r="K454" s="1319" t="s">
        <v>135</v>
      </c>
      <c r="L454" s="1393"/>
      <c r="M454" s="1211"/>
      <c r="N454" s="1380"/>
      <c r="O454" s="1420"/>
    </row>
    <row r="455" spans="1:21" s="51" customFormat="1" ht="15" customHeight="1" thickBot="1" x14ac:dyDescent="0.3">
      <c r="A455" s="1172"/>
      <c r="B455" s="1419"/>
      <c r="C455" s="1170"/>
      <c r="D455" s="1396"/>
      <c r="E455" s="1395"/>
      <c r="F455" s="1394"/>
      <c r="G455" s="1133"/>
      <c r="H455" s="1305"/>
      <c r="I455" s="1135"/>
      <c r="J455" s="1191"/>
      <c r="K455" s="1418" t="s">
        <v>29</v>
      </c>
      <c r="L455" s="1393">
        <f>SUM(L452:L454)</f>
        <v>4</v>
      </c>
      <c r="M455" s="1206"/>
      <c r="N455" s="1417"/>
      <c r="O455" s="1416"/>
    </row>
    <row r="456" spans="1:21" s="51" customFormat="1" ht="26.25" customHeight="1" thickBot="1" x14ac:dyDescent="0.3">
      <c r="A456" s="1415" t="s">
        <v>104</v>
      </c>
      <c r="B456" s="1414" t="s">
        <v>35</v>
      </c>
      <c r="C456" s="1413" t="s">
        <v>35</v>
      </c>
      <c r="D456" s="1337" t="s">
        <v>33</v>
      </c>
      <c r="E456" s="1412"/>
      <c r="F456" s="329" t="s">
        <v>309</v>
      </c>
      <c r="G456" s="1133"/>
      <c r="H456" s="1305"/>
      <c r="I456" s="1135"/>
      <c r="J456" s="1191"/>
      <c r="K456" s="1411" t="s">
        <v>119</v>
      </c>
      <c r="L456" s="1410">
        <v>4</v>
      </c>
      <c r="M456" s="1325"/>
      <c r="N456" s="1324"/>
      <c r="O456" s="1409"/>
    </row>
    <row r="457" spans="1:21" s="51" customFormat="1" ht="15.75" customHeight="1" thickBot="1" x14ac:dyDescent="0.3">
      <c r="A457" s="1408"/>
      <c r="B457" s="1407"/>
      <c r="C457" s="1406"/>
      <c r="D457" s="1405"/>
      <c r="E457" s="1404"/>
      <c r="F457" s="263"/>
      <c r="G457" s="1122"/>
      <c r="H457" s="1303"/>
      <c r="I457" s="1123"/>
      <c r="J457" s="1190"/>
      <c r="K457" s="1118" t="s">
        <v>29</v>
      </c>
      <c r="L457" s="1382">
        <f>SUM(L456)</f>
        <v>4</v>
      </c>
      <c r="M457" s="1308"/>
      <c r="N457" s="1307"/>
      <c r="O457" s="1114"/>
    </row>
    <row r="458" spans="1:21" s="51" customFormat="1" ht="15" customHeight="1" thickBot="1" x14ac:dyDescent="0.25">
      <c r="A458" s="1150" t="s">
        <v>104</v>
      </c>
      <c r="B458" s="1392" t="s">
        <v>35</v>
      </c>
      <c r="C458" s="1148" t="s">
        <v>104</v>
      </c>
      <c r="D458" s="494" t="s">
        <v>308</v>
      </c>
      <c r="E458" s="493"/>
      <c r="F458" s="492"/>
      <c r="G458" s="1164" t="s">
        <v>297</v>
      </c>
      <c r="H458" s="1329" t="s">
        <v>40</v>
      </c>
      <c r="I458" s="1146" t="s">
        <v>204</v>
      </c>
      <c r="J458" s="1192" t="s">
        <v>203</v>
      </c>
      <c r="K458" s="1403" t="s">
        <v>252</v>
      </c>
      <c r="L458" s="1402">
        <f>L463+L465+L466+L468+L469+L470+L471+L473+L475+L477+L479</f>
        <v>27.9</v>
      </c>
      <c r="M458" s="1325"/>
      <c r="N458" s="1324"/>
      <c r="O458" s="1323"/>
    </row>
    <row r="459" spans="1:21" s="51" customFormat="1" ht="15" customHeight="1" thickBot="1" x14ac:dyDescent="0.25">
      <c r="A459" s="1139"/>
      <c r="B459" s="1338"/>
      <c r="C459" s="1137"/>
      <c r="D459" s="480"/>
      <c r="E459" s="479"/>
      <c r="F459" s="478"/>
      <c r="G459" s="1133"/>
      <c r="H459" s="1305"/>
      <c r="I459" s="1135"/>
      <c r="J459" s="1191"/>
      <c r="K459" s="1401" t="s">
        <v>134</v>
      </c>
      <c r="L459" s="1393"/>
      <c r="M459" s="1400" t="s">
        <v>300</v>
      </c>
      <c r="N459" s="1399" t="s">
        <v>47</v>
      </c>
      <c r="O459" s="1398">
        <v>9</v>
      </c>
      <c r="P459" s="1397"/>
      <c r="Q459" s="1388"/>
    </row>
    <row r="460" spans="1:21" s="51" customFormat="1" ht="15" customHeight="1" thickBot="1" x14ac:dyDescent="0.3">
      <c r="A460" s="1139"/>
      <c r="B460" s="1338"/>
      <c r="C460" s="1137"/>
      <c r="D460" s="1396"/>
      <c r="E460" s="1395"/>
      <c r="F460" s="1394"/>
      <c r="G460" s="1133"/>
      <c r="H460" s="1305"/>
      <c r="I460" s="1135"/>
      <c r="J460" s="1190"/>
      <c r="K460" s="1310" t="s">
        <v>29</v>
      </c>
      <c r="L460" s="1393">
        <f>SUM(L458:L459)</f>
        <v>27.9</v>
      </c>
      <c r="M460" s="1308"/>
      <c r="N460" s="1307"/>
      <c r="O460" s="1114"/>
      <c r="Q460" s="1388"/>
    </row>
    <row r="461" spans="1:21" s="51" customFormat="1" ht="23.25" customHeight="1" thickBot="1" x14ac:dyDescent="0.25">
      <c r="A461" s="1150" t="s">
        <v>104</v>
      </c>
      <c r="B461" s="1392" t="s">
        <v>35</v>
      </c>
      <c r="C461" s="1148" t="s">
        <v>104</v>
      </c>
      <c r="D461" s="1147" t="s">
        <v>33</v>
      </c>
      <c r="E461" s="1391"/>
      <c r="F461" s="1390" t="s">
        <v>308</v>
      </c>
      <c r="G461" s="1133"/>
      <c r="H461" s="1305"/>
      <c r="I461" s="1135"/>
      <c r="J461" s="1389"/>
      <c r="K461" s="1344" t="s">
        <v>252</v>
      </c>
      <c r="L461" s="1231">
        <f>L463+L465+L466+L468+L469+L470+L471+L479</f>
        <v>27.9</v>
      </c>
      <c r="N461" s="1317"/>
      <c r="O461" s="1316"/>
      <c r="Q461" s="1388"/>
    </row>
    <row r="462" spans="1:21" s="51" customFormat="1" ht="17.25" customHeight="1" thickBot="1" x14ac:dyDescent="0.3">
      <c r="A462" s="1139"/>
      <c r="B462" s="1338"/>
      <c r="C462" s="1137"/>
      <c r="D462" s="1387"/>
      <c r="E462" s="1386"/>
      <c r="F462" s="1385"/>
      <c r="G462" s="1122"/>
      <c r="H462" s="1303"/>
      <c r="I462" s="1135"/>
      <c r="J462" s="1335"/>
      <c r="K462" s="1384" t="s">
        <v>29</v>
      </c>
      <c r="L462" s="1382">
        <f>SUM(L461)</f>
        <v>27.9</v>
      </c>
      <c r="N462" s="1317"/>
      <c r="O462" s="1316"/>
      <c r="S462" s="1041"/>
      <c r="T462" s="1041"/>
      <c r="U462" s="1041"/>
    </row>
    <row r="463" spans="1:21" s="51" customFormat="1" ht="19.5" customHeight="1" thickBot="1" x14ac:dyDescent="0.25">
      <c r="A463" s="1139"/>
      <c r="B463" s="1338"/>
      <c r="C463" s="1137"/>
      <c r="D463" s="1383"/>
      <c r="E463" s="1365"/>
      <c r="F463" s="1377" t="s">
        <v>307</v>
      </c>
      <c r="G463" s="1164" t="s">
        <v>297</v>
      </c>
      <c r="H463" s="1329" t="s">
        <v>40</v>
      </c>
      <c r="I463" s="1135"/>
      <c r="J463" s="1335"/>
      <c r="K463" s="1344" t="s">
        <v>119</v>
      </c>
      <c r="L463" s="1382">
        <v>1</v>
      </c>
      <c r="M463" s="1371"/>
      <c r="N463" s="1360"/>
      <c r="O463" s="1359"/>
    </row>
    <row r="464" spans="1:21" s="51" customFormat="1" ht="25.5" customHeight="1" thickBot="1" x14ac:dyDescent="0.25">
      <c r="A464" s="1139"/>
      <c r="B464" s="1338"/>
      <c r="C464" s="1137"/>
      <c r="D464" s="1381"/>
      <c r="E464" s="1374"/>
      <c r="F464" s="1373"/>
      <c r="G464" s="1133"/>
      <c r="H464" s="1305"/>
      <c r="I464" s="1135"/>
      <c r="J464" s="1335"/>
      <c r="K464" s="1346"/>
      <c r="L464" s="1372"/>
      <c r="M464" s="1210"/>
      <c r="N464" s="1380"/>
      <c r="O464" s="1209"/>
    </row>
    <row r="465" spans="1:26" s="51" customFormat="1" ht="27" customHeight="1" thickBot="1" x14ac:dyDescent="0.3">
      <c r="A465" s="1139"/>
      <c r="B465" s="1338"/>
      <c r="C465" s="1137"/>
      <c r="D465" s="1147"/>
      <c r="E465" s="1365"/>
      <c r="F465" s="1336" t="s">
        <v>306</v>
      </c>
      <c r="G465" s="1133"/>
      <c r="H465" s="1305"/>
      <c r="I465" s="1135"/>
      <c r="J465" s="1335"/>
      <c r="K465" s="1379" t="s">
        <v>119</v>
      </c>
      <c r="L465" s="1378">
        <v>10</v>
      </c>
      <c r="M465" s="1369"/>
      <c r="N465" s="1340"/>
      <c r="O465" s="1339"/>
    </row>
    <row r="466" spans="1:26" s="51" customFormat="1" ht="24.75" customHeight="1" thickBot="1" x14ac:dyDescent="0.3">
      <c r="A466" s="1139"/>
      <c r="B466" s="1338"/>
      <c r="C466" s="1137"/>
      <c r="D466" s="1181"/>
      <c r="E466" s="1365"/>
      <c r="F466" s="1377" t="s">
        <v>305</v>
      </c>
      <c r="G466" s="1164" t="s">
        <v>297</v>
      </c>
      <c r="H466" s="1329" t="s">
        <v>40</v>
      </c>
      <c r="I466" s="1135"/>
      <c r="J466" s="1335"/>
      <c r="K466" s="1376" t="s">
        <v>119</v>
      </c>
      <c r="L466" s="1375">
        <v>0.5</v>
      </c>
      <c r="M466" s="1368"/>
      <c r="N466" s="1332"/>
      <c r="O466" s="1331"/>
    </row>
    <row r="467" spans="1:26" s="51" customFormat="1" ht="23.25" customHeight="1" thickBot="1" x14ac:dyDescent="0.25">
      <c r="A467" s="1139"/>
      <c r="B467" s="1338"/>
      <c r="C467" s="1137"/>
      <c r="D467" s="1169"/>
      <c r="E467" s="1374"/>
      <c r="F467" s="1373"/>
      <c r="G467" s="1133"/>
      <c r="H467" s="1305"/>
      <c r="I467" s="1135"/>
      <c r="J467" s="1335"/>
      <c r="K467" s="1346"/>
      <c r="L467" s="1372"/>
      <c r="M467" s="1371"/>
      <c r="N467" s="1360"/>
      <c r="O467" s="1359"/>
    </row>
    <row r="468" spans="1:26" s="51" customFormat="1" ht="48.75" customHeight="1" thickBot="1" x14ac:dyDescent="0.3">
      <c r="A468" s="1139"/>
      <c r="B468" s="1338"/>
      <c r="C468" s="1137"/>
      <c r="D468" s="1337"/>
      <c r="E468" s="1365"/>
      <c r="F468" s="1336" t="s">
        <v>304</v>
      </c>
      <c r="G468" s="1133"/>
      <c r="H468" s="1305"/>
      <c r="I468" s="1135"/>
      <c r="J468" s="1335"/>
      <c r="K468" s="1370" t="s">
        <v>119</v>
      </c>
      <c r="L468" s="1283">
        <v>0.4</v>
      </c>
      <c r="M468" s="1369"/>
      <c r="N468" s="1340"/>
      <c r="O468" s="1339"/>
    </row>
    <row r="469" spans="1:26" s="51" customFormat="1" ht="43.5" customHeight="1" thickBot="1" x14ac:dyDescent="0.3">
      <c r="A469" s="1139"/>
      <c r="B469" s="1338"/>
      <c r="C469" s="1137"/>
      <c r="D469" s="1337"/>
      <c r="E469" s="1365"/>
      <c r="F469" s="1336" t="s">
        <v>303</v>
      </c>
      <c r="G469" s="1164" t="s">
        <v>297</v>
      </c>
      <c r="H469" s="1329" t="s">
        <v>40</v>
      </c>
      <c r="I469" s="1135"/>
      <c r="J469" s="1335"/>
      <c r="K469" s="54" t="s">
        <v>119</v>
      </c>
      <c r="L469" s="1326">
        <v>10</v>
      </c>
      <c r="M469" s="1368"/>
      <c r="N469" s="1332"/>
      <c r="O469" s="1331"/>
      <c r="U469" s="1367"/>
      <c r="V469" s="1367"/>
      <c r="W469" s="1367"/>
      <c r="X469" s="1367"/>
      <c r="Y469" s="1367"/>
      <c r="Z469" s="1366"/>
    </row>
    <row r="470" spans="1:26" s="51" customFormat="1" ht="47.25" customHeight="1" thickBot="1" x14ac:dyDescent="0.3">
      <c r="A470" s="1139"/>
      <c r="B470" s="1338"/>
      <c r="C470" s="1137"/>
      <c r="D470" s="1337"/>
      <c r="E470" s="1365"/>
      <c r="F470" s="1364" t="s">
        <v>302</v>
      </c>
      <c r="G470" s="1133"/>
      <c r="H470" s="1305"/>
      <c r="I470" s="1135"/>
      <c r="J470" s="1335"/>
      <c r="K470" s="1363" t="s">
        <v>119</v>
      </c>
      <c r="L470" s="1362">
        <v>2</v>
      </c>
      <c r="M470" s="1361"/>
      <c r="N470" s="1360"/>
      <c r="O470" s="1359"/>
      <c r="U470" s="1358"/>
      <c r="V470"/>
      <c r="W470"/>
      <c r="X470"/>
      <c r="Y470"/>
      <c r="Z470"/>
    </row>
    <row r="471" spans="1:26" s="51" customFormat="1" ht="55.5" customHeight="1" thickBot="1" x14ac:dyDescent="0.3">
      <c r="A471" s="1139"/>
      <c r="B471" s="1338"/>
      <c r="C471" s="1137"/>
      <c r="D471" s="1181"/>
      <c r="E471" s="1145"/>
      <c r="F471" s="1357" t="s">
        <v>301</v>
      </c>
      <c r="G471" s="1164" t="s">
        <v>297</v>
      </c>
      <c r="H471" s="1329" t="s">
        <v>40</v>
      </c>
      <c r="I471" s="1135"/>
      <c r="J471" s="1335"/>
      <c r="K471" s="54" t="s">
        <v>119</v>
      </c>
      <c r="L471" s="1326">
        <v>2</v>
      </c>
      <c r="M471" s="1356" t="s">
        <v>300</v>
      </c>
      <c r="N471" s="1355" t="s">
        <v>47</v>
      </c>
      <c r="O471" s="1354">
        <v>2</v>
      </c>
    </row>
    <row r="472" spans="1:26" s="51" customFormat="1" ht="10.5" hidden="1" customHeight="1" thickBot="1" x14ac:dyDescent="0.25">
      <c r="A472" s="1139"/>
      <c r="B472" s="1338"/>
      <c r="C472" s="1137"/>
      <c r="D472" s="1169"/>
      <c r="E472" s="1120"/>
      <c r="F472" s="1353"/>
      <c r="G472" s="1133"/>
      <c r="H472" s="1305"/>
      <c r="I472" s="1135"/>
      <c r="J472" s="1335"/>
      <c r="K472" s="1346"/>
      <c r="L472" s="1117"/>
      <c r="M472" s="1116"/>
      <c r="N472" s="1307"/>
      <c r="O472" s="1352"/>
    </row>
    <row r="473" spans="1:26" s="51" customFormat="1" ht="23.25" hidden="1" customHeight="1" thickBot="1" x14ac:dyDescent="0.25">
      <c r="A473" s="1139"/>
      <c r="B473" s="1338"/>
      <c r="C473" s="1137"/>
      <c r="D473" s="1181"/>
      <c r="E473" s="1145"/>
      <c r="F473" s="1351" t="s">
        <v>299</v>
      </c>
      <c r="G473" s="1133"/>
      <c r="H473" s="1305"/>
      <c r="I473" s="1135"/>
      <c r="J473" s="1335"/>
      <c r="K473" s="1344" t="s">
        <v>119</v>
      </c>
      <c r="L473" s="1350"/>
      <c r="M473" s="1349"/>
      <c r="N473" s="1324"/>
      <c r="O473" s="1348"/>
    </row>
    <row r="474" spans="1:26" s="51" customFormat="1" ht="26.25" hidden="1" customHeight="1" thickBot="1" x14ac:dyDescent="0.25">
      <c r="A474" s="1139"/>
      <c r="B474" s="1338"/>
      <c r="C474" s="1137"/>
      <c r="D474" s="1169"/>
      <c r="E474" s="1120"/>
      <c r="F474" s="1347"/>
      <c r="G474" s="1122"/>
      <c r="H474" s="1305"/>
      <c r="I474" s="1135"/>
      <c r="J474" s="1335"/>
      <c r="K474" s="1346"/>
      <c r="L474" s="1117"/>
      <c r="M474" s="1341"/>
      <c r="N474" s="1340"/>
      <c r="O474" s="1339"/>
    </row>
    <row r="475" spans="1:26" s="51" customFormat="1" ht="25.5" hidden="1" customHeight="1" thickBot="1" x14ac:dyDescent="0.25">
      <c r="A475" s="1139"/>
      <c r="B475" s="1338"/>
      <c r="C475" s="1137"/>
      <c r="D475" s="1181"/>
      <c r="E475" s="1145"/>
      <c r="F475" s="1345" t="s">
        <v>298</v>
      </c>
      <c r="G475" s="1164" t="s">
        <v>297</v>
      </c>
      <c r="H475" s="1305"/>
      <c r="I475" s="1135"/>
      <c r="J475" s="1335"/>
      <c r="K475" s="1344" t="s">
        <v>119</v>
      </c>
      <c r="L475" s="1117"/>
      <c r="M475" s="1341"/>
      <c r="N475" s="1340"/>
      <c r="O475" s="1339"/>
    </row>
    <row r="476" spans="1:26" s="51" customFormat="1" ht="18.75" hidden="1" customHeight="1" thickBot="1" x14ac:dyDescent="0.25">
      <c r="A476" s="1139"/>
      <c r="B476" s="1338"/>
      <c r="C476" s="1137"/>
      <c r="D476" s="1169"/>
      <c r="E476" s="1120"/>
      <c r="F476" s="1343"/>
      <c r="G476" s="1133"/>
      <c r="H476" s="1305"/>
      <c r="I476" s="1135"/>
      <c r="J476" s="1335"/>
      <c r="K476" s="1346"/>
      <c r="L476" s="1117"/>
      <c r="M476" s="1341"/>
      <c r="N476" s="1340"/>
      <c r="O476" s="1339"/>
    </row>
    <row r="477" spans="1:26" s="51" customFormat="1" ht="25.5" hidden="1" customHeight="1" thickBot="1" x14ac:dyDescent="0.25">
      <c r="A477" s="1139"/>
      <c r="B477" s="1338"/>
      <c r="C477" s="1137"/>
      <c r="D477" s="1181"/>
      <c r="E477" s="1145"/>
      <c r="F477" s="1345" t="s">
        <v>296</v>
      </c>
      <c r="G477" s="1133"/>
      <c r="H477" s="1305"/>
      <c r="I477" s="1135"/>
      <c r="J477" s="1335"/>
      <c r="K477" s="1344" t="s">
        <v>119</v>
      </c>
      <c r="L477" s="1117"/>
      <c r="M477" s="1341"/>
      <c r="N477" s="1340"/>
      <c r="O477" s="1339"/>
    </row>
    <row r="478" spans="1:26" s="51" customFormat="1" ht="11.25" hidden="1" customHeight="1" thickBot="1" x14ac:dyDescent="0.25">
      <c r="A478" s="1139"/>
      <c r="B478" s="1338"/>
      <c r="C478" s="1137"/>
      <c r="D478" s="1169"/>
      <c r="E478" s="1120"/>
      <c r="F478" s="1343"/>
      <c r="G478" s="1133"/>
      <c r="H478" s="1305"/>
      <c r="I478" s="1135"/>
      <c r="J478" s="1335"/>
      <c r="K478" s="1342"/>
      <c r="L478" s="1239"/>
      <c r="M478" s="1341"/>
      <c r="N478" s="1340"/>
      <c r="O478" s="1339"/>
    </row>
    <row r="479" spans="1:26" s="51" customFormat="1" ht="54" customHeight="1" thickBot="1" x14ac:dyDescent="0.3">
      <c r="A479" s="1139"/>
      <c r="B479" s="1338"/>
      <c r="C479" s="1137"/>
      <c r="D479" s="1337"/>
      <c r="E479" s="1131"/>
      <c r="F479" s="1336" t="s">
        <v>295</v>
      </c>
      <c r="G479" s="1133"/>
      <c r="H479" s="1305"/>
      <c r="I479" s="1135"/>
      <c r="J479" s="1335"/>
      <c r="K479" s="1129" t="s">
        <v>119</v>
      </c>
      <c r="L479" s="1334">
        <v>2</v>
      </c>
      <c r="M479" s="1333"/>
      <c r="N479" s="1332"/>
      <c r="O479" s="1331"/>
    </row>
    <row r="480" spans="1:26" s="51" customFormat="1" ht="15" customHeight="1" thickBot="1" x14ac:dyDescent="0.3">
      <c r="A480" s="1184" t="s">
        <v>104</v>
      </c>
      <c r="B480" s="1330" t="s">
        <v>35</v>
      </c>
      <c r="C480" s="1278" t="s">
        <v>102</v>
      </c>
      <c r="D480" s="420" t="s">
        <v>294</v>
      </c>
      <c r="E480" s="419"/>
      <c r="F480" s="418"/>
      <c r="G480" s="1164" t="s">
        <v>262</v>
      </c>
      <c r="H480" s="1329" t="s">
        <v>40</v>
      </c>
      <c r="I480" s="1328" t="s">
        <v>293</v>
      </c>
      <c r="J480" s="1192" t="s">
        <v>292</v>
      </c>
      <c r="K480" s="1327" t="s">
        <v>119</v>
      </c>
      <c r="L480" s="1326">
        <f>L485+L488+L490+L497+L500+L503+L506+L509+L512+L515+L518+L521+L527+L494+L524+L530+L533+L536</f>
        <v>1063.8</v>
      </c>
      <c r="M480" s="1325"/>
      <c r="N480" s="1324"/>
      <c r="O480" s="1323"/>
      <c r="S480" s="1041"/>
      <c r="T480" s="1041"/>
      <c r="U480" s="1041"/>
    </row>
    <row r="481" spans="1:21" s="51" customFormat="1" ht="15" customHeight="1" thickBot="1" x14ac:dyDescent="0.3">
      <c r="A481" s="1178"/>
      <c r="B481" s="1321"/>
      <c r="C481" s="1273"/>
      <c r="D481" s="408"/>
      <c r="E481" s="407"/>
      <c r="F481" s="406"/>
      <c r="G481" s="1133"/>
      <c r="H481" s="1305"/>
      <c r="I481" s="1320"/>
      <c r="J481" s="1191"/>
      <c r="K481" s="1319" t="s">
        <v>134</v>
      </c>
      <c r="L481" s="1117">
        <f>L486+L489</f>
        <v>0</v>
      </c>
      <c r="M481" s="1318"/>
      <c r="N481" s="1317"/>
      <c r="O481" s="1316"/>
    </row>
    <row r="482" spans="1:21" s="51" customFormat="1" ht="15" customHeight="1" thickBot="1" x14ac:dyDescent="0.3">
      <c r="A482" s="1178"/>
      <c r="B482" s="1321"/>
      <c r="C482" s="1273"/>
      <c r="D482" s="408"/>
      <c r="E482" s="407"/>
      <c r="F482" s="406"/>
      <c r="G482" s="1133"/>
      <c r="H482" s="1305"/>
      <c r="I482" s="1320"/>
      <c r="J482" s="1191"/>
      <c r="K482" s="1319" t="s">
        <v>291</v>
      </c>
      <c r="L482" s="1117"/>
      <c r="M482" s="1322"/>
      <c r="N482" s="1317"/>
      <c r="O482" s="1316"/>
    </row>
    <row r="483" spans="1:21" s="51" customFormat="1" ht="15" customHeight="1" thickBot="1" x14ac:dyDescent="0.3">
      <c r="A483" s="1178"/>
      <c r="B483" s="1321"/>
      <c r="C483" s="1273"/>
      <c r="D483" s="408"/>
      <c r="E483" s="407"/>
      <c r="F483" s="406"/>
      <c r="G483" s="1133"/>
      <c r="H483" s="1305"/>
      <c r="I483" s="1320"/>
      <c r="J483" s="1191"/>
      <c r="K483" s="1319" t="s">
        <v>135</v>
      </c>
      <c r="L483" s="1117">
        <f>L501+L507+L510+L516+L519+L522+L525+L528+L531+L534+L537</f>
        <v>0</v>
      </c>
      <c r="M483" s="1318"/>
      <c r="N483" s="1317"/>
      <c r="O483" s="1316"/>
    </row>
    <row r="484" spans="1:21" s="51" customFormat="1" ht="18" customHeight="1" thickBot="1" x14ac:dyDescent="0.3">
      <c r="A484" s="1172"/>
      <c r="B484" s="1315"/>
      <c r="C484" s="1267"/>
      <c r="D484" s="1314"/>
      <c r="E484" s="1313"/>
      <c r="F484" s="1312"/>
      <c r="G484" s="1122"/>
      <c r="H484" s="1303"/>
      <c r="I484" s="1311"/>
      <c r="J484" s="1190"/>
      <c r="K484" s="1310" t="s">
        <v>29</v>
      </c>
      <c r="L484" s="1309">
        <f>SUM(L480:L483)</f>
        <v>1063.8</v>
      </c>
      <c r="M484" s="1308"/>
      <c r="N484" s="1307"/>
      <c r="O484" s="1114"/>
      <c r="T484" s="1041"/>
    </row>
    <row r="485" spans="1:21" s="51" customFormat="1" ht="13.15" customHeight="1" thickBot="1" x14ac:dyDescent="0.3">
      <c r="A485" s="1184" t="s">
        <v>104</v>
      </c>
      <c r="B485" s="1279" t="s">
        <v>35</v>
      </c>
      <c r="C485" s="1278" t="s">
        <v>102</v>
      </c>
      <c r="D485" s="1181" t="s">
        <v>102</v>
      </c>
      <c r="E485" s="1146"/>
      <c r="F485" s="329" t="s">
        <v>290</v>
      </c>
      <c r="G485" s="1133" t="s">
        <v>262</v>
      </c>
      <c r="H485" s="1305"/>
      <c r="I485" s="1242" t="s">
        <v>254</v>
      </c>
      <c r="J485" s="1245" t="s">
        <v>289</v>
      </c>
      <c r="K485" s="1306" t="s">
        <v>252</v>
      </c>
      <c r="L485" s="1143">
        <v>45</v>
      </c>
      <c r="M485" s="1277" t="s">
        <v>288</v>
      </c>
      <c r="N485" s="1297" t="s">
        <v>47</v>
      </c>
      <c r="O485" s="1296">
        <v>1</v>
      </c>
      <c r="P485" s="1262"/>
      <c r="Q485" s="1262"/>
    </row>
    <row r="486" spans="1:21" s="51" customFormat="1" ht="17.25" customHeight="1" thickBot="1" x14ac:dyDescent="0.3">
      <c r="A486" s="1178"/>
      <c r="B486" s="1274"/>
      <c r="C486" s="1273"/>
      <c r="D486" s="1175"/>
      <c r="E486" s="1135"/>
      <c r="F486" s="1134"/>
      <c r="G486" s="1133"/>
      <c r="H486" s="1305"/>
      <c r="I486" s="1242"/>
      <c r="J486" s="1258"/>
      <c r="K486" s="1304" t="s">
        <v>134</v>
      </c>
      <c r="L486" s="1128">
        <v>0</v>
      </c>
      <c r="M486" s="1271"/>
      <c r="N486" s="1294"/>
      <c r="O486" s="1293"/>
      <c r="P486" s="1262"/>
      <c r="Q486" s="1262"/>
    </row>
    <row r="487" spans="1:21" s="51" customFormat="1" ht="11.25" customHeight="1" thickBot="1" x14ac:dyDescent="0.3">
      <c r="A487" s="1172"/>
      <c r="B487" s="1268"/>
      <c r="C487" s="1267"/>
      <c r="D487" s="1169"/>
      <c r="E487" s="1123"/>
      <c r="F487" s="263"/>
      <c r="G487" s="1122"/>
      <c r="H487" s="1303"/>
      <c r="I487" s="1242"/>
      <c r="J487" s="1302"/>
      <c r="K487" s="1118" t="s">
        <v>29</v>
      </c>
      <c r="L487" s="1117">
        <f>SUM(L485:L486)</f>
        <v>45</v>
      </c>
      <c r="M487" s="1301"/>
      <c r="N487" s="1281"/>
      <c r="O487" s="1300"/>
      <c r="P487" s="1262"/>
      <c r="Q487" s="1262"/>
    </row>
    <row r="488" spans="1:21" s="51" customFormat="1" ht="15" customHeight="1" thickBot="1" x14ac:dyDescent="0.3">
      <c r="A488" s="1184" t="s">
        <v>104</v>
      </c>
      <c r="B488" s="1279" t="s">
        <v>35</v>
      </c>
      <c r="C488" s="1278" t="s">
        <v>102</v>
      </c>
      <c r="D488" s="1181" t="s">
        <v>89</v>
      </c>
      <c r="E488" s="1146"/>
      <c r="F488" s="1299" t="s">
        <v>287</v>
      </c>
      <c r="G488" s="1164" t="s">
        <v>262</v>
      </c>
      <c r="H488" s="1173" t="s">
        <v>40</v>
      </c>
      <c r="I488" s="1246" t="s">
        <v>254</v>
      </c>
      <c r="J488" s="1245" t="s">
        <v>253</v>
      </c>
      <c r="K488" s="1129" t="s">
        <v>252</v>
      </c>
      <c r="L488" s="1231">
        <v>121.5</v>
      </c>
      <c r="M488" s="1298" t="s">
        <v>286</v>
      </c>
      <c r="N488" s="1297" t="s">
        <v>47</v>
      </c>
      <c r="O488" s="1296">
        <v>2</v>
      </c>
      <c r="P488" s="1262"/>
      <c r="Q488" s="1262"/>
      <c r="U488" s="1041"/>
    </row>
    <row r="489" spans="1:21" s="51" customFormat="1" ht="13.5" customHeight="1" thickBot="1" x14ac:dyDescent="0.3">
      <c r="A489" s="1178"/>
      <c r="B489" s="1274"/>
      <c r="C489" s="1273"/>
      <c r="D489" s="1175"/>
      <c r="E489" s="1135"/>
      <c r="F489" s="1288"/>
      <c r="G489" s="1133"/>
      <c r="H489" s="1173"/>
      <c r="I489" s="1242"/>
      <c r="J489" s="1244"/>
      <c r="K489" s="1272" t="s">
        <v>134</v>
      </c>
      <c r="L489" s="1128">
        <v>0</v>
      </c>
      <c r="M489" s="1295"/>
      <c r="N489" s="1294"/>
      <c r="O489" s="1293"/>
      <c r="P489" s="1262"/>
      <c r="Q489" s="1262"/>
    </row>
    <row r="490" spans="1:21" s="51" customFormat="1" ht="21.75" hidden="1" customHeight="1" thickBot="1" x14ac:dyDescent="0.25">
      <c r="A490" s="1178"/>
      <c r="B490" s="1274"/>
      <c r="C490" s="1273"/>
      <c r="D490" s="1175"/>
      <c r="E490" s="1135"/>
      <c r="F490" s="1288"/>
      <c r="G490" s="1133"/>
      <c r="H490" s="1173"/>
      <c r="I490" s="1242"/>
      <c r="J490" s="1244"/>
      <c r="K490" s="1272" t="s">
        <v>252</v>
      </c>
      <c r="L490" s="1128">
        <v>0</v>
      </c>
      <c r="M490" s="1292" t="s">
        <v>284</v>
      </c>
      <c r="N490" s="1276" t="s">
        <v>47</v>
      </c>
      <c r="O490" s="1291">
        <v>1</v>
      </c>
      <c r="P490" s="1262"/>
      <c r="Q490" s="1262"/>
      <c r="R490" s="1290"/>
      <c r="S490" s="1041"/>
      <c r="T490" s="1041"/>
      <c r="U490" s="1041"/>
    </row>
    <row r="491" spans="1:21" s="51" customFormat="1" ht="20.25" hidden="1" customHeight="1" thickBot="1" x14ac:dyDescent="0.3">
      <c r="A491" s="1178"/>
      <c r="B491" s="1274"/>
      <c r="C491" s="1273"/>
      <c r="D491" s="1175"/>
      <c r="E491" s="1135"/>
      <c r="F491" s="1288"/>
      <c r="G491" s="1133"/>
      <c r="H491" s="1173"/>
      <c r="I491" s="1242"/>
      <c r="J491" s="1244"/>
      <c r="K491" s="1257" t="s">
        <v>135</v>
      </c>
      <c r="L491" s="1128">
        <v>0</v>
      </c>
      <c r="M491" s="1289"/>
      <c r="N491" s="1270"/>
      <c r="O491" s="1269"/>
      <c r="P491" s="1262"/>
      <c r="Q491" s="1262"/>
    </row>
    <row r="492" spans="1:21" s="51" customFormat="1" ht="21.75" hidden="1" customHeight="1" thickBot="1" x14ac:dyDescent="0.3">
      <c r="A492" s="1178"/>
      <c r="B492" s="1274"/>
      <c r="C492" s="1273"/>
      <c r="D492" s="1175"/>
      <c r="E492" s="1135"/>
      <c r="F492" s="1288"/>
      <c r="G492" s="1133"/>
      <c r="H492" s="1173"/>
      <c r="I492" s="1242"/>
      <c r="J492" s="1244"/>
      <c r="K492" s="1118" t="s">
        <v>29</v>
      </c>
      <c r="L492" s="1239">
        <f>SUM(L490:L491)</f>
        <v>0</v>
      </c>
      <c r="M492" s="1287"/>
      <c r="N492" s="1286"/>
      <c r="O492" s="1285"/>
      <c r="P492" s="1262"/>
      <c r="Q492" s="1262"/>
    </row>
    <row r="493" spans="1:21" s="51" customFormat="1" ht="19.5" customHeight="1" thickBot="1" x14ac:dyDescent="0.3">
      <c r="A493" s="1172"/>
      <c r="B493" s="1268"/>
      <c r="C493" s="1267"/>
      <c r="D493" s="1169"/>
      <c r="E493" s="1123"/>
      <c r="F493" s="1284"/>
      <c r="G493" s="1133"/>
      <c r="H493" s="1173"/>
      <c r="I493" s="1266"/>
      <c r="J493" s="1244"/>
      <c r="K493" s="1240" t="s">
        <v>29</v>
      </c>
      <c r="L493" s="1283">
        <f>SUM(L488:L492)</f>
        <v>121.5</v>
      </c>
      <c r="M493" s="1282"/>
      <c r="N493" s="1281"/>
      <c r="O493" s="1280"/>
      <c r="P493" s="1262"/>
      <c r="Q493" s="1262"/>
    </row>
    <row r="494" spans="1:21" s="51" customFormat="1" ht="18.75" customHeight="1" thickBot="1" x14ac:dyDescent="0.3">
      <c r="A494" s="1184" t="s">
        <v>104</v>
      </c>
      <c r="B494" s="1279" t="s">
        <v>35</v>
      </c>
      <c r="C494" s="1278" t="s">
        <v>102</v>
      </c>
      <c r="D494" s="1181" t="s">
        <v>84</v>
      </c>
      <c r="E494" s="1146"/>
      <c r="F494" s="329" t="s">
        <v>285</v>
      </c>
      <c r="G494" s="1133"/>
      <c r="H494" s="1173"/>
      <c r="I494" s="1246" t="s">
        <v>254</v>
      </c>
      <c r="J494" s="1245" t="s">
        <v>253</v>
      </c>
      <c r="K494" s="1129" t="s">
        <v>252</v>
      </c>
      <c r="L494" s="1231">
        <v>2.2999999999999998</v>
      </c>
      <c r="M494" s="1277" t="s">
        <v>284</v>
      </c>
      <c r="N494" s="1276" t="s">
        <v>47</v>
      </c>
      <c r="O494" s="1275">
        <v>1</v>
      </c>
      <c r="P494" s="1262"/>
      <c r="Q494" s="1262"/>
    </row>
    <row r="495" spans="1:21" s="51" customFormat="1" ht="18.75" customHeight="1" thickBot="1" x14ac:dyDescent="0.3">
      <c r="A495" s="1178"/>
      <c r="B495" s="1274"/>
      <c r="C495" s="1273"/>
      <c r="D495" s="1175"/>
      <c r="E495" s="1135"/>
      <c r="F495" s="1134"/>
      <c r="G495" s="1133"/>
      <c r="H495" s="1173"/>
      <c r="I495" s="1242"/>
      <c r="J495" s="1244"/>
      <c r="K495" s="1272" t="s">
        <v>134</v>
      </c>
      <c r="L495" s="1231">
        <v>0</v>
      </c>
      <c r="M495" s="1271"/>
      <c r="N495" s="1270"/>
      <c r="O495" s="1269"/>
      <c r="P495" s="1262"/>
      <c r="Q495" s="1262"/>
    </row>
    <row r="496" spans="1:21" s="51" customFormat="1" ht="17.25" customHeight="1" thickBot="1" x14ac:dyDescent="0.3">
      <c r="A496" s="1172"/>
      <c r="B496" s="1268"/>
      <c r="C496" s="1267"/>
      <c r="D496" s="1169"/>
      <c r="E496" s="1123"/>
      <c r="F496" s="263"/>
      <c r="G496" s="1122"/>
      <c r="H496" s="1173"/>
      <c r="I496" s="1266"/>
      <c r="J496" s="1241"/>
      <c r="K496" s="1118" t="s">
        <v>29</v>
      </c>
      <c r="L496" s="1117">
        <f>SUM(L494:L495)</f>
        <v>2.2999999999999998</v>
      </c>
      <c r="M496" s="1265"/>
      <c r="N496" s="1264"/>
      <c r="O496" s="1263"/>
      <c r="P496" s="1262"/>
      <c r="Q496" s="1262"/>
    </row>
    <row r="497" spans="1:21" s="51" customFormat="1" ht="15" customHeight="1" thickBot="1" x14ac:dyDescent="0.3">
      <c r="A497" s="1184" t="s">
        <v>104</v>
      </c>
      <c r="B497" s="1261" t="s">
        <v>35</v>
      </c>
      <c r="C497" s="1260" t="s">
        <v>102</v>
      </c>
      <c r="D497" s="1181" t="s">
        <v>81</v>
      </c>
      <c r="E497" s="1146"/>
      <c r="F497" s="329" t="s">
        <v>283</v>
      </c>
      <c r="G497" s="1164" t="s">
        <v>262</v>
      </c>
      <c r="H497" s="1173"/>
      <c r="I497" s="1246" t="s">
        <v>254</v>
      </c>
      <c r="J497" s="1258" t="s">
        <v>253</v>
      </c>
      <c r="K497" s="1257" t="s">
        <v>119</v>
      </c>
      <c r="L497" s="1259">
        <v>180</v>
      </c>
      <c r="M497" s="1255" t="s">
        <v>282</v>
      </c>
      <c r="N497" s="1254" t="s">
        <v>47</v>
      </c>
      <c r="O497" s="1253">
        <v>4</v>
      </c>
      <c r="P497" s="1247"/>
      <c r="Q497" s="1247"/>
    </row>
    <row r="498" spans="1:21" s="51" customFormat="1" ht="15" customHeight="1" thickBot="1" x14ac:dyDescent="0.3">
      <c r="A498" s="1178"/>
      <c r="B498" s="1252"/>
      <c r="C498" s="1251"/>
      <c r="D498" s="1175"/>
      <c r="E498" s="1135"/>
      <c r="F498" s="1134"/>
      <c r="G498" s="1133"/>
      <c r="H498" s="1173"/>
      <c r="I498" s="1242"/>
      <c r="J498" s="1258"/>
      <c r="K498" s="1257" t="s">
        <v>135</v>
      </c>
      <c r="L498" s="1256"/>
      <c r="M498" s="1255"/>
      <c r="N498" s="1254"/>
      <c r="O498" s="1253"/>
      <c r="P498" s="1247"/>
      <c r="Q498" s="1247"/>
    </row>
    <row r="499" spans="1:21" s="51" customFormat="1" ht="15" customHeight="1" thickBot="1" x14ac:dyDescent="0.3">
      <c r="A499" s="1178"/>
      <c r="B499" s="1252"/>
      <c r="C499" s="1251"/>
      <c r="D499" s="1175"/>
      <c r="E499" s="1135"/>
      <c r="F499" s="1134"/>
      <c r="G499" s="1133"/>
      <c r="H499" s="1173"/>
      <c r="I499" s="1242"/>
      <c r="J499" s="1244"/>
      <c r="K499" s="1118" t="s">
        <v>29</v>
      </c>
      <c r="L499" s="1231">
        <f>SUM(L497:L498)</f>
        <v>180</v>
      </c>
      <c r="M499" s="1250"/>
      <c r="N499" s="1249"/>
      <c r="O499" s="1248"/>
      <c r="P499" s="1247"/>
      <c r="Q499" s="1247"/>
    </row>
    <row r="500" spans="1:21" s="51" customFormat="1" ht="14.25" customHeight="1" thickBot="1" x14ac:dyDescent="0.3">
      <c r="A500" s="1184" t="s">
        <v>104</v>
      </c>
      <c r="B500" s="1227" t="s">
        <v>35</v>
      </c>
      <c r="C500" s="1182" t="s">
        <v>102</v>
      </c>
      <c r="D500" s="1181" t="s">
        <v>62</v>
      </c>
      <c r="E500" s="1146"/>
      <c r="F500" s="329" t="s">
        <v>281</v>
      </c>
      <c r="G500" s="1133"/>
      <c r="H500" s="1173"/>
      <c r="I500" s="1246" t="s">
        <v>254</v>
      </c>
      <c r="J500" s="1245" t="s">
        <v>253</v>
      </c>
      <c r="K500" s="1129" t="s">
        <v>252</v>
      </c>
      <c r="L500" s="1128">
        <v>55</v>
      </c>
      <c r="M500" s="1142" t="s">
        <v>280</v>
      </c>
      <c r="N500" s="1230" t="s">
        <v>76</v>
      </c>
      <c r="O500" s="1140">
        <v>90</v>
      </c>
      <c r="P500" s="1043"/>
      <c r="Q500" s="1043"/>
      <c r="U500" s="1041"/>
    </row>
    <row r="501" spans="1:21" s="51" customFormat="1" ht="14.25" customHeight="1" thickBot="1" x14ac:dyDescent="0.3">
      <c r="A501" s="1178"/>
      <c r="B501" s="1226"/>
      <c r="C501" s="1176"/>
      <c r="D501" s="1175"/>
      <c r="E501" s="1135"/>
      <c r="F501" s="1134"/>
      <c r="G501" s="1133"/>
      <c r="H501" s="1173"/>
      <c r="I501" s="1242"/>
      <c r="J501" s="1244"/>
      <c r="K501" s="1129" t="s">
        <v>135</v>
      </c>
      <c r="L501" s="1128"/>
      <c r="M501" s="1211"/>
      <c r="N501" s="1229"/>
      <c r="O501" s="1243"/>
    </row>
    <row r="502" spans="1:21" s="51" customFormat="1" ht="15" customHeight="1" thickBot="1" x14ac:dyDescent="0.3">
      <c r="A502" s="1178"/>
      <c r="B502" s="1226"/>
      <c r="C502" s="1176"/>
      <c r="D502" s="1175"/>
      <c r="E502" s="1135"/>
      <c r="F502" s="1134"/>
      <c r="G502" s="1133"/>
      <c r="H502" s="1173"/>
      <c r="I502" s="1242"/>
      <c r="J502" s="1241"/>
      <c r="K502" s="1240" t="s">
        <v>29</v>
      </c>
      <c r="L502" s="1239">
        <f>SUM(L500:L501)</f>
        <v>55</v>
      </c>
      <c r="M502" s="1238"/>
      <c r="N502" s="1237"/>
      <c r="O502" s="1236"/>
    </row>
    <row r="503" spans="1:21" s="51" customFormat="1" ht="20.25" hidden="1" customHeight="1" thickBot="1" x14ac:dyDescent="0.3">
      <c r="A503" s="1184" t="s">
        <v>104</v>
      </c>
      <c r="B503" s="1227" t="s">
        <v>35</v>
      </c>
      <c r="C503" s="1182" t="s">
        <v>102</v>
      </c>
      <c r="D503" s="1181" t="s">
        <v>57</v>
      </c>
      <c r="E503" s="1146"/>
      <c r="F503" s="329" t="s">
        <v>279</v>
      </c>
      <c r="G503" s="1164" t="s">
        <v>262</v>
      </c>
      <c r="H503" s="1202" t="s">
        <v>40</v>
      </c>
      <c r="I503" s="1235" t="s">
        <v>75</v>
      </c>
      <c r="J503" s="1234" t="s">
        <v>278</v>
      </c>
      <c r="K503" s="1129" t="s">
        <v>252</v>
      </c>
      <c r="L503" s="1143">
        <v>0</v>
      </c>
      <c r="M503" s="1142" t="s">
        <v>251</v>
      </c>
      <c r="N503" s="1230" t="s">
        <v>250</v>
      </c>
      <c r="O503" s="1140">
        <v>1</v>
      </c>
      <c r="P503" s="1043"/>
      <c r="Q503" s="1043"/>
    </row>
    <row r="504" spans="1:21" s="51" customFormat="1" ht="14.25" hidden="1" customHeight="1" thickBot="1" x14ac:dyDescent="0.3">
      <c r="A504" s="1178"/>
      <c r="B504" s="1226"/>
      <c r="C504" s="1176"/>
      <c r="D504" s="1175"/>
      <c r="E504" s="1135"/>
      <c r="F504" s="1134"/>
      <c r="G504" s="1133"/>
      <c r="H504" s="1173"/>
      <c r="I504" s="1222"/>
      <c r="J504" s="1225"/>
      <c r="K504" s="1129" t="s">
        <v>135</v>
      </c>
      <c r="L504" s="1128"/>
      <c r="M504" s="1211"/>
      <c r="N504" s="1229"/>
      <c r="O504" s="1224"/>
    </row>
    <row r="505" spans="1:21" s="51" customFormat="1" ht="14.25" hidden="1" customHeight="1" thickBot="1" x14ac:dyDescent="0.3">
      <c r="A505" s="1172"/>
      <c r="B505" s="1223"/>
      <c r="C505" s="1170"/>
      <c r="D505" s="1169"/>
      <c r="E505" s="1123"/>
      <c r="F505" s="263"/>
      <c r="G505" s="1133"/>
      <c r="H505" s="1173"/>
      <c r="I505" s="1222"/>
      <c r="J505" s="1233"/>
      <c r="K505" s="1118" t="s">
        <v>29</v>
      </c>
      <c r="L505" s="1117">
        <f>SUM(L503:L504)</f>
        <v>0</v>
      </c>
      <c r="M505" s="1116"/>
      <c r="N505" s="1228"/>
      <c r="O505" s="1114"/>
    </row>
    <row r="506" spans="1:21" s="51" customFormat="1" ht="13.5" customHeight="1" thickBot="1" x14ac:dyDescent="0.3">
      <c r="A506" s="1184" t="s">
        <v>104</v>
      </c>
      <c r="B506" s="1227" t="s">
        <v>35</v>
      </c>
      <c r="C506" s="1182" t="s">
        <v>102</v>
      </c>
      <c r="D506" s="1181" t="s">
        <v>53</v>
      </c>
      <c r="E506" s="1146"/>
      <c r="F506" s="329" t="s">
        <v>277</v>
      </c>
      <c r="G506" s="1133"/>
      <c r="H506" s="1173"/>
      <c r="I506" s="1222" t="s">
        <v>254</v>
      </c>
      <c r="J506" s="1232" t="s">
        <v>253</v>
      </c>
      <c r="K506" s="1129" t="s">
        <v>252</v>
      </c>
      <c r="L506" s="1231">
        <v>45</v>
      </c>
      <c r="M506" s="1142" t="s">
        <v>251</v>
      </c>
      <c r="N506" s="1230" t="s">
        <v>250</v>
      </c>
      <c r="O506" s="1140">
        <v>1</v>
      </c>
      <c r="P506" s="1043"/>
      <c r="Q506" s="1043"/>
    </row>
    <row r="507" spans="1:21" s="51" customFormat="1" ht="13.5" customHeight="1" thickBot="1" x14ac:dyDescent="0.3">
      <c r="A507" s="1178"/>
      <c r="B507" s="1226"/>
      <c r="C507" s="1176"/>
      <c r="D507" s="1175"/>
      <c r="E507" s="1135"/>
      <c r="F507" s="1134"/>
      <c r="G507" s="1133"/>
      <c r="H507" s="1173"/>
      <c r="I507" s="1222"/>
      <c r="J507" s="1225"/>
      <c r="K507" s="1129" t="s">
        <v>135</v>
      </c>
      <c r="L507" s="1128"/>
      <c r="M507" s="1211"/>
      <c r="N507" s="1229"/>
      <c r="O507" s="1224"/>
    </row>
    <row r="508" spans="1:21" s="51" customFormat="1" ht="15.75" customHeight="1" thickBot="1" x14ac:dyDescent="0.3">
      <c r="A508" s="1172"/>
      <c r="B508" s="1223"/>
      <c r="C508" s="1170"/>
      <c r="D508" s="1169"/>
      <c r="E508" s="1123"/>
      <c r="F508" s="263"/>
      <c r="G508" s="1133"/>
      <c r="H508" s="1173"/>
      <c r="I508" s="1222"/>
      <c r="J508" s="1225"/>
      <c r="K508" s="1118" t="s">
        <v>29</v>
      </c>
      <c r="L508" s="1117">
        <f>SUM(L506:L507)</f>
        <v>45</v>
      </c>
      <c r="M508" s="1116"/>
      <c r="N508" s="1228"/>
      <c r="O508" s="1114"/>
    </row>
    <row r="509" spans="1:21" s="51" customFormat="1" ht="14.25" customHeight="1" thickBot="1" x14ac:dyDescent="0.3">
      <c r="A509" s="1184" t="s">
        <v>104</v>
      </c>
      <c r="B509" s="1227" t="s">
        <v>35</v>
      </c>
      <c r="C509" s="1182" t="s">
        <v>102</v>
      </c>
      <c r="D509" s="1181" t="s">
        <v>44</v>
      </c>
      <c r="E509" s="1146"/>
      <c r="F509" s="329" t="s">
        <v>276</v>
      </c>
      <c r="G509" s="1133"/>
      <c r="H509" s="1173"/>
      <c r="I509" s="1222"/>
      <c r="J509" s="1225"/>
      <c r="K509" s="1129" t="s">
        <v>252</v>
      </c>
      <c r="L509" s="1143">
        <v>24</v>
      </c>
      <c r="M509" s="1158" t="s">
        <v>257</v>
      </c>
      <c r="N509" s="1141" t="s">
        <v>250</v>
      </c>
      <c r="O509" s="1140">
        <v>1</v>
      </c>
      <c r="P509" s="1043"/>
      <c r="Q509" s="1043"/>
    </row>
    <row r="510" spans="1:21" s="51" customFormat="1" ht="14.25" customHeight="1" thickBot="1" x14ac:dyDescent="0.3">
      <c r="A510" s="1178"/>
      <c r="B510" s="1226"/>
      <c r="C510" s="1176"/>
      <c r="D510" s="1175"/>
      <c r="E510" s="1135"/>
      <c r="F510" s="1134"/>
      <c r="G510" s="1133"/>
      <c r="H510" s="1173"/>
      <c r="I510" s="1222"/>
      <c r="J510" s="1225"/>
      <c r="K510" s="1129" t="s">
        <v>135</v>
      </c>
      <c r="L510" s="1128"/>
      <c r="M510" s="1154"/>
      <c r="N510" s="1210"/>
      <c r="O510" s="1224"/>
    </row>
    <row r="511" spans="1:21" s="51" customFormat="1" ht="14.25" customHeight="1" thickBot="1" x14ac:dyDescent="0.3">
      <c r="A511" s="1172"/>
      <c r="B511" s="1223"/>
      <c r="C511" s="1170"/>
      <c r="D511" s="1169"/>
      <c r="E511" s="1123"/>
      <c r="F511" s="263"/>
      <c r="G511" s="1122"/>
      <c r="H511" s="1173"/>
      <c r="I511" s="1222"/>
      <c r="J511" s="1221"/>
      <c r="K511" s="1118" t="s">
        <v>29</v>
      </c>
      <c r="L511" s="1117">
        <f>SUM(L509:L510)</f>
        <v>24</v>
      </c>
      <c r="M511" s="1116"/>
      <c r="N511" s="1115"/>
      <c r="O511" s="1220"/>
    </row>
    <row r="512" spans="1:21" s="51" customFormat="1" ht="14.25" hidden="1" customHeight="1" thickBot="1" x14ac:dyDescent="0.3">
      <c r="A512" s="1184" t="s">
        <v>104</v>
      </c>
      <c r="B512" s="1183" t="s">
        <v>35</v>
      </c>
      <c r="C512" s="1182" t="s">
        <v>102</v>
      </c>
      <c r="D512" s="1181" t="s">
        <v>42</v>
      </c>
      <c r="E512" s="1146"/>
      <c r="F512" s="309" t="s">
        <v>275</v>
      </c>
      <c r="G512" s="1164" t="s">
        <v>262</v>
      </c>
      <c r="H512" s="1173"/>
      <c r="I512" s="1213" t="s">
        <v>204</v>
      </c>
      <c r="J512" s="1219" t="s">
        <v>203</v>
      </c>
      <c r="K512" s="1218" t="s">
        <v>119</v>
      </c>
      <c r="L512" s="1217">
        <v>0</v>
      </c>
      <c r="M512" s="1142" t="s">
        <v>274</v>
      </c>
      <c r="N512" s="1216" t="s">
        <v>250</v>
      </c>
      <c r="O512" s="1215">
        <v>3</v>
      </c>
      <c r="P512" s="1043"/>
      <c r="Q512" s="1043"/>
    </row>
    <row r="513" spans="1:15 16384:16384" s="51" customFormat="1" ht="14.25" hidden="1" customHeight="1" thickBot="1" x14ac:dyDescent="0.3">
      <c r="A513" s="1178"/>
      <c r="B513" s="1177"/>
      <c r="C513" s="1176"/>
      <c r="D513" s="1175"/>
      <c r="E513" s="1135"/>
      <c r="F513" s="1214"/>
      <c r="G513" s="1133"/>
      <c r="H513" s="1173"/>
      <c r="I513" s="1213"/>
      <c r="J513" s="1212"/>
      <c r="K513" s="1129" t="s">
        <v>135</v>
      </c>
      <c r="L513" s="1128"/>
      <c r="M513" s="1211"/>
      <c r="N513" s="1210"/>
      <c r="O513" s="1209"/>
    </row>
    <row r="514" spans="1:15 16384:16384" s="51" customFormat="1" ht="14.25" hidden="1" customHeight="1" thickBot="1" x14ac:dyDescent="0.3">
      <c r="A514" s="1172"/>
      <c r="B514" s="1171"/>
      <c r="C514" s="1170"/>
      <c r="D514" s="1169"/>
      <c r="E514" s="1123"/>
      <c r="F514" s="302"/>
      <c r="G514" s="1122"/>
      <c r="H514" s="1166"/>
      <c r="I514" s="1208"/>
      <c r="J514" s="1207"/>
      <c r="K514" s="1118" t="s">
        <v>29</v>
      </c>
      <c r="L514" s="1117">
        <f>SUM(L512:L513)</f>
        <v>0</v>
      </c>
      <c r="M514" s="1206"/>
      <c r="N514" s="1205"/>
      <c r="O514" s="1204"/>
    </row>
    <row r="515" spans="1:15 16384:16384" s="51" customFormat="1" ht="14.25" customHeight="1" thickBot="1" x14ac:dyDescent="0.3">
      <c r="A515" s="1184" t="s">
        <v>104</v>
      </c>
      <c r="B515" s="1183" t="s">
        <v>35</v>
      </c>
      <c r="C515" s="1182" t="s">
        <v>102</v>
      </c>
      <c r="D515" s="1181" t="s">
        <v>273</v>
      </c>
      <c r="E515" s="1146"/>
      <c r="F515" s="1203" t="s">
        <v>272</v>
      </c>
      <c r="G515" s="1164" t="s">
        <v>262</v>
      </c>
      <c r="H515" s="1202" t="s">
        <v>40</v>
      </c>
      <c r="I515" s="1145" t="s">
        <v>254</v>
      </c>
      <c r="J515" s="1192" t="s">
        <v>253</v>
      </c>
      <c r="K515" s="1129" t="s">
        <v>252</v>
      </c>
      <c r="L515" s="1143">
        <v>220.2</v>
      </c>
      <c r="M515" s="1158" t="s">
        <v>257</v>
      </c>
      <c r="N515" s="1157" t="s">
        <v>250</v>
      </c>
      <c r="O515" s="1156">
        <v>1</v>
      </c>
    </row>
    <row r="516" spans="1:15 16384:16384" s="51" customFormat="1" ht="14.25" customHeight="1" thickBot="1" x14ac:dyDescent="0.3">
      <c r="A516" s="1178"/>
      <c r="B516" s="1177"/>
      <c r="C516" s="1176"/>
      <c r="D516" s="1175"/>
      <c r="E516" s="1135"/>
      <c r="F516" s="1201"/>
      <c r="G516" s="1133"/>
      <c r="H516" s="1173"/>
      <c r="I516" s="1131"/>
      <c r="J516" s="1191"/>
      <c r="K516" s="1129" t="s">
        <v>135</v>
      </c>
      <c r="L516" s="1128"/>
      <c r="M516" s="1154"/>
      <c r="N516" s="1200"/>
      <c r="O516" s="1199"/>
    </row>
    <row r="517" spans="1:15 16384:16384" s="51" customFormat="1" ht="17.25" customHeight="1" thickBot="1" x14ac:dyDescent="0.3">
      <c r="A517" s="1172"/>
      <c r="B517" s="1171"/>
      <c r="C517" s="1170"/>
      <c r="D517" s="1169"/>
      <c r="E517" s="1123"/>
      <c r="F517" s="1198"/>
      <c r="G517" s="1133"/>
      <c r="H517" s="1173"/>
      <c r="I517" s="1131"/>
      <c r="J517" s="1191"/>
      <c r="K517" s="1118" t="s">
        <v>29</v>
      </c>
      <c r="L517" s="1117">
        <f>SUM(L515:L516)</f>
        <v>220.2</v>
      </c>
      <c r="M517" s="1116"/>
      <c r="N517" s="1115"/>
      <c r="O517" s="1114"/>
    </row>
    <row r="518" spans="1:15 16384:16384" s="51" customFormat="1" ht="18.75" customHeight="1" thickBot="1" x14ac:dyDescent="0.3">
      <c r="A518" s="1184" t="s">
        <v>104</v>
      </c>
      <c r="B518" s="1183" t="s">
        <v>35</v>
      </c>
      <c r="C518" s="1182" t="s">
        <v>102</v>
      </c>
      <c r="D518" s="1181" t="s">
        <v>271</v>
      </c>
      <c r="E518" s="1146"/>
      <c r="F518" s="1189" t="s">
        <v>270</v>
      </c>
      <c r="G518" s="1133"/>
      <c r="H518" s="1173"/>
      <c r="I518" s="1145" t="s">
        <v>53</v>
      </c>
      <c r="J518" s="1197" t="s">
        <v>49</v>
      </c>
      <c r="K518" s="1129" t="s">
        <v>252</v>
      </c>
      <c r="L518" s="1143">
        <v>75</v>
      </c>
      <c r="M518" s="1196" t="s">
        <v>269</v>
      </c>
      <c r="N518" s="1157" t="s">
        <v>250</v>
      </c>
      <c r="O518" s="1156">
        <v>2</v>
      </c>
    </row>
    <row r="519" spans="1:15 16384:16384" s="51" customFormat="1" ht="17.25" customHeight="1" thickBot="1" x14ac:dyDescent="0.3">
      <c r="A519" s="1178"/>
      <c r="B519" s="1177"/>
      <c r="C519" s="1176"/>
      <c r="D519" s="1175"/>
      <c r="E519" s="1135"/>
      <c r="F519" s="1188"/>
      <c r="G519" s="1133"/>
      <c r="H519" s="1173"/>
      <c r="I519" s="1131"/>
      <c r="J519" s="1195"/>
      <c r="K519" s="1129" t="s">
        <v>135</v>
      </c>
      <c r="L519" s="1128"/>
      <c r="M519" s="1194"/>
      <c r="N519" s="1153"/>
      <c r="O519" s="1187"/>
    </row>
    <row r="520" spans="1:15 16384:16384" s="51" customFormat="1" ht="13.5" customHeight="1" thickBot="1" x14ac:dyDescent="0.3">
      <c r="A520" s="1172"/>
      <c r="B520" s="1171"/>
      <c r="C520" s="1170"/>
      <c r="D520" s="1169"/>
      <c r="E520" s="1123"/>
      <c r="F520" s="1186"/>
      <c r="G520" s="1133"/>
      <c r="H520" s="1173"/>
      <c r="I520" s="1120"/>
      <c r="J520" s="1193"/>
      <c r="K520" s="1118" t="s">
        <v>29</v>
      </c>
      <c r="L520" s="1117">
        <f>SUM(L518:L519)</f>
        <v>75</v>
      </c>
      <c r="M520" s="1116"/>
      <c r="N520" s="1160"/>
      <c r="O520" s="1185"/>
    </row>
    <row r="521" spans="1:15 16384:16384" s="51" customFormat="1" ht="14.25" customHeight="1" thickBot="1" x14ac:dyDescent="0.3">
      <c r="A521" s="1184" t="s">
        <v>104</v>
      </c>
      <c r="B521" s="1183" t="s">
        <v>35</v>
      </c>
      <c r="C521" s="1182" t="s">
        <v>102</v>
      </c>
      <c r="D521" s="1181" t="s">
        <v>254</v>
      </c>
      <c r="E521" s="1146"/>
      <c r="F521" s="1189" t="s">
        <v>268</v>
      </c>
      <c r="G521" s="1133"/>
      <c r="H521" s="1173"/>
      <c r="I521" s="1145" t="s">
        <v>254</v>
      </c>
      <c r="J521" s="1192" t="s">
        <v>253</v>
      </c>
      <c r="K521" s="1129" t="s">
        <v>252</v>
      </c>
      <c r="L521" s="1128">
        <v>0</v>
      </c>
      <c r="M521" s="1158" t="s">
        <v>257</v>
      </c>
      <c r="N521" s="1157" t="s">
        <v>250</v>
      </c>
      <c r="O521" s="1156">
        <v>1</v>
      </c>
    </row>
    <row r="522" spans="1:15 16384:16384" s="51" customFormat="1" ht="14.25" customHeight="1" thickBot="1" x14ac:dyDescent="0.3">
      <c r="A522" s="1178"/>
      <c r="B522" s="1177"/>
      <c r="C522" s="1176"/>
      <c r="D522" s="1175"/>
      <c r="E522" s="1135"/>
      <c r="F522" s="1188"/>
      <c r="G522" s="1133"/>
      <c r="H522" s="1173"/>
      <c r="I522" s="1131"/>
      <c r="J522" s="1191"/>
      <c r="K522" s="1129" t="s">
        <v>135</v>
      </c>
      <c r="L522" s="1128"/>
      <c r="M522" s="1154"/>
      <c r="N522" s="1153"/>
      <c r="O522" s="1187"/>
    </row>
    <row r="523" spans="1:15 16384:16384" s="51" customFormat="1" ht="15.75" customHeight="1" thickBot="1" x14ac:dyDescent="0.3">
      <c r="A523" s="1172"/>
      <c r="B523" s="1171"/>
      <c r="C523" s="1170"/>
      <c r="D523" s="1169"/>
      <c r="E523" s="1123"/>
      <c r="F523" s="1186"/>
      <c r="G523" s="1133"/>
      <c r="H523" s="1173"/>
      <c r="I523" s="1131"/>
      <c r="J523" s="1190"/>
      <c r="K523" s="1118" t="s">
        <v>29</v>
      </c>
      <c r="L523" s="1117">
        <f>SUM(L521:L522)</f>
        <v>0</v>
      </c>
      <c r="M523" s="1116"/>
      <c r="N523" s="1160"/>
      <c r="O523" s="1185"/>
    </row>
    <row r="524" spans="1:15 16384:16384" s="51" customFormat="1" ht="14.25" customHeight="1" thickBot="1" x14ac:dyDescent="0.3">
      <c r="A524" s="1184" t="s">
        <v>104</v>
      </c>
      <c r="B524" s="1183" t="s">
        <v>35</v>
      </c>
      <c r="C524" s="1182" t="s">
        <v>102</v>
      </c>
      <c r="D524" s="1181" t="s">
        <v>259</v>
      </c>
      <c r="E524" s="1146"/>
      <c r="F524" s="1189" t="s">
        <v>267</v>
      </c>
      <c r="G524" s="1133"/>
      <c r="H524" s="1173"/>
      <c r="I524" s="1145" t="s">
        <v>254</v>
      </c>
      <c r="J524" s="1144" t="s">
        <v>253</v>
      </c>
      <c r="K524" s="1129" t="s">
        <v>252</v>
      </c>
      <c r="L524" s="1143">
        <v>56</v>
      </c>
      <c r="M524" s="1158" t="s">
        <v>257</v>
      </c>
      <c r="N524" s="1157" t="s">
        <v>250</v>
      </c>
      <c r="O524" s="1156">
        <v>1</v>
      </c>
    </row>
    <row r="525" spans="1:15 16384:16384" s="51" customFormat="1" ht="14.25" customHeight="1" thickBot="1" x14ac:dyDescent="0.3">
      <c r="A525" s="1178"/>
      <c r="B525" s="1177"/>
      <c r="C525" s="1176"/>
      <c r="D525" s="1175"/>
      <c r="E525" s="1135"/>
      <c r="F525" s="1188"/>
      <c r="G525" s="1133"/>
      <c r="H525" s="1173"/>
      <c r="I525" s="1131"/>
      <c r="J525" s="1130"/>
      <c r="K525" s="1129" t="s">
        <v>135</v>
      </c>
      <c r="L525" s="1128"/>
      <c r="M525" s="1154"/>
      <c r="N525" s="1153"/>
      <c r="O525" s="1187"/>
    </row>
    <row r="526" spans="1:15 16384:16384" s="51" customFormat="1" ht="14.25" customHeight="1" thickBot="1" x14ac:dyDescent="0.3">
      <c r="A526" s="1172"/>
      <c r="B526" s="1171"/>
      <c r="C526" s="1170"/>
      <c r="D526" s="1169"/>
      <c r="E526" s="1123"/>
      <c r="F526" s="1186"/>
      <c r="G526" s="1133"/>
      <c r="H526" s="1173"/>
      <c r="I526" s="1120"/>
      <c r="J526" s="1119"/>
      <c r="K526" s="1118" t="s">
        <v>29</v>
      </c>
      <c r="L526" s="1117">
        <f>SUM(L524:L525)</f>
        <v>56</v>
      </c>
      <c r="M526" s="1116"/>
      <c r="N526" s="1160"/>
      <c r="O526" s="1185"/>
    </row>
    <row r="527" spans="1:15 16384:16384" s="51" customFormat="1" ht="14.25" customHeight="1" thickBot="1" x14ac:dyDescent="0.3">
      <c r="A527" s="1184" t="s">
        <v>104</v>
      </c>
      <c r="B527" s="1183" t="s">
        <v>35</v>
      </c>
      <c r="C527" s="1182" t="s">
        <v>102</v>
      </c>
      <c r="D527" s="1181" t="s">
        <v>266</v>
      </c>
      <c r="E527" s="1180"/>
      <c r="F527" s="1179" t="s">
        <v>265</v>
      </c>
      <c r="G527" s="1133"/>
      <c r="H527" s="1173"/>
      <c r="I527" s="1131" t="s">
        <v>254</v>
      </c>
      <c r="J527" s="1144" t="s">
        <v>253</v>
      </c>
      <c r="K527" s="1129" t="s">
        <v>252</v>
      </c>
      <c r="L527" s="1128">
        <v>38.6</v>
      </c>
      <c r="M527" s="1158" t="s">
        <v>257</v>
      </c>
      <c r="N527" s="1157" t="s">
        <v>250</v>
      </c>
      <c r="O527" s="1156">
        <v>1</v>
      </c>
      <c r="XFD527" s="3">
        <f>SUM(L527:XFC527)</f>
        <v>39.6</v>
      </c>
    </row>
    <row r="528" spans="1:15 16384:16384" s="51" customFormat="1" ht="14.25" customHeight="1" thickBot="1" x14ac:dyDescent="0.3">
      <c r="A528" s="1178"/>
      <c r="B528" s="1177"/>
      <c r="C528" s="1176"/>
      <c r="D528" s="1175"/>
      <c r="E528" s="1174"/>
      <c r="F528" s="1167"/>
      <c r="G528" s="1133"/>
      <c r="H528" s="1173"/>
      <c r="I528" s="1131"/>
      <c r="J528" s="1130"/>
      <c r="K528" s="1129" t="s">
        <v>135</v>
      </c>
      <c r="L528" s="1128"/>
      <c r="M528" s="1154"/>
      <c r="N528" s="1153"/>
      <c r="O528" s="1152"/>
    </row>
    <row r="529" spans="1:21" s="51" customFormat="1" ht="14.25" customHeight="1" thickBot="1" x14ac:dyDescent="0.3">
      <c r="A529" s="1172"/>
      <c r="B529" s="1171"/>
      <c r="C529" s="1170"/>
      <c r="D529" s="1169"/>
      <c r="E529" s="1168"/>
      <c r="F529" s="1167"/>
      <c r="G529" s="1122"/>
      <c r="H529" s="1166"/>
      <c r="I529" s="1120"/>
      <c r="J529" s="1119"/>
      <c r="K529" s="1118" t="s">
        <v>29</v>
      </c>
      <c r="L529" s="1117">
        <f>SUM(L527:L528)</f>
        <v>38.6</v>
      </c>
      <c r="M529" s="1116"/>
      <c r="N529" s="1160"/>
      <c r="O529" s="1114"/>
    </row>
    <row r="530" spans="1:21" s="51" customFormat="1" ht="14.25" customHeight="1" thickBot="1" x14ac:dyDescent="0.3">
      <c r="A530" s="1150" t="s">
        <v>104</v>
      </c>
      <c r="B530" s="1149" t="s">
        <v>35</v>
      </c>
      <c r="C530" s="1148" t="s">
        <v>102</v>
      </c>
      <c r="D530" s="1147" t="s">
        <v>264</v>
      </c>
      <c r="E530" s="1146"/>
      <c r="F530" s="1165" t="s">
        <v>263</v>
      </c>
      <c r="G530" s="1164" t="s">
        <v>262</v>
      </c>
      <c r="H530" s="1163" t="s">
        <v>40</v>
      </c>
      <c r="I530" s="1131" t="s">
        <v>259</v>
      </c>
      <c r="J530" s="1144" t="s">
        <v>253</v>
      </c>
      <c r="K530" s="1129" t="s">
        <v>252</v>
      </c>
      <c r="L530" s="1128">
        <v>99.8</v>
      </c>
      <c r="M530" s="1158" t="s">
        <v>257</v>
      </c>
      <c r="N530" s="1157" t="s">
        <v>250</v>
      </c>
      <c r="O530" s="1156">
        <v>1</v>
      </c>
    </row>
    <row r="531" spans="1:21" s="51" customFormat="1" ht="14.25" customHeight="1" thickBot="1" x14ac:dyDescent="0.3">
      <c r="A531" s="1139"/>
      <c r="B531" s="1138"/>
      <c r="C531" s="1137"/>
      <c r="D531" s="1136"/>
      <c r="E531" s="1135"/>
      <c r="F531" s="1162"/>
      <c r="G531" s="1133"/>
      <c r="H531" s="1132"/>
      <c r="I531" s="1131"/>
      <c r="J531" s="1130"/>
      <c r="K531" s="1129" t="s">
        <v>135</v>
      </c>
      <c r="L531" s="1128"/>
      <c r="M531" s="1154"/>
      <c r="N531" s="1153"/>
      <c r="O531" s="1152"/>
    </row>
    <row r="532" spans="1:21" s="51" customFormat="1" ht="14.25" customHeight="1" thickBot="1" x14ac:dyDescent="0.3">
      <c r="A532" s="1139"/>
      <c r="B532" s="1138"/>
      <c r="C532" s="1137"/>
      <c r="D532" s="1136"/>
      <c r="E532" s="1123"/>
      <c r="F532" s="1161"/>
      <c r="G532" s="1133"/>
      <c r="H532" s="1132"/>
      <c r="I532" s="1120"/>
      <c r="J532" s="1119"/>
      <c r="K532" s="1118" t="s">
        <v>29</v>
      </c>
      <c r="L532" s="1117">
        <f>SUM(L530:L531)</f>
        <v>99.8</v>
      </c>
      <c r="M532" s="1116"/>
      <c r="N532" s="1160"/>
      <c r="O532" s="1114"/>
    </row>
    <row r="533" spans="1:21" s="51" customFormat="1" ht="14.25" customHeight="1" thickBot="1" x14ac:dyDescent="0.3">
      <c r="A533" s="1150" t="s">
        <v>104</v>
      </c>
      <c r="B533" s="1149" t="s">
        <v>35</v>
      </c>
      <c r="C533" s="1148" t="s">
        <v>102</v>
      </c>
      <c r="D533" s="1147" t="s">
        <v>261</v>
      </c>
      <c r="E533" s="1159"/>
      <c r="F533" s="329" t="s">
        <v>260</v>
      </c>
      <c r="G533" s="1133"/>
      <c r="H533" s="1132"/>
      <c r="I533" s="1146" t="s">
        <v>259</v>
      </c>
      <c r="J533" s="1144" t="s">
        <v>258</v>
      </c>
      <c r="K533" s="1129" t="s">
        <v>252</v>
      </c>
      <c r="L533" s="1143">
        <v>21.4</v>
      </c>
      <c r="M533" s="1158" t="s">
        <v>257</v>
      </c>
      <c r="N533" s="1157" t="s">
        <v>250</v>
      </c>
      <c r="O533" s="1156">
        <v>1</v>
      </c>
    </row>
    <row r="534" spans="1:21" s="51" customFormat="1" ht="14.25" customHeight="1" thickBot="1" x14ac:dyDescent="0.3">
      <c r="A534" s="1139"/>
      <c r="B534" s="1138"/>
      <c r="C534" s="1137"/>
      <c r="D534" s="1136"/>
      <c r="E534" s="1155"/>
      <c r="F534" s="1134"/>
      <c r="G534" s="1133"/>
      <c r="H534" s="1132"/>
      <c r="I534" s="1135"/>
      <c r="J534" s="1130"/>
      <c r="K534" s="1129" t="s">
        <v>135</v>
      </c>
      <c r="L534" s="1128"/>
      <c r="M534" s="1154"/>
      <c r="N534" s="1153"/>
      <c r="O534" s="1152"/>
    </row>
    <row r="535" spans="1:21" s="51" customFormat="1" ht="25.5" customHeight="1" thickBot="1" x14ac:dyDescent="0.3">
      <c r="A535" s="1127"/>
      <c r="B535" s="1126"/>
      <c r="C535" s="1125"/>
      <c r="D535" s="1124"/>
      <c r="E535" s="1151"/>
      <c r="F535" s="263"/>
      <c r="G535" s="1133"/>
      <c r="H535" s="1132"/>
      <c r="I535" s="1123"/>
      <c r="J535" s="1119"/>
      <c r="K535" s="1118" t="s">
        <v>29</v>
      </c>
      <c r="L535" s="1117">
        <f>SUM(L533:L534)</f>
        <v>21.4</v>
      </c>
      <c r="M535" s="1116"/>
      <c r="N535" s="1115"/>
      <c r="O535" s="1114"/>
    </row>
    <row r="536" spans="1:21" s="51" customFormat="1" ht="14.25" customHeight="1" thickBot="1" x14ac:dyDescent="0.3">
      <c r="A536" s="1150" t="s">
        <v>104</v>
      </c>
      <c r="B536" s="1149" t="s">
        <v>35</v>
      </c>
      <c r="C536" s="1148" t="s">
        <v>102</v>
      </c>
      <c r="D536" s="1147" t="s">
        <v>256</v>
      </c>
      <c r="E536" s="1146"/>
      <c r="F536" s="329" t="s">
        <v>255</v>
      </c>
      <c r="G536" s="1133"/>
      <c r="H536" s="1132"/>
      <c r="I536" s="1145" t="s">
        <v>254</v>
      </c>
      <c r="J536" s="1144" t="s">
        <v>253</v>
      </c>
      <c r="K536" s="1129" t="s">
        <v>252</v>
      </c>
      <c r="L536" s="1143">
        <v>80</v>
      </c>
      <c r="M536" s="1142" t="s">
        <v>251</v>
      </c>
      <c r="N536" s="1141" t="s">
        <v>250</v>
      </c>
      <c r="O536" s="1140">
        <v>1</v>
      </c>
    </row>
    <row r="537" spans="1:21" s="51" customFormat="1" ht="14.25" customHeight="1" thickBot="1" x14ac:dyDescent="0.3">
      <c r="A537" s="1139"/>
      <c r="B537" s="1138"/>
      <c r="C537" s="1137"/>
      <c r="D537" s="1136"/>
      <c r="E537" s="1135"/>
      <c r="F537" s="1134"/>
      <c r="G537" s="1133"/>
      <c r="H537" s="1132"/>
      <c r="I537" s="1131"/>
      <c r="J537" s="1130"/>
      <c r="K537" s="1129" t="s">
        <v>135</v>
      </c>
      <c r="L537" s="1128">
        <v>0</v>
      </c>
      <c r="M537" s="1116"/>
      <c r="N537" s="1115"/>
      <c r="O537" s="1114"/>
    </row>
    <row r="538" spans="1:21" s="51" customFormat="1" ht="14.25" customHeight="1" thickBot="1" x14ac:dyDescent="0.3">
      <c r="A538" s="1127"/>
      <c r="B538" s="1126"/>
      <c r="C538" s="1125"/>
      <c r="D538" s="1124"/>
      <c r="E538" s="1123"/>
      <c r="F538" s="263"/>
      <c r="G538" s="1122"/>
      <c r="H538" s="1121"/>
      <c r="I538" s="1120"/>
      <c r="J538" s="1119"/>
      <c r="K538" s="1118" t="s">
        <v>29</v>
      </c>
      <c r="L538" s="1117">
        <f>SUM(L536:L537)</f>
        <v>80</v>
      </c>
      <c r="M538" s="1116"/>
      <c r="N538" s="1115"/>
      <c r="O538" s="1114"/>
    </row>
    <row r="539" spans="1:21" s="51" customFormat="1" ht="15" customHeight="1" thickBot="1" x14ac:dyDescent="0.3">
      <c r="A539" s="1106" t="s">
        <v>104</v>
      </c>
      <c r="B539" s="1113" t="s">
        <v>35</v>
      </c>
      <c r="C539" s="1112" t="s">
        <v>249</v>
      </c>
      <c r="D539" s="1112"/>
      <c r="E539" s="1112"/>
      <c r="F539" s="1112"/>
      <c r="G539" s="1112"/>
      <c r="H539" s="1112"/>
      <c r="I539" s="1112"/>
      <c r="J539" s="1112"/>
      <c r="K539" s="1111"/>
      <c r="L539" s="1110">
        <f>L449+L455+L460+L484</f>
        <v>1315.7</v>
      </c>
      <c r="M539" s="1109"/>
      <c r="N539" s="1108"/>
      <c r="O539" s="1107"/>
      <c r="P539" s="1090"/>
      <c r="Q539" s="1090"/>
    </row>
    <row r="540" spans="1:21" s="51" customFormat="1" ht="15" customHeight="1" thickBot="1" x14ac:dyDescent="0.3">
      <c r="A540" s="1106" t="s">
        <v>104</v>
      </c>
      <c r="B540" s="1105" t="s">
        <v>248</v>
      </c>
      <c r="C540" s="1104"/>
      <c r="D540" s="1104"/>
      <c r="E540" s="1104"/>
      <c r="F540" s="1104"/>
      <c r="G540" s="1104"/>
      <c r="H540" s="1104"/>
      <c r="I540" s="1104"/>
      <c r="J540" s="1104"/>
      <c r="K540" s="1103"/>
      <c r="L540" s="1102">
        <f>L443+L539</f>
        <v>10248.200000000001</v>
      </c>
      <c r="M540" s="1101"/>
      <c r="N540" s="1100"/>
      <c r="O540" s="1099"/>
      <c r="P540" s="1090"/>
      <c r="Q540" s="1090"/>
    </row>
    <row r="541" spans="1:21" s="51" customFormat="1" ht="15" customHeight="1" thickBot="1" x14ac:dyDescent="0.3">
      <c r="A541" s="1098"/>
      <c r="B541" s="1097" t="s">
        <v>247</v>
      </c>
      <c r="C541" s="1096"/>
      <c r="D541" s="1096"/>
      <c r="E541" s="1096"/>
      <c r="F541" s="1096"/>
      <c r="G541" s="1096"/>
      <c r="H541" s="1096"/>
      <c r="I541" s="1096"/>
      <c r="J541" s="1096"/>
      <c r="K541" s="1095"/>
      <c r="L541" s="1094">
        <f>L122+L272+L540</f>
        <v>19066.400000000001</v>
      </c>
      <c r="M541" s="1093"/>
      <c r="N541" s="1092"/>
      <c r="O541" s="1091"/>
      <c r="P541" s="1090"/>
      <c r="Q541" s="1090"/>
      <c r="S541" s="1041"/>
      <c r="T541" s="1041"/>
      <c r="U541" s="1041"/>
    </row>
    <row r="542" spans="1:21" s="51" customFormat="1" ht="49.5" customHeight="1" x14ac:dyDescent="0.25">
      <c r="A542" s="68" t="s">
        <v>28</v>
      </c>
      <c r="B542" s="68"/>
      <c r="C542" s="68"/>
      <c r="D542" s="68"/>
      <c r="E542" s="68"/>
      <c r="F542" s="68"/>
      <c r="G542" s="68"/>
      <c r="H542" s="69"/>
      <c r="I542" s="68"/>
      <c r="J542" s="68"/>
      <c r="K542" s="68"/>
      <c r="L542" s="68"/>
      <c r="M542" s="68"/>
      <c r="N542" s="67"/>
      <c r="O542" s="66"/>
      <c r="P542" s="3"/>
    </row>
    <row r="543" spans="1:21" s="51" customFormat="1" ht="67.5" hidden="1" customHeight="1" x14ac:dyDescent="0.25">
      <c r="A543" s="60"/>
      <c r="B543" s="60"/>
      <c r="C543" s="60"/>
      <c r="D543" s="60"/>
      <c r="E543" s="60"/>
      <c r="F543" s="60"/>
      <c r="G543" s="60"/>
      <c r="H543" s="60"/>
      <c r="I543" s="60"/>
      <c r="J543" s="60"/>
      <c r="K543" s="60"/>
      <c r="L543" s="1090"/>
      <c r="P543" s="3"/>
    </row>
    <row r="544" spans="1:21" s="51" customFormat="1" ht="21.75" customHeight="1" x14ac:dyDescent="0.25">
      <c r="A544" s="1089" t="s">
        <v>27</v>
      </c>
      <c r="B544" s="1089"/>
      <c r="C544" s="1089"/>
      <c r="D544" s="1089"/>
      <c r="E544" s="1089"/>
      <c r="F544" s="1089"/>
      <c r="G544" s="1089"/>
      <c r="H544" s="1089"/>
      <c r="I544" s="1089"/>
      <c r="J544" s="1089"/>
      <c r="K544" s="1089"/>
      <c r="L544" s="1089"/>
      <c r="P544" s="3"/>
    </row>
    <row r="545" spans="1:16" s="51" customFormat="1" ht="9.75" customHeight="1" thickBot="1" x14ac:dyDescent="0.3">
      <c r="A545" s="63"/>
      <c r="B545" s="61"/>
      <c r="C545" s="61"/>
      <c r="D545" s="61"/>
      <c r="E545" s="61"/>
      <c r="F545" s="61"/>
      <c r="G545" s="62"/>
      <c r="H545" s="61"/>
      <c r="I545" s="61"/>
      <c r="J545" s="61"/>
      <c r="L545" s="59" t="s">
        <v>26</v>
      </c>
      <c r="P545" s="3"/>
    </row>
    <row r="546" spans="1:16" s="51" customFormat="1" ht="35.25" customHeight="1" thickBot="1" x14ac:dyDescent="0.3">
      <c r="A546" s="57"/>
      <c r="B546" s="56"/>
      <c r="C546" s="55" t="s">
        <v>25</v>
      </c>
      <c r="D546" s="55"/>
      <c r="E546" s="55"/>
      <c r="F546" s="55"/>
      <c r="G546" s="55"/>
      <c r="H546" s="55"/>
      <c r="I546" s="55"/>
      <c r="J546" s="55"/>
      <c r="K546" s="55"/>
      <c r="L546" s="54" t="s">
        <v>171</v>
      </c>
      <c r="P546" s="3"/>
    </row>
    <row r="547" spans="1:16" s="51" customFormat="1" ht="20.25" customHeight="1" x14ac:dyDescent="0.25">
      <c r="A547" s="618" t="s">
        <v>23</v>
      </c>
      <c r="B547" s="617"/>
      <c r="C547" s="617"/>
      <c r="D547" s="617"/>
      <c r="E547" s="617"/>
      <c r="F547" s="617"/>
      <c r="G547" s="617"/>
      <c r="H547" s="617"/>
      <c r="I547" s="617"/>
      <c r="J547" s="617"/>
      <c r="K547" s="616"/>
      <c r="L547" s="615">
        <f>L548+L552+L559+L560+L561+L562</f>
        <v>19066.399999999998</v>
      </c>
      <c r="P547" s="3"/>
    </row>
    <row r="548" spans="1:16" s="51" customFormat="1" ht="17.25" customHeight="1" x14ac:dyDescent="0.25">
      <c r="A548" s="604" t="s">
        <v>198</v>
      </c>
      <c r="B548" s="603"/>
      <c r="C548" s="603"/>
      <c r="D548" s="603"/>
      <c r="E548" s="603"/>
      <c r="F548" s="603"/>
      <c r="G548" s="603"/>
      <c r="H548" s="603"/>
      <c r="I548" s="603"/>
      <c r="J548" s="603"/>
      <c r="K548" s="602"/>
      <c r="L548" s="1078">
        <f>L549</f>
        <v>13780.499999999998</v>
      </c>
      <c r="P548" s="3"/>
    </row>
    <row r="549" spans="1:16" s="51" customFormat="1" ht="15.6" customHeight="1" x14ac:dyDescent="0.25">
      <c r="A549" s="1088" t="s">
        <v>197</v>
      </c>
      <c r="B549" s="1087"/>
      <c r="C549" s="1087"/>
      <c r="D549" s="1087"/>
      <c r="E549" s="1087"/>
      <c r="F549" s="1087"/>
      <c r="G549" s="1087"/>
      <c r="H549" s="1087"/>
      <c r="I549" s="1087"/>
      <c r="J549" s="1087"/>
      <c r="K549" s="1086"/>
      <c r="L549" s="1078">
        <f>L35+L74+L79+L88+L98+L107+L115+L127+L135+L143+L152+L164+L171+L231+L277+L376+L396+L403+L411+L427+L446+L452+L458+L480</f>
        <v>13780.499999999998</v>
      </c>
      <c r="P549" s="3"/>
    </row>
    <row r="550" spans="1:16" s="51" customFormat="1" ht="15.6" customHeight="1" x14ac:dyDescent="0.25">
      <c r="A550" s="604" t="s">
        <v>196</v>
      </c>
      <c r="B550" s="603"/>
      <c r="C550" s="603"/>
      <c r="D550" s="603"/>
      <c r="E550" s="606"/>
      <c r="F550" s="606"/>
      <c r="G550" s="606"/>
      <c r="H550" s="606"/>
      <c r="I550" s="606"/>
      <c r="J550" s="606"/>
      <c r="K550" s="605"/>
      <c r="L550" s="1078"/>
      <c r="P550" s="3"/>
    </row>
    <row r="551" spans="1:16" s="51" customFormat="1" ht="33.75" customHeight="1" x14ac:dyDescent="0.25">
      <c r="A551" s="604" t="s">
        <v>195</v>
      </c>
      <c r="B551" s="603"/>
      <c r="C551" s="603"/>
      <c r="D551" s="603"/>
      <c r="E551" s="603"/>
      <c r="F551" s="603"/>
      <c r="G551" s="603"/>
      <c r="H551" s="603"/>
      <c r="I551" s="603"/>
      <c r="J551" s="603"/>
      <c r="K551" s="602"/>
      <c r="L551" s="1078">
        <v>0</v>
      </c>
      <c r="P551" s="3"/>
    </row>
    <row r="552" spans="1:16" s="51" customFormat="1" ht="18" customHeight="1" x14ac:dyDescent="0.25">
      <c r="A552" s="1088" t="s">
        <v>18</v>
      </c>
      <c r="B552" s="1087"/>
      <c r="C552" s="1087"/>
      <c r="D552" s="1087"/>
      <c r="E552" s="1087"/>
      <c r="F552" s="1087"/>
      <c r="G552" s="1087"/>
      <c r="H552" s="1087"/>
      <c r="I552" s="1087"/>
      <c r="J552" s="1087"/>
      <c r="K552" s="1086"/>
      <c r="L552" s="1078">
        <f>L553+L554+L555+L556+L557+L558</f>
        <v>4725.1000000000004</v>
      </c>
      <c r="P552" s="3"/>
    </row>
    <row r="553" spans="1:16" s="51" customFormat="1" ht="12.6" customHeight="1" x14ac:dyDescent="0.25">
      <c r="A553" s="604" t="s">
        <v>194</v>
      </c>
      <c r="B553" s="603"/>
      <c r="C553" s="603"/>
      <c r="D553" s="603"/>
      <c r="E553" s="606"/>
      <c r="F553" s="606"/>
      <c r="G553" s="606"/>
      <c r="H553" s="606"/>
      <c r="I553" s="606"/>
      <c r="J553" s="606"/>
      <c r="K553" s="605"/>
      <c r="L553" s="1078"/>
      <c r="P553" s="3"/>
    </row>
    <row r="554" spans="1:16" s="51" customFormat="1" ht="18" customHeight="1" x14ac:dyDescent="0.25">
      <c r="A554" s="604" t="s">
        <v>193</v>
      </c>
      <c r="B554" s="603"/>
      <c r="C554" s="603"/>
      <c r="D554" s="603"/>
      <c r="E554" s="606"/>
      <c r="F554" s="606"/>
      <c r="G554" s="606"/>
      <c r="H554" s="606"/>
      <c r="I554" s="606"/>
      <c r="J554" s="606"/>
      <c r="K554" s="605"/>
      <c r="L554" s="1078"/>
      <c r="P554" s="3"/>
    </row>
    <row r="555" spans="1:16" s="51" customFormat="1" ht="15.6" customHeight="1" x14ac:dyDescent="0.25">
      <c r="A555" s="604" t="s">
        <v>192</v>
      </c>
      <c r="B555" s="603"/>
      <c r="C555" s="603"/>
      <c r="D555" s="603"/>
      <c r="E555" s="606"/>
      <c r="F555" s="606"/>
      <c r="G555" s="606"/>
      <c r="H555" s="606"/>
      <c r="I555" s="606"/>
      <c r="J555" s="606"/>
      <c r="K555" s="605"/>
      <c r="L555" s="1078"/>
      <c r="P555" s="3"/>
    </row>
    <row r="556" spans="1:16" s="51" customFormat="1" ht="17.25" customHeight="1" x14ac:dyDescent="0.25">
      <c r="A556" s="604" t="s">
        <v>191</v>
      </c>
      <c r="B556" s="606"/>
      <c r="C556" s="606"/>
      <c r="D556" s="606"/>
      <c r="E556" s="606"/>
      <c r="F556" s="606"/>
      <c r="G556" s="606"/>
      <c r="H556" s="606"/>
      <c r="I556" s="606"/>
      <c r="J556" s="606"/>
      <c r="K556" s="605"/>
      <c r="L556" s="1078"/>
      <c r="P556" s="3"/>
    </row>
    <row r="557" spans="1:16" s="51" customFormat="1" ht="25.15" customHeight="1" x14ac:dyDescent="0.25">
      <c r="A557" s="604" t="s">
        <v>190</v>
      </c>
      <c r="B557" s="603"/>
      <c r="C557" s="603"/>
      <c r="D557" s="603"/>
      <c r="E557" s="606"/>
      <c r="F557" s="606"/>
      <c r="G557" s="606"/>
      <c r="H557" s="606"/>
      <c r="I557" s="606"/>
      <c r="J557" s="606"/>
      <c r="K557" s="605"/>
      <c r="L557" s="1078">
        <f>L36+L75+L129+L136+L145+L154+L166+L174+L278+L377+L397+L404+L412+L428</f>
        <v>4725.1000000000004</v>
      </c>
      <c r="P557" s="3"/>
    </row>
    <row r="558" spans="1:16" s="51" customFormat="1" ht="20.25" customHeight="1" x14ac:dyDescent="0.25">
      <c r="A558" s="614" t="s">
        <v>189</v>
      </c>
      <c r="B558" s="613"/>
      <c r="C558" s="613"/>
      <c r="D558" s="613"/>
      <c r="E558" s="606"/>
      <c r="F558" s="606"/>
      <c r="G558" s="606"/>
      <c r="H558" s="606"/>
      <c r="I558" s="606"/>
      <c r="J558" s="606"/>
      <c r="K558" s="605"/>
      <c r="L558" s="1078"/>
      <c r="P558" s="3"/>
    </row>
    <row r="559" spans="1:16" s="51" customFormat="1" ht="18.75" customHeight="1" x14ac:dyDescent="0.25">
      <c r="A559" s="604" t="s">
        <v>188</v>
      </c>
      <c r="B559" s="606"/>
      <c r="C559" s="606"/>
      <c r="D559" s="606"/>
      <c r="E559" s="606"/>
      <c r="F559" s="606"/>
      <c r="G559" s="606"/>
      <c r="H559" s="606"/>
      <c r="I559" s="606"/>
      <c r="J559" s="606"/>
      <c r="K559" s="605"/>
      <c r="L559" s="1078"/>
      <c r="P559" s="3"/>
    </row>
    <row r="560" spans="1:16" s="51" customFormat="1" ht="16.149999999999999" customHeight="1" thickBot="1" x14ac:dyDescent="0.3">
      <c r="A560" s="1085" t="s">
        <v>187</v>
      </c>
      <c r="B560" s="1084"/>
      <c r="C560" s="1084"/>
      <c r="D560" s="1084"/>
      <c r="E560" s="1084"/>
      <c r="F560" s="1084"/>
      <c r="G560" s="1084"/>
      <c r="H560" s="1084"/>
      <c r="I560" s="1084"/>
      <c r="J560" s="1084"/>
      <c r="K560" s="1083"/>
      <c r="L560" s="1082"/>
      <c r="P560" s="3"/>
    </row>
    <row r="561" spans="1:17" s="51" customFormat="1" ht="14.45" customHeight="1" x14ac:dyDescent="0.25">
      <c r="A561" s="1081" t="s">
        <v>186</v>
      </c>
      <c r="B561" s="1080"/>
      <c r="C561" s="1080"/>
      <c r="D561" s="1080"/>
      <c r="E561" s="1080"/>
      <c r="F561" s="1080"/>
      <c r="G561" s="1080"/>
      <c r="H561" s="1080"/>
      <c r="I561" s="1080"/>
      <c r="J561" s="1080"/>
      <c r="K561" s="1079"/>
      <c r="L561" s="1073"/>
      <c r="P561" s="3"/>
    </row>
    <row r="562" spans="1:17" s="51" customFormat="1" ht="18" customHeight="1" x14ac:dyDescent="0.25">
      <c r="A562" s="604" t="s">
        <v>8</v>
      </c>
      <c r="B562" s="603"/>
      <c r="C562" s="603"/>
      <c r="D562" s="603"/>
      <c r="E562" s="606"/>
      <c r="F562" s="606"/>
      <c r="G562" s="606"/>
      <c r="H562" s="606"/>
      <c r="I562" s="606"/>
      <c r="J562" s="606"/>
      <c r="K562" s="605"/>
      <c r="L562" s="1078">
        <f>L563</f>
        <v>560.79999999999995</v>
      </c>
      <c r="P562" s="3"/>
    </row>
    <row r="563" spans="1:17" s="51" customFormat="1" ht="16.5" customHeight="1" x14ac:dyDescent="0.25">
      <c r="A563" s="604" t="s">
        <v>7</v>
      </c>
      <c r="B563" s="603"/>
      <c r="C563" s="603"/>
      <c r="D563" s="603"/>
      <c r="E563" s="606"/>
      <c r="F563" s="606"/>
      <c r="G563" s="606"/>
      <c r="H563" s="606"/>
      <c r="I563" s="606"/>
      <c r="J563" s="606"/>
      <c r="K563" s="605"/>
      <c r="L563" s="1078">
        <f>L37+L76+L109+L133+L173+L233+L280+L378+L398+L405+L413+L429+L448+L454+L483</f>
        <v>560.79999999999995</v>
      </c>
      <c r="P563" s="3"/>
    </row>
    <row r="564" spans="1:17" s="51" customFormat="1" ht="14.25" customHeight="1" thickBot="1" x14ac:dyDescent="0.3">
      <c r="A564" s="604" t="s">
        <v>6</v>
      </c>
      <c r="B564" s="603"/>
      <c r="C564" s="603"/>
      <c r="D564" s="603"/>
      <c r="E564" s="603"/>
      <c r="F564" s="603"/>
      <c r="G564" s="603"/>
      <c r="H564" s="603"/>
      <c r="I564" s="603"/>
      <c r="J564" s="603"/>
      <c r="K564" s="602"/>
      <c r="L564" s="1078"/>
      <c r="P564" s="3"/>
    </row>
    <row r="565" spans="1:17" s="51" customFormat="1" ht="27" customHeight="1" thickBot="1" x14ac:dyDescent="0.3">
      <c r="A565" s="1077" t="s">
        <v>5</v>
      </c>
      <c r="B565" s="1076"/>
      <c r="C565" s="1076"/>
      <c r="D565" s="1076"/>
      <c r="E565" s="1076"/>
      <c r="F565" s="1076"/>
      <c r="G565" s="1076"/>
      <c r="H565" s="1076"/>
      <c r="I565" s="1076"/>
      <c r="J565" s="1076"/>
      <c r="K565" s="1075"/>
      <c r="L565" s="1074">
        <f>L566+L567</f>
        <v>0</v>
      </c>
      <c r="P565" s="3"/>
    </row>
    <row r="566" spans="1:17" s="51" customFormat="1" ht="15.6" customHeight="1" x14ac:dyDescent="0.25">
      <c r="A566" s="598" t="s">
        <v>4</v>
      </c>
      <c r="B566" s="597"/>
      <c r="C566" s="597"/>
      <c r="D566" s="597"/>
      <c r="E566" s="596"/>
      <c r="F566" s="596"/>
      <c r="G566" s="596"/>
      <c r="H566" s="596"/>
      <c r="I566" s="596"/>
      <c r="J566" s="596"/>
      <c r="K566" s="595"/>
      <c r="L566" s="1073">
        <v>0</v>
      </c>
      <c r="P566" s="3"/>
    </row>
    <row r="567" spans="1:17" s="51" customFormat="1" ht="17.25" customHeight="1" thickBot="1" x14ac:dyDescent="0.3">
      <c r="A567" s="1072" t="s">
        <v>3</v>
      </c>
      <c r="B567" s="1071"/>
      <c r="C567" s="1071"/>
      <c r="D567" s="1071"/>
      <c r="E567" s="1071"/>
      <c r="F567" s="1071"/>
      <c r="G567" s="1071"/>
      <c r="H567" s="1071"/>
      <c r="I567" s="1071"/>
      <c r="J567" s="1071"/>
      <c r="K567" s="1070"/>
      <c r="L567" s="1058">
        <v>0</v>
      </c>
      <c r="P567" s="3"/>
    </row>
    <row r="568" spans="1:17" s="51" customFormat="1" ht="15.75" customHeight="1" thickBot="1" x14ac:dyDescent="0.3">
      <c r="A568" s="1069" t="s">
        <v>185</v>
      </c>
      <c r="B568" s="1068"/>
      <c r="C568" s="1068"/>
      <c r="D568" s="1068"/>
      <c r="E568" s="1068"/>
      <c r="F568" s="1068"/>
      <c r="G568" s="1068"/>
      <c r="H568" s="1068"/>
      <c r="I568" s="1068"/>
      <c r="J568" s="1068"/>
      <c r="K568" s="1067"/>
      <c r="L568" s="1066">
        <f>L547+L565</f>
        <v>19066.399999999998</v>
      </c>
      <c r="P568" s="3"/>
    </row>
    <row r="569" spans="1:17" s="51" customFormat="1" ht="18.75" customHeight="1" x14ac:dyDescent="0.25">
      <c r="A569" s="1065" t="s">
        <v>1</v>
      </c>
      <c r="B569" s="1064"/>
      <c r="C569" s="1064"/>
      <c r="D569" s="1064"/>
      <c r="E569" s="1064"/>
      <c r="F569" s="1064"/>
      <c r="G569" s="1064"/>
      <c r="H569" s="1064"/>
      <c r="I569" s="1064"/>
      <c r="J569" s="1064"/>
      <c r="K569" s="1063"/>
      <c r="L569" s="1062"/>
      <c r="P569" s="3"/>
    </row>
    <row r="570" spans="1:17" s="51" customFormat="1" ht="15.75" customHeight="1" thickBot="1" x14ac:dyDescent="0.3">
      <c r="A570" s="1061" t="s">
        <v>0</v>
      </c>
      <c r="B570" s="1060"/>
      <c r="C570" s="1060"/>
      <c r="D570" s="1060"/>
      <c r="E570" s="1060"/>
      <c r="F570" s="1060"/>
      <c r="G570" s="1060"/>
      <c r="H570" s="1060"/>
      <c r="I570" s="1060"/>
      <c r="J570" s="1060"/>
      <c r="K570" s="1059"/>
      <c r="L570" s="1058">
        <v>605.4</v>
      </c>
    </row>
    <row r="571" spans="1:17" s="51" customFormat="1" ht="0.6" hidden="1" customHeight="1" x14ac:dyDescent="0.25">
      <c r="A571" s="63"/>
      <c r="B571" s="1057"/>
      <c r="C571" s="65"/>
      <c r="D571" s="65"/>
      <c r="E571" s="65"/>
      <c r="F571" s="65"/>
      <c r="G571" s="65"/>
      <c r="H571" s="65"/>
      <c r="I571" s="65"/>
      <c r="J571" s="65"/>
      <c r="K571" s="65"/>
      <c r="L571" s="65"/>
      <c r="M571" s="65"/>
      <c r="N571" s="65"/>
      <c r="O571" s="65"/>
      <c r="P571" s="1056"/>
      <c r="Q571" s="1056"/>
    </row>
    <row r="572" spans="1:17" s="51" customFormat="1" ht="13.15" hidden="1" customHeight="1" x14ac:dyDescent="0.25">
      <c r="A572" s="58"/>
      <c r="B572" s="58"/>
      <c r="C572" s="58"/>
      <c r="D572" s="1055"/>
      <c r="E572" s="1055"/>
    </row>
    <row r="573" spans="1:17" s="51" customFormat="1" ht="48.6" hidden="1" customHeight="1" x14ac:dyDescent="0.25">
      <c r="A573" s="53"/>
      <c r="B573" s="52"/>
      <c r="C573" s="52"/>
      <c r="D573" s="52"/>
      <c r="E573" s="52"/>
    </row>
    <row r="574" spans="1:17" s="51" customFormat="1" ht="13.15" hidden="1" customHeight="1" x14ac:dyDescent="0.25">
      <c r="A574" s="1054"/>
      <c r="B574" s="1052"/>
      <c r="C574" s="1053"/>
      <c r="D574" s="1053"/>
      <c r="E574" s="1053"/>
    </row>
    <row r="575" spans="1:17" s="51" customFormat="1" ht="0.6" customHeight="1" x14ac:dyDescent="0.25">
      <c r="A575" s="5"/>
      <c r="B575" s="1048"/>
      <c r="C575" s="1048"/>
      <c r="D575" s="5"/>
      <c r="E575" s="5"/>
    </row>
    <row r="576" spans="1:17" s="51" customFormat="1" ht="14.25" hidden="1" customHeight="1" x14ac:dyDescent="0.25">
      <c r="A576" s="1049"/>
      <c r="B576" s="1052"/>
      <c r="C576" s="1052"/>
      <c r="D576" s="1052"/>
      <c r="E576" s="1052"/>
      <c r="G576" s="1051"/>
      <c r="H576" s="1051"/>
    </row>
    <row r="577" spans="1:12" s="51" customFormat="1" ht="14.25" hidden="1" customHeight="1" x14ac:dyDescent="0.25">
      <c r="A577" s="1049"/>
      <c r="B577" s="1050"/>
      <c r="C577" s="1050"/>
      <c r="D577" s="1049"/>
      <c r="E577" s="1049"/>
    </row>
    <row r="578" spans="1:12" s="51" customFormat="1" ht="14.25" hidden="1" customHeight="1" x14ac:dyDescent="0.25">
      <c r="A578" s="1049"/>
      <c r="B578" s="1049"/>
      <c r="C578" s="1049"/>
      <c r="D578" s="1049"/>
      <c r="E578" s="1049"/>
    </row>
    <row r="579" spans="1:12" s="51" customFormat="1" ht="14.25" hidden="1" customHeight="1" x14ac:dyDescent="0.25">
      <c r="A579" s="1049"/>
      <c r="B579" s="1049"/>
      <c r="C579" s="1049"/>
      <c r="D579" s="1049"/>
      <c r="E579" s="1049"/>
    </row>
    <row r="580" spans="1:12" s="51" customFormat="1" ht="14.25" hidden="1" customHeight="1" x14ac:dyDescent="0.25">
      <c r="A580" s="1049"/>
      <c r="B580" s="1049"/>
      <c r="C580" s="1049"/>
      <c r="D580" s="1049"/>
      <c r="E580" s="1049"/>
    </row>
    <row r="581" spans="1:12" s="51" customFormat="1" ht="14.25" hidden="1" customHeight="1" x14ac:dyDescent="0.25">
      <c r="A581" s="1049"/>
      <c r="B581" s="1049"/>
      <c r="C581" s="1049"/>
      <c r="D581" s="1049"/>
      <c r="E581" s="1049"/>
    </row>
    <row r="582" spans="1:12" s="51" customFormat="1" ht="14.25" hidden="1" customHeight="1" x14ac:dyDescent="0.25">
      <c r="A582" s="1049"/>
      <c r="B582" s="1049"/>
      <c r="C582" s="1049"/>
      <c r="D582" s="1049"/>
      <c r="E582" s="1049"/>
    </row>
    <row r="583" spans="1:12" s="51" customFormat="1" ht="14.25" hidden="1" customHeight="1" x14ac:dyDescent="0.25">
      <c r="A583" s="1049"/>
      <c r="B583" s="1049"/>
      <c r="C583" s="1049"/>
      <c r="D583" s="1049"/>
      <c r="E583" s="1049"/>
    </row>
    <row r="584" spans="1:12" s="51" customFormat="1" ht="14.25" hidden="1" customHeight="1" x14ac:dyDescent="0.25">
      <c r="A584" s="1049"/>
      <c r="B584" s="1049"/>
      <c r="C584" s="1049"/>
      <c r="D584" s="1049"/>
      <c r="E584" s="1049"/>
    </row>
    <row r="585" spans="1:12" s="51" customFormat="1" ht="13.5" hidden="1" customHeight="1" x14ac:dyDescent="0.25">
      <c r="A585" s="5"/>
      <c r="B585" s="1048"/>
      <c r="C585" s="1048"/>
      <c r="D585" s="5"/>
      <c r="E585" s="5"/>
    </row>
    <row r="586" spans="1:12" s="51" customFormat="1" ht="13.5" hidden="1" customHeight="1" x14ac:dyDescent="0.25">
      <c r="A586" s="1047"/>
      <c r="B586" s="1046"/>
      <c r="C586" s="1046"/>
      <c r="D586" s="1045"/>
      <c r="E586" s="1045"/>
    </row>
    <row r="587" spans="1:12" s="51" customFormat="1" ht="13.5" hidden="1" customHeight="1" x14ac:dyDescent="0.25">
      <c r="B587" s="1044"/>
      <c r="C587" s="1044"/>
      <c r="D587" s="1043"/>
      <c r="E587" s="1043"/>
    </row>
    <row r="588" spans="1:12" s="51" customFormat="1" ht="12.75" hidden="1" customHeight="1" x14ac:dyDescent="0.25">
      <c r="B588" s="1044"/>
      <c r="C588" s="1044"/>
      <c r="D588" s="1043"/>
      <c r="E588" s="1043"/>
    </row>
    <row r="589" spans="1:12" s="51" customFormat="1" ht="13.5" hidden="1" customHeight="1" x14ac:dyDescent="0.25">
      <c r="A589" s="1042"/>
      <c r="B589" s="1042"/>
      <c r="C589" s="1042"/>
      <c r="D589" s="1042"/>
      <c r="E589" s="1042"/>
      <c r="F589" s="1042"/>
    </row>
    <row r="590" spans="1:12" s="51" customFormat="1" ht="13.5" hidden="1" customHeight="1" x14ac:dyDescent="0.25">
      <c r="C590" s="1041"/>
      <c r="D590" s="1041"/>
      <c r="E590" s="1041"/>
      <c r="G590" s="1040"/>
      <c r="H590" s="1040"/>
    </row>
    <row r="591" spans="1:12" ht="12" x14ac:dyDescent="0.25">
      <c r="A591" s="1027"/>
      <c r="C591" s="1039"/>
      <c r="D591" s="1039"/>
      <c r="E591" s="1039"/>
      <c r="F591" s="1037"/>
      <c r="G591" s="1037"/>
      <c r="H591" s="1038"/>
      <c r="I591" s="1037"/>
      <c r="J591" s="1037"/>
      <c r="K591" s="1037"/>
      <c r="L591" s="1036"/>
    </row>
    <row r="592" spans="1:12" x14ac:dyDescent="0.25">
      <c r="A592" s="1027"/>
      <c r="I592" s="1035"/>
      <c r="J592" s="1035"/>
      <c r="K592" s="1035"/>
    </row>
    <row r="593" spans="6:12" s="1027" customFormat="1" x14ac:dyDescent="0.25">
      <c r="F593" s="51"/>
      <c r="G593" s="1029"/>
      <c r="H593" s="1028"/>
      <c r="I593" s="1035"/>
      <c r="J593" s="1035"/>
      <c r="K593" s="1034"/>
      <c r="L593" s="1033"/>
    </row>
    <row r="594" spans="6:12" s="1027" customFormat="1" x14ac:dyDescent="0.25">
      <c r="F594" s="51"/>
      <c r="G594" s="1029"/>
      <c r="H594" s="1028"/>
      <c r="K594" s="1031"/>
      <c r="L594" s="1031"/>
    </row>
    <row r="595" spans="6:12" s="1027" customFormat="1" x14ac:dyDescent="0.25">
      <c r="F595" s="51"/>
      <c r="G595" s="1029"/>
      <c r="H595" s="1028"/>
    </row>
    <row r="596" spans="6:12" s="1027" customFormat="1" x14ac:dyDescent="0.25">
      <c r="F596" s="51"/>
      <c r="G596" s="1029"/>
      <c r="H596" s="1028"/>
      <c r="K596" s="1031"/>
      <c r="L596" s="1031"/>
    </row>
    <row r="597" spans="6:12" s="1027" customFormat="1" x14ac:dyDescent="0.25">
      <c r="F597" s="51"/>
      <c r="G597" s="1029"/>
      <c r="H597" s="1028"/>
    </row>
    <row r="598" spans="6:12" s="1027" customFormat="1" x14ac:dyDescent="0.25">
      <c r="F598" s="51"/>
      <c r="G598" s="1029"/>
      <c r="H598" s="1028"/>
    </row>
    <row r="599" spans="6:12" s="1027" customFormat="1" x14ac:dyDescent="0.25">
      <c r="F599" s="51"/>
      <c r="G599" s="1029"/>
      <c r="H599" s="1028"/>
      <c r="K599" s="1032"/>
      <c r="L599" s="1033"/>
    </row>
    <row r="600" spans="6:12" s="1027" customFormat="1" x14ac:dyDescent="0.25">
      <c r="F600" s="51"/>
      <c r="G600" s="1029"/>
      <c r="H600" s="1028"/>
      <c r="K600" s="1031"/>
      <c r="L600" s="1031"/>
    </row>
    <row r="601" spans="6:12" s="1027" customFormat="1" x14ac:dyDescent="0.25">
      <c r="F601" s="51"/>
      <c r="G601" s="1029"/>
      <c r="H601" s="1028"/>
    </row>
    <row r="602" spans="6:12" s="1027" customFormat="1" x14ac:dyDescent="0.25">
      <c r="F602" s="51"/>
      <c r="G602" s="1029"/>
      <c r="H602" s="1028"/>
      <c r="K602" s="1031"/>
      <c r="L602" s="1031"/>
    </row>
    <row r="603" spans="6:12" s="1027" customFormat="1" x14ac:dyDescent="0.25">
      <c r="F603" s="51"/>
      <c r="G603" s="1029"/>
      <c r="H603" s="1028"/>
    </row>
    <row r="604" spans="6:12" s="1027" customFormat="1" x14ac:dyDescent="0.25">
      <c r="F604" s="51"/>
      <c r="G604" s="1029"/>
      <c r="H604" s="1028"/>
      <c r="K604" s="1032"/>
    </row>
    <row r="605" spans="6:12" s="1027" customFormat="1" x14ac:dyDescent="0.25">
      <c r="F605" s="51"/>
      <c r="G605" s="1029"/>
      <c r="H605" s="1028"/>
      <c r="K605" s="1031"/>
    </row>
    <row r="606" spans="6:12" s="1027" customFormat="1" x14ac:dyDescent="0.25">
      <c r="F606" s="51"/>
      <c r="G606" s="1029"/>
      <c r="H606" s="1028"/>
    </row>
    <row r="607" spans="6:12" s="1027" customFormat="1" x14ac:dyDescent="0.25">
      <c r="F607" s="51"/>
      <c r="G607" s="1029"/>
      <c r="H607" s="1028"/>
      <c r="K607" s="1031"/>
    </row>
    <row r="608" spans="6:12" s="1027" customFormat="1" x14ac:dyDescent="0.25">
      <c r="F608" s="51"/>
      <c r="G608" s="1029"/>
      <c r="H608" s="1028"/>
    </row>
    <row r="609" spans="6:8" s="1027" customFormat="1" x14ac:dyDescent="0.25">
      <c r="F609" s="51"/>
      <c r="G609" s="1029"/>
      <c r="H609" s="1028"/>
    </row>
    <row r="610" spans="6:8" s="1027" customFormat="1" x14ac:dyDescent="0.25">
      <c r="F610" s="51"/>
      <c r="G610" s="1029"/>
      <c r="H610" s="1028"/>
    </row>
    <row r="611" spans="6:8" s="1027" customFormat="1" x14ac:dyDescent="0.25">
      <c r="F611" s="51"/>
      <c r="G611" s="1029"/>
      <c r="H611" s="1028"/>
    </row>
    <row r="612" spans="6:8" s="1027" customFormat="1" x14ac:dyDescent="0.25">
      <c r="F612" s="51"/>
      <c r="G612" s="1029"/>
      <c r="H612" s="1028"/>
    </row>
    <row r="613" spans="6:8" s="1027" customFormat="1" x14ac:dyDescent="0.25">
      <c r="F613" s="51"/>
      <c r="G613" s="1029"/>
      <c r="H613" s="1028"/>
    </row>
    <row r="614" spans="6:8" s="1027" customFormat="1" x14ac:dyDescent="0.25">
      <c r="F614" s="51"/>
      <c r="G614" s="1029"/>
      <c r="H614" s="1028"/>
    </row>
    <row r="615" spans="6:8" s="1027" customFormat="1" x14ac:dyDescent="0.25">
      <c r="F615" s="51"/>
      <c r="G615" s="1029"/>
      <c r="H615" s="1028"/>
    </row>
    <row r="616" spans="6:8" s="1027" customFormat="1" x14ac:dyDescent="0.25">
      <c r="F616" s="51"/>
      <c r="G616" s="1029"/>
      <c r="H616" s="1028"/>
    </row>
    <row r="617" spans="6:8" s="1027" customFormat="1" x14ac:dyDescent="0.25">
      <c r="F617" s="51"/>
      <c r="G617" s="1029"/>
      <c r="H617" s="1028"/>
    </row>
    <row r="618" spans="6:8" s="1027" customFormat="1" x14ac:dyDescent="0.25">
      <c r="F618" s="51"/>
      <c r="G618" s="1029"/>
      <c r="H618" s="1028"/>
    </row>
    <row r="619" spans="6:8" s="1027" customFormat="1" x14ac:dyDescent="0.25">
      <c r="F619" s="51"/>
      <c r="G619" s="1029"/>
      <c r="H619" s="1028"/>
    </row>
    <row r="620" spans="6:8" s="1027" customFormat="1" x14ac:dyDescent="0.25">
      <c r="F620" s="51"/>
      <c r="G620" s="1029"/>
      <c r="H620" s="1028"/>
    </row>
    <row r="621" spans="6:8" s="1027" customFormat="1" x14ac:dyDescent="0.25">
      <c r="F621" s="51"/>
      <c r="G621" s="1029"/>
      <c r="H621" s="1028"/>
    </row>
    <row r="622" spans="6:8" s="1027" customFormat="1" x14ac:dyDescent="0.25">
      <c r="F622" s="51"/>
      <c r="G622" s="1029"/>
      <c r="H622" s="1028"/>
    </row>
    <row r="623" spans="6:8" s="1027" customFormat="1" x14ac:dyDescent="0.25">
      <c r="F623" s="51"/>
      <c r="G623" s="1029"/>
      <c r="H623" s="1028"/>
    </row>
    <row r="624" spans="6:8" s="1027" customFormat="1" x14ac:dyDescent="0.25">
      <c r="F624" s="51"/>
      <c r="G624" s="1029"/>
      <c r="H624" s="1028"/>
    </row>
    <row r="625" spans="6:8" s="1027" customFormat="1" x14ac:dyDescent="0.25">
      <c r="F625" s="51"/>
      <c r="G625" s="1029"/>
      <c r="H625" s="1028"/>
    </row>
    <row r="626" spans="6:8" s="1027" customFormat="1" x14ac:dyDescent="0.25">
      <c r="F626" s="51"/>
      <c r="G626" s="1029"/>
      <c r="H626" s="1028"/>
    </row>
    <row r="627" spans="6:8" s="1027" customFormat="1" x14ac:dyDescent="0.25">
      <c r="F627" s="51"/>
      <c r="G627" s="1029"/>
      <c r="H627" s="1028"/>
    </row>
    <row r="628" spans="6:8" s="1027" customFormat="1" x14ac:dyDescent="0.25">
      <c r="F628" s="51"/>
      <c r="G628" s="1029"/>
      <c r="H628" s="1028"/>
    </row>
    <row r="629" spans="6:8" s="1027" customFormat="1" x14ac:dyDescent="0.25">
      <c r="F629" s="51"/>
      <c r="G629" s="1029"/>
      <c r="H629" s="1028"/>
    </row>
    <row r="630" spans="6:8" s="1027" customFormat="1" x14ac:dyDescent="0.25">
      <c r="F630" s="51"/>
      <c r="G630" s="1029"/>
      <c r="H630" s="1028"/>
    </row>
    <row r="631" spans="6:8" s="1027" customFormat="1" x14ac:dyDescent="0.25">
      <c r="F631" s="51"/>
      <c r="G631" s="1029"/>
      <c r="H631" s="1028"/>
    </row>
    <row r="632" spans="6:8" s="1027" customFormat="1" x14ac:dyDescent="0.25">
      <c r="F632" s="51"/>
      <c r="G632" s="1029"/>
      <c r="H632" s="1028"/>
    </row>
    <row r="633" spans="6:8" s="1027" customFormat="1" x14ac:dyDescent="0.25">
      <c r="F633" s="51"/>
      <c r="G633" s="1029"/>
      <c r="H633" s="1028"/>
    </row>
    <row r="634" spans="6:8" s="1027" customFormat="1" x14ac:dyDescent="0.25">
      <c r="F634" s="51"/>
      <c r="G634" s="1029"/>
      <c r="H634" s="1028"/>
    </row>
    <row r="635" spans="6:8" s="1027" customFormat="1" x14ac:dyDescent="0.25">
      <c r="F635" s="51"/>
      <c r="G635" s="1029"/>
      <c r="H635" s="1028"/>
    </row>
    <row r="636" spans="6:8" s="1027" customFormat="1" x14ac:dyDescent="0.25">
      <c r="F636" s="51"/>
      <c r="G636" s="1029"/>
      <c r="H636" s="1028"/>
    </row>
    <row r="637" spans="6:8" s="1027" customFormat="1" x14ac:dyDescent="0.25">
      <c r="F637" s="51"/>
      <c r="G637" s="1029"/>
      <c r="H637" s="1028"/>
    </row>
    <row r="638" spans="6:8" s="1027" customFormat="1" x14ac:dyDescent="0.25">
      <c r="F638" s="51"/>
      <c r="G638" s="1029"/>
      <c r="H638" s="1028"/>
    </row>
    <row r="639" spans="6:8" s="1027" customFormat="1" x14ac:dyDescent="0.25">
      <c r="F639" s="51"/>
      <c r="G639" s="1029"/>
      <c r="H639" s="1028"/>
    </row>
    <row r="640" spans="6:8" s="1027" customFormat="1" x14ac:dyDescent="0.25">
      <c r="F640" s="51"/>
      <c r="G640" s="1029"/>
      <c r="H640" s="1028"/>
    </row>
    <row r="641" spans="6:8" s="1027" customFormat="1" x14ac:dyDescent="0.25">
      <c r="F641" s="51"/>
      <c r="G641" s="1029"/>
      <c r="H641" s="1028"/>
    </row>
    <row r="642" spans="6:8" s="1027" customFormat="1" x14ac:dyDescent="0.25">
      <c r="F642" s="51"/>
      <c r="G642" s="1029"/>
      <c r="H642" s="1028"/>
    </row>
    <row r="643" spans="6:8" s="1027" customFormat="1" x14ac:dyDescent="0.25">
      <c r="F643" s="51"/>
      <c r="G643" s="1029"/>
      <c r="H643" s="1028"/>
    </row>
    <row r="644" spans="6:8" s="1027" customFormat="1" x14ac:dyDescent="0.25">
      <c r="F644" s="51"/>
      <c r="G644" s="1029"/>
      <c r="H644" s="1028"/>
    </row>
    <row r="645" spans="6:8" s="1027" customFormat="1" x14ac:dyDescent="0.25">
      <c r="F645" s="51"/>
      <c r="G645" s="1029"/>
      <c r="H645" s="1028"/>
    </row>
    <row r="646" spans="6:8" s="1027" customFormat="1" x14ac:dyDescent="0.25">
      <c r="F646" s="51"/>
      <c r="G646" s="1029"/>
      <c r="H646" s="1028"/>
    </row>
    <row r="647" spans="6:8" s="1027" customFormat="1" x14ac:dyDescent="0.25">
      <c r="F647" s="51"/>
      <c r="G647" s="1029"/>
      <c r="H647" s="1028"/>
    </row>
    <row r="648" spans="6:8" s="1027" customFormat="1" x14ac:dyDescent="0.25">
      <c r="F648" s="51"/>
      <c r="G648" s="1029"/>
      <c r="H648" s="1028"/>
    </row>
    <row r="649" spans="6:8" s="1027" customFormat="1" x14ac:dyDescent="0.25">
      <c r="F649" s="51"/>
      <c r="G649" s="1029"/>
      <c r="H649" s="1028"/>
    </row>
    <row r="650" spans="6:8" s="1027" customFormat="1" x14ac:dyDescent="0.25">
      <c r="F650" s="51"/>
      <c r="G650" s="1029"/>
      <c r="H650" s="1028"/>
    </row>
    <row r="651" spans="6:8" s="1027" customFormat="1" x14ac:dyDescent="0.25">
      <c r="F651" s="51"/>
      <c r="G651" s="1029"/>
      <c r="H651" s="1028"/>
    </row>
    <row r="652" spans="6:8" s="1027" customFormat="1" x14ac:dyDescent="0.25">
      <c r="F652" s="51"/>
      <c r="G652" s="1029"/>
      <c r="H652" s="1028"/>
    </row>
    <row r="653" spans="6:8" s="1027" customFormat="1" x14ac:dyDescent="0.25">
      <c r="F653" s="51"/>
      <c r="G653" s="1029"/>
      <c r="H653" s="1028"/>
    </row>
    <row r="654" spans="6:8" s="1027" customFormat="1" x14ac:dyDescent="0.25">
      <c r="F654" s="51"/>
      <c r="G654" s="1029"/>
      <c r="H654" s="1028"/>
    </row>
    <row r="655" spans="6:8" s="1027" customFormat="1" x14ac:dyDescent="0.25">
      <c r="F655" s="51"/>
      <c r="G655" s="1029"/>
      <c r="H655" s="1028"/>
    </row>
    <row r="656" spans="6:8" s="1027" customFormat="1" x14ac:dyDescent="0.25">
      <c r="F656" s="51"/>
      <c r="G656" s="1029"/>
      <c r="H656" s="1028"/>
    </row>
    <row r="657" spans="6:8" s="1027" customFormat="1" x14ac:dyDescent="0.25">
      <c r="F657" s="51"/>
      <c r="G657" s="1029"/>
      <c r="H657" s="1028"/>
    </row>
    <row r="658" spans="6:8" s="1027" customFormat="1" x14ac:dyDescent="0.25">
      <c r="F658" s="51"/>
      <c r="G658" s="1029"/>
      <c r="H658" s="1028"/>
    </row>
    <row r="659" spans="6:8" s="1027" customFormat="1" x14ac:dyDescent="0.25">
      <c r="F659" s="51"/>
      <c r="G659" s="1029"/>
      <c r="H659" s="1028"/>
    </row>
    <row r="660" spans="6:8" s="1027" customFormat="1" x14ac:dyDescent="0.25">
      <c r="F660" s="51"/>
      <c r="G660" s="1029"/>
      <c r="H660" s="1028"/>
    </row>
    <row r="661" spans="6:8" s="1027" customFormat="1" x14ac:dyDescent="0.25">
      <c r="F661" s="51"/>
      <c r="G661" s="1029"/>
      <c r="H661" s="1028"/>
    </row>
    <row r="662" spans="6:8" s="1027" customFormat="1" x14ac:dyDescent="0.25">
      <c r="F662" s="51"/>
      <c r="G662" s="1029"/>
      <c r="H662" s="1028"/>
    </row>
    <row r="663" spans="6:8" s="1027" customFormat="1" x14ac:dyDescent="0.25">
      <c r="F663" s="51"/>
      <c r="G663" s="1029"/>
      <c r="H663" s="1028"/>
    </row>
    <row r="664" spans="6:8" s="1027" customFormat="1" x14ac:dyDescent="0.25">
      <c r="F664" s="51"/>
      <c r="G664" s="1029"/>
      <c r="H664" s="1028"/>
    </row>
    <row r="665" spans="6:8" s="1027" customFormat="1" x14ac:dyDescent="0.25">
      <c r="F665" s="51"/>
      <c r="G665" s="1029"/>
      <c r="H665" s="1028"/>
    </row>
    <row r="666" spans="6:8" s="1027" customFormat="1" x14ac:dyDescent="0.25">
      <c r="F666" s="51"/>
      <c r="G666" s="1029"/>
      <c r="H666" s="1028"/>
    </row>
    <row r="667" spans="6:8" s="1027" customFormat="1" x14ac:dyDescent="0.25">
      <c r="F667" s="51"/>
      <c r="G667" s="1029"/>
      <c r="H667" s="1028"/>
    </row>
    <row r="668" spans="6:8" s="1027" customFormat="1" x14ac:dyDescent="0.25">
      <c r="F668" s="51"/>
      <c r="G668" s="1029"/>
      <c r="H668" s="1028"/>
    </row>
    <row r="669" spans="6:8" s="1027" customFormat="1" x14ac:dyDescent="0.25">
      <c r="F669" s="51"/>
      <c r="G669" s="1029"/>
      <c r="H669" s="1028"/>
    </row>
    <row r="670" spans="6:8" s="1027" customFormat="1" x14ac:dyDescent="0.25">
      <c r="F670" s="51"/>
      <c r="G670" s="1029"/>
      <c r="H670" s="1028"/>
    </row>
  </sheetData>
  <mergeCells count="947">
    <mergeCell ref="R1:S3"/>
    <mergeCell ref="F407:F410"/>
    <mergeCell ref="H446:H451"/>
    <mergeCell ref="G452:G457"/>
    <mergeCell ref="H431:H434"/>
    <mergeCell ref="G306:G309"/>
    <mergeCell ref="G314:G317"/>
    <mergeCell ref="M271:O271"/>
    <mergeCell ref="O243:O244"/>
    <mergeCell ref="N243:N244"/>
    <mergeCell ref="M286:M287"/>
    <mergeCell ref="O407:O408"/>
    <mergeCell ref="M372:M373"/>
    <mergeCell ref="M407:M408"/>
    <mergeCell ref="F536:F538"/>
    <mergeCell ref="E536:E538"/>
    <mergeCell ref="G530:G538"/>
    <mergeCell ref="H530:H538"/>
    <mergeCell ref="F21:F22"/>
    <mergeCell ref="M21:M22"/>
    <mergeCell ref="M302:M303"/>
    <mergeCell ref="I44:I48"/>
    <mergeCell ref="M226:M227"/>
    <mergeCell ref="M443:O443"/>
    <mergeCell ref="M294:M295"/>
    <mergeCell ref="H320:H323"/>
    <mergeCell ref="H324:H327"/>
    <mergeCell ref="H328:H331"/>
    <mergeCell ref="H332:H335"/>
    <mergeCell ref="I352:I355"/>
    <mergeCell ref="H336:H339"/>
    <mergeCell ref="N70:N71"/>
    <mergeCell ref="M121:O121"/>
    <mergeCell ref="M160:O160"/>
    <mergeCell ref="J392:J395"/>
    <mergeCell ref="J328:J331"/>
    <mergeCell ref="J332:J335"/>
    <mergeCell ref="J336:J339"/>
    <mergeCell ref="J380:J383"/>
    <mergeCell ref="B272:K272"/>
    <mergeCell ref="I263:I266"/>
    <mergeCell ref="E488:E493"/>
    <mergeCell ref="F494:F496"/>
    <mergeCell ref="D500:D502"/>
    <mergeCell ref="F497:F499"/>
    <mergeCell ref="E497:E499"/>
    <mergeCell ref="M70:M71"/>
    <mergeCell ref="M364:M365"/>
    <mergeCell ref="M306:M307"/>
    <mergeCell ref="M259:M260"/>
    <mergeCell ref="M243:M244"/>
    <mergeCell ref="M524:M525"/>
    <mergeCell ref="M527:M528"/>
    <mergeCell ref="F506:F508"/>
    <mergeCell ref="G512:G514"/>
    <mergeCell ref="F512:F514"/>
    <mergeCell ref="F521:F523"/>
    <mergeCell ref="M530:M531"/>
    <mergeCell ref="M533:M534"/>
    <mergeCell ref="F530:F532"/>
    <mergeCell ref="J533:J535"/>
    <mergeCell ref="J530:J532"/>
    <mergeCell ref="I533:I535"/>
    <mergeCell ref="A561:K561"/>
    <mergeCell ref="A562:K562"/>
    <mergeCell ref="A563:K563"/>
    <mergeCell ref="A544:L544"/>
    <mergeCell ref="C546:K546"/>
    <mergeCell ref="A547:K547"/>
    <mergeCell ref="A548:K548"/>
    <mergeCell ref="A549:K549"/>
    <mergeCell ref="A555:K555"/>
    <mergeCell ref="A556:K556"/>
    <mergeCell ref="A557:K557"/>
    <mergeCell ref="A558:K558"/>
    <mergeCell ref="A559:K559"/>
    <mergeCell ref="A560:K560"/>
    <mergeCell ref="M66:M67"/>
    <mergeCell ref="F44:F48"/>
    <mergeCell ref="F518:F520"/>
    <mergeCell ref="J506:J511"/>
    <mergeCell ref="J503:J505"/>
    <mergeCell ref="D509:D511"/>
    <mergeCell ref="M198:M199"/>
    <mergeCell ref="M272:O272"/>
    <mergeCell ref="J452:J457"/>
    <mergeCell ref="G469:G470"/>
    <mergeCell ref="M515:M516"/>
    <mergeCell ref="M518:M519"/>
    <mergeCell ref="O44:O45"/>
    <mergeCell ref="N44:N45"/>
    <mergeCell ref="B7:O7"/>
    <mergeCell ref="B8:L8"/>
    <mergeCell ref="G143:G150"/>
    <mergeCell ref="M62:M63"/>
    <mergeCell ref="N62:N63"/>
    <mergeCell ref="O62:O63"/>
    <mergeCell ref="O49:O50"/>
    <mergeCell ref="O58:O59"/>
    <mergeCell ref="J44:J48"/>
    <mergeCell ref="M44:M45"/>
    <mergeCell ref="J255:J258"/>
    <mergeCell ref="J259:J262"/>
    <mergeCell ref="J243:J246"/>
    <mergeCell ref="J239:J242"/>
    <mergeCell ref="J251:J254"/>
    <mergeCell ref="J247:J250"/>
    <mergeCell ref="M1:O1"/>
    <mergeCell ref="M314:M315"/>
    <mergeCell ref="M218:M220"/>
    <mergeCell ref="I452:I457"/>
    <mergeCell ref="I446:I451"/>
    <mergeCell ref="H415:H418"/>
    <mergeCell ref="H439:H442"/>
    <mergeCell ref="O70:O71"/>
    <mergeCell ref="N66:N67"/>
    <mergeCell ref="O66:O67"/>
    <mergeCell ref="O490:O491"/>
    <mergeCell ref="J480:J484"/>
    <mergeCell ref="N488:N489"/>
    <mergeCell ref="J423:J426"/>
    <mergeCell ref="J388:J391"/>
    <mergeCell ref="J488:J493"/>
    <mergeCell ref="M488:M489"/>
    <mergeCell ref="O397:O398"/>
    <mergeCell ref="M485:M487"/>
    <mergeCell ref="Q459:Q461"/>
    <mergeCell ref="I506:I511"/>
    <mergeCell ref="N380:N381"/>
    <mergeCell ref="M380:M381"/>
    <mergeCell ref="M497:M499"/>
    <mergeCell ref="M490:M491"/>
    <mergeCell ref="M494:M495"/>
    <mergeCell ref="N407:N408"/>
    <mergeCell ref="M509:M510"/>
    <mergeCell ref="O497:O499"/>
    <mergeCell ref="C336:C339"/>
    <mergeCell ref="G332:G335"/>
    <mergeCell ref="D368:D371"/>
    <mergeCell ref="F368:F371"/>
    <mergeCell ref="N494:N495"/>
    <mergeCell ref="O494:O495"/>
    <mergeCell ref="M397:M398"/>
    <mergeCell ref="I376:I379"/>
    <mergeCell ref="N490:N491"/>
    <mergeCell ref="I480:I484"/>
    <mergeCell ref="C376:C379"/>
    <mergeCell ref="D372:D375"/>
    <mergeCell ref="F372:F375"/>
    <mergeCell ref="G356:G359"/>
    <mergeCell ref="D364:D367"/>
    <mergeCell ref="D340:D343"/>
    <mergeCell ref="C340:C343"/>
    <mergeCell ref="H344:H347"/>
    <mergeCell ref="G348:G351"/>
    <mergeCell ref="I364:I367"/>
    <mergeCell ref="I348:I351"/>
    <mergeCell ref="I344:I347"/>
    <mergeCell ref="H356:H359"/>
    <mergeCell ref="I356:I359"/>
    <mergeCell ref="I360:I363"/>
    <mergeCell ref="F392:F395"/>
    <mergeCell ref="D396:F399"/>
    <mergeCell ref="F384:F387"/>
    <mergeCell ref="D392:D395"/>
    <mergeCell ref="D403:F406"/>
    <mergeCell ref="P320:Q320"/>
    <mergeCell ref="H392:H395"/>
    <mergeCell ref="M320:M321"/>
    <mergeCell ref="J376:J379"/>
    <mergeCell ref="G419:G422"/>
    <mergeCell ref="G423:G426"/>
    <mergeCell ref="C423:C426"/>
    <mergeCell ref="G403:G410"/>
    <mergeCell ref="D419:D422"/>
    <mergeCell ref="G411:G414"/>
    <mergeCell ref="G415:G418"/>
    <mergeCell ref="D411:F414"/>
    <mergeCell ref="D415:D418"/>
    <mergeCell ref="F415:F418"/>
    <mergeCell ref="A302:A305"/>
    <mergeCell ref="B302:B305"/>
    <mergeCell ref="B431:B434"/>
    <mergeCell ref="B427:B430"/>
    <mergeCell ref="B384:B387"/>
    <mergeCell ref="G392:G395"/>
    <mergeCell ref="C411:C414"/>
    <mergeCell ref="C415:C418"/>
    <mergeCell ref="C419:C422"/>
    <mergeCell ref="G388:G391"/>
    <mergeCell ref="B328:B331"/>
    <mergeCell ref="F324:F327"/>
    <mergeCell ref="G320:G323"/>
    <mergeCell ref="G324:G327"/>
    <mergeCell ref="A320:A323"/>
    <mergeCell ref="B314:B317"/>
    <mergeCell ref="B318:B319"/>
    <mergeCell ref="B324:B327"/>
    <mergeCell ref="B310:B313"/>
    <mergeCell ref="C302:C305"/>
    <mergeCell ref="F314:F317"/>
    <mergeCell ref="C318:C319"/>
    <mergeCell ref="E314:E317"/>
    <mergeCell ref="A310:A313"/>
    <mergeCell ref="A314:A317"/>
    <mergeCell ref="A318:A319"/>
    <mergeCell ref="B306:B309"/>
    <mergeCell ref="A306:A309"/>
    <mergeCell ref="M282:M283"/>
    <mergeCell ref="J310:J313"/>
    <mergeCell ref="D294:D297"/>
    <mergeCell ref="C298:C301"/>
    <mergeCell ref="B180:B183"/>
    <mergeCell ref="A328:A331"/>
    <mergeCell ref="A324:A327"/>
    <mergeCell ref="G328:G331"/>
    <mergeCell ref="D324:D327"/>
    <mergeCell ref="D328:D331"/>
    <mergeCell ref="D302:D305"/>
    <mergeCell ref="H314:H317"/>
    <mergeCell ref="G310:G313"/>
    <mergeCell ref="G302:G305"/>
    <mergeCell ref="F310:F313"/>
    <mergeCell ref="D267:D270"/>
    <mergeCell ref="F267:F270"/>
    <mergeCell ref="F282:F285"/>
    <mergeCell ref="G290:G293"/>
    <mergeCell ref="C275:O275"/>
    <mergeCell ref="C277:C281"/>
    <mergeCell ref="C282:C285"/>
    <mergeCell ref="C271:K271"/>
    <mergeCell ref="I277:I281"/>
    <mergeCell ref="D282:D285"/>
    <mergeCell ref="J267:J270"/>
    <mergeCell ref="H267:H270"/>
    <mergeCell ref="G267:G270"/>
    <mergeCell ref="A176:A179"/>
    <mergeCell ref="A95:A97"/>
    <mergeCell ref="A58:A61"/>
    <mergeCell ref="B58:B61"/>
    <mergeCell ref="A184:A187"/>
    <mergeCell ref="A107:A110"/>
    <mergeCell ref="B298:B301"/>
    <mergeCell ref="B188:B193"/>
    <mergeCell ref="A188:A193"/>
    <mergeCell ref="A49:A53"/>
    <mergeCell ref="A164:A167"/>
    <mergeCell ref="A105:A106"/>
    <mergeCell ref="A156:A159"/>
    <mergeCell ref="A127:A130"/>
    <mergeCell ref="B49:B53"/>
    <mergeCell ref="A101:A102"/>
    <mergeCell ref="F54:F56"/>
    <mergeCell ref="C103:K103"/>
    <mergeCell ref="F98:F100"/>
    <mergeCell ref="D74:J75"/>
    <mergeCell ref="B156:B159"/>
    <mergeCell ref="B127:B130"/>
    <mergeCell ref="B98:B100"/>
    <mergeCell ref="B107:B110"/>
    <mergeCell ref="J78:J84"/>
    <mergeCell ref="D105:L106"/>
    <mergeCell ref="G58:G61"/>
    <mergeCell ref="C95:C97"/>
    <mergeCell ref="F58:F61"/>
    <mergeCell ref="C58:C61"/>
    <mergeCell ref="D58:D61"/>
    <mergeCell ref="H62:H73"/>
    <mergeCell ref="H43:H61"/>
    <mergeCell ref="E44:E48"/>
    <mergeCell ref="E107:E114"/>
    <mergeCell ref="G107:G114"/>
    <mergeCell ref="C105:C106"/>
    <mergeCell ref="C101:C102"/>
    <mergeCell ref="D101:D102"/>
    <mergeCell ref="C107:C110"/>
    <mergeCell ref="D78:D81"/>
    <mergeCell ref="C85:K85"/>
    <mergeCell ref="C87:L87"/>
    <mergeCell ref="B194:B197"/>
    <mergeCell ref="A198:A201"/>
    <mergeCell ref="B206:B209"/>
    <mergeCell ref="A202:A205"/>
    <mergeCell ref="C44:C48"/>
    <mergeCell ref="D44:D48"/>
    <mergeCell ref="A98:A100"/>
    <mergeCell ref="A180:A183"/>
    <mergeCell ref="B184:B187"/>
    <mergeCell ref="B164:B167"/>
    <mergeCell ref="A294:A297"/>
    <mergeCell ref="B290:B293"/>
    <mergeCell ref="B282:B285"/>
    <mergeCell ref="B286:B289"/>
    <mergeCell ref="A206:A209"/>
    <mergeCell ref="B198:B201"/>
    <mergeCell ref="A298:A301"/>
    <mergeCell ref="B294:B297"/>
    <mergeCell ref="H88:H92"/>
    <mergeCell ref="J107:J114"/>
    <mergeCell ref="B78:B82"/>
    <mergeCell ref="A290:A293"/>
    <mergeCell ref="B277:B281"/>
    <mergeCell ref="A277:A281"/>
    <mergeCell ref="A282:A285"/>
    <mergeCell ref="A286:A289"/>
    <mergeCell ref="F83:F84"/>
    <mergeCell ref="H78:H84"/>
    <mergeCell ref="G78:G84"/>
    <mergeCell ref="J164:J170"/>
    <mergeCell ref="I164:I170"/>
    <mergeCell ref="E171:E175"/>
    <mergeCell ref="F101:F102"/>
    <mergeCell ref="I98:I102"/>
    <mergeCell ref="I107:I114"/>
    <mergeCell ref="J98:J102"/>
    <mergeCell ref="E147:E150"/>
    <mergeCell ref="H107:H114"/>
    <mergeCell ref="C160:K160"/>
    <mergeCell ref="B122:K122"/>
    <mergeCell ref="I115:I120"/>
    <mergeCell ref="G151:G159"/>
    <mergeCell ref="C121:K121"/>
    <mergeCell ref="G171:G175"/>
    <mergeCell ref="H171:H175"/>
    <mergeCell ref="C162:L163"/>
    <mergeCell ref="C156:C159"/>
    <mergeCell ref="D171:D175"/>
    <mergeCell ref="J171:J175"/>
    <mergeCell ref="F164:F167"/>
    <mergeCell ref="I54:I57"/>
    <mergeCell ref="M49:M50"/>
    <mergeCell ref="I78:I84"/>
    <mergeCell ref="G88:G92"/>
    <mergeCell ref="D115:D117"/>
    <mergeCell ref="F115:F116"/>
    <mergeCell ref="F111:F114"/>
    <mergeCell ref="D107:D110"/>
    <mergeCell ref="D77:J77"/>
    <mergeCell ref="E78:E84"/>
    <mergeCell ref="I143:I150"/>
    <mergeCell ref="F138:F141"/>
    <mergeCell ref="F147:F149"/>
    <mergeCell ref="N49:N50"/>
    <mergeCell ref="M58:M59"/>
    <mergeCell ref="I58:I61"/>
    <mergeCell ref="J58:J61"/>
    <mergeCell ref="J49:J53"/>
    <mergeCell ref="I49:I53"/>
    <mergeCell ref="N58:N59"/>
    <mergeCell ref="D143:F146"/>
    <mergeCell ref="H98:H102"/>
    <mergeCell ref="G98:G102"/>
    <mergeCell ref="M138:M139"/>
    <mergeCell ref="F131:F132"/>
    <mergeCell ref="E115:E120"/>
    <mergeCell ref="H143:H150"/>
    <mergeCell ref="B123:O123"/>
    <mergeCell ref="G127:G132"/>
    <mergeCell ref="J115:J120"/>
    <mergeCell ref="I255:I258"/>
    <mergeCell ref="H235:H238"/>
    <mergeCell ref="M103:O103"/>
    <mergeCell ref="M93:O93"/>
    <mergeCell ref="B124:L124"/>
    <mergeCell ref="B105:B106"/>
    <mergeCell ref="D156:D159"/>
    <mergeCell ref="H133:H142"/>
    <mergeCell ref="J133:J134"/>
    <mergeCell ref="F171:F174"/>
    <mergeCell ref="F222:F223"/>
    <mergeCell ref="G222:G225"/>
    <mergeCell ref="J235:J238"/>
    <mergeCell ref="I259:I262"/>
    <mergeCell ref="I239:I242"/>
    <mergeCell ref="I243:I246"/>
    <mergeCell ref="H259:H262"/>
    <mergeCell ref="H251:H254"/>
    <mergeCell ref="G235:G238"/>
    <mergeCell ref="H239:H242"/>
    <mergeCell ref="G206:G209"/>
    <mergeCell ref="H222:H225"/>
    <mergeCell ref="D230:D234"/>
    <mergeCell ref="H230:H234"/>
    <mergeCell ref="G243:G246"/>
    <mergeCell ref="D251:D254"/>
    <mergeCell ref="G239:G242"/>
    <mergeCell ref="D247:D250"/>
    <mergeCell ref="G247:G250"/>
    <mergeCell ref="F235:F237"/>
    <mergeCell ref="I247:I250"/>
    <mergeCell ref="D243:D246"/>
    <mergeCell ref="F251:F253"/>
    <mergeCell ref="I226:I229"/>
    <mergeCell ref="I251:I254"/>
    <mergeCell ref="H243:H246"/>
    <mergeCell ref="D239:D242"/>
    <mergeCell ref="H247:H250"/>
    <mergeCell ref="G251:G254"/>
    <mergeCell ref="D202:D205"/>
    <mergeCell ref="D180:D183"/>
    <mergeCell ref="D184:D187"/>
    <mergeCell ref="G194:G197"/>
    <mergeCell ref="C198:C201"/>
    <mergeCell ref="F230:F234"/>
    <mergeCell ref="D214:D217"/>
    <mergeCell ref="G202:G205"/>
    <mergeCell ref="G218:G221"/>
    <mergeCell ref="G210:G213"/>
    <mergeCell ref="C180:C183"/>
    <mergeCell ref="J214:J217"/>
    <mergeCell ref="J218:J221"/>
    <mergeCell ref="H184:H187"/>
    <mergeCell ref="D198:D201"/>
    <mergeCell ref="D206:D209"/>
    <mergeCell ref="G188:G193"/>
    <mergeCell ref="G180:G183"/>
    <mergeCell ref="C188:C193"/>
    <mergeCell ref="C206:C209"/>
    <mergeCell ref="F156:F159"/>
    <mergeCell ref="F168:F170"/>
    <mergeCell ref="D164:D167"/>
    <mergeCell ref="G164:G170"/>
    <mergeCell ref="H164:H170"/>
    <mergeCell ref="D168:D170"/>
    <mergeCell ref="H151:H159"/>
    <mergeCell ref="B11:B38"/>
    <mergeCell ref="J21:J22"/>
    <mergeCell ref="J26:J27"/>
    <mergeCell ref="G184:G187"/>
    <mergeCell ref="D188:D193"/>
    <mergeCell ref="B202:B205"/>
    <mergeCell ref="C202:C205"/>
    <mergeCell ref="C194:C197"/>
    <mergeCell ref="H202:H205"/>
    <mergeCell ref="H198:H201"/>
    <mergeCell ref="H11:H30"/>
    <mergeCell ref="M222:M224"/>
    <mergeCell ref="I218:I221"/>
    <mergeCell ref="M194:M197"/>
    <mergeCell ref="J222:J225"/>
    <mergeCell ref="J226:J229"/>
    <mergeCell ref="J202:J205"/>
    <mergeCell ref="I222:I225"/>
    <mergeCell ref="J151:J159"/>
    <mergeCell ref="J143:J150"/>
    <mergeCell ref="A5:A6"/>
    <mergeCell ref="B5:B6"/>
    <mergeCell ref="C5:C6"/>
    <mergeCell ref="M5:O5"/>
    <mergeCell ref="E5:E6"/>
    <mergeCell ref="H5:H6"/>
    <mergeCell ref="D5:D6"/>
    <mergeCell ref="F5:F6"/>
    <mergeCell ref="L5:L6"/>
    <mergeCell ref="A44:A48"/>
    <mergeCell ref="B44:B48"/>
    <mergeCell ref="B95:B97"/>
    <mergeCell ref="N4:O4"/>
    <mergeCell ref="A2:O2"/>
    <mergeCell ref="I5:I6"/>
    <mergeCell ref="J5:J6"/>
    <mergeCell ref="K5:K6"/>
    <mergeCell ref="A3:O3"/>
    <mergeCell ref="G5:G6"/>
    <mergeCell ref="B376:B379"/>
    <mergeCell ref="A384:A387"/>
    <mergeCell ref="A376:A379"/>
    <mergeCell ref="A423:A426"/>
    <mergeCell ref="B340:B343"/>
    <mergeCell ref="B336:B339"/>
    <mergeCell ref="A415:A418"/>
    <mergeCell ref="A419:A422"/>
    <mergeCell ref="B411:B414"/>
    <mergeCell ref="A396:A399"/>
    <mergeCell ref="A388:A391"/>
    <mergeCell ref="B388:B391"/>
    <mergeCell ref="A392:A395"/>
    <mergeCell ref="B396:B399"/>
    <mergeCell ref="A407:A410"/>
    <mergeCell ref="B419:B422"/>
    <mergeCell ref="A568:K568"/>
    <mergeCell ref="A569:K569"/>
    <mergeCell ref="A506:A508"/>
    <mergeCell ref="A340:A343"/>
    <mergeCell ref="B332:B335"/>
    <mergeCell ref="B423:B426"/>
    <mergeCell ref="B415:B418"/>
    <mergeCell ref="A380:A383"/>
    <mergeCell ref="B392:B395"/>
    <mergeCell ref="A411:A414"/>
    <mergeCell ref="C571:O571"/>
    <mergeCell ref="O485:O486"/>
    <mergeCell ref="M539:O539"/>
    <mergeCell ref="N497:N499"/>
    <mergeCell ref="M521:M522"/>
    <mergeCell ref="A552:K552"/>
    <mergeCell ref="A553:K553"/>
    <mergeCell ref="A554:K554"/>
    <mergeCell ref="A564:K564"/>
    <mergeCell ref="A565:K565"/>
    <mergeCell ref="H469:H470"/>
    <mergeCell ref="J500:J502"/>
    <mergeCell ref="H463:H465"/>
    <mergeCell ref="G463:G465"/>
    <mergeCell ref="D176:D179"/>
    <mergeCell ref="B577:C577"/>
    <mergeCell ref="A572:C572"/>
    <mergeCell ref="B480:B484"/>
    <mergeCell ref="A480:A484"/>
    <mergeCell ref="A527:A529"/>
    <mergeCell ref="A512:A514"/>
    <mergeCell ref="C446:C449"/>
    <mergeCell ref="C443:K443"/>
    <mergeCell ref="H435:H438"/>
    <mergeCell ref="D431:D434"/>
    <mergeCell ref="G435:G438"/>
    <mergeCell ref="D439:D442"/>
    <mergeCell ref="D435:D438"/>
    <mergeCell ref="H458:H462"/>
    <mergeCell ref="H466:H468"/>
    <mergeCell ref="A452:A455"/>
    <mergeCell ref="A431:A434"/>
    <mergeCell ref="A435:A438"/>
    <mergeCell ref="B435:B438"/>
    <mergeCell ref="B439:B442"/>
    <mergeCell ref="C435:C438"/>
    <mergeCell ref="C452:C455"/>
    <mergeCell ref="B452:B455"/>
    <mergeCell ref="H471:H479"/>
    <mergeCell ref="I458:I479"/>
    <mergeCell ref="H488:H502"/>
    <mergeCell ref="G497:G502"/>
    <mergeCell ref="J485:J487"/>
    <mergeCell ref="G480:G484"/>
    <mergeCell ref="J458:J460"/>
    <mergeCell ref="H485:H487"/>
    <mergeCell ref="J494:J496"/>
    <mergeCell ref="J497:J499"/>
    <mergeCell ref="F471:F472"/>
    <mergeCell ref="A551:K551"/>
    <mergeCell ref="C512:C514"/>
    <mergeCell ref="D480:F484"/>
    <mergeCell ref="F477:F478"/>
    <mergeCell ref="B485:B487"/>
    <mergeCell ref="G475:G479"/>
    <mergeCell ref="G471:G474"/>
    <mergeCell ref="G485:G487"/>
    <mergeCell ref="G488:G496"/>
    <mergeCell ref="C485:C487"/>
    <mergeCell ref="E515:E517"/>
    <mergeCell ref="E518:E520"/>
    <mergeCell ref="E521:E523"/>
    <mergeCell ref="C509:C511"/>
    <mergeCell ref="F500:F502"/>
    <mergeCell ref="F509:F511"/>
    <mergeCell ref="D506:D508"/>
    <mergeCell ref="E506:E508"/>
    <mergeCell ref="D485:D487"/>
    <mergeCell ref="A550:K550"/>
    <mergeCell ref="J524:J526"/>
    <mergeCell ref="E530:E532"/>
    <mergeCell ref="E533:E535"/>
    <mergeCell ref="F533:F535"/>
    <mergeCell ref="A570:K570"/>
    <mergeCell ref="J536:J538"/>
    <mergeCell ref="B527:B529"/>
    <mergeCell ref="A566:K566"/>
    <mergeCell ref="A567:K567"/>
    <mergeCell ref="B575:C575"/>
    <mergeCell ref="A439:A442"/>
    <mergeCell ref="A446:A449"/>
    <mergeCell ref="B446:B449"/>
    <mergeCell ref="B488:B493"/>
    <mergeCell ref="A488:A493"/>
    <mergeCell ref="A503:A505"/>
    <mergeCell ref="C506:C508"/>
    <mergeCell ref="A485:A487"/>
    <mergeCell ref="B509:B511"/>
    <mergeCell ref="G384:G387"/>
    <mergeCell ref="F400:F402"/>
    <mergeCell ref="G427:G430"/>
    <mergeCell ref="C427:C430"/>
    <mergeCell ref="C431:C434"/>
    <mergeCell ref="C439:C442"/>
    <mergeCell ref="G431:G434"/>
    <mergeCell ref="G439:G442"/>
    <mergeCell ref="F419:F422"/>
    <mergeCell ref="F423:F426"/>
    <mergeCell ref="J427:J430"/>
    <mergeCell ref="I380:I395"/>
    <mergeCell ref="J431:J434"/>
    <mergeCell ref="J435:J438"/>
    <mergeCell ref="H427:H430"/>
    <mergeCell ref="H419:H422"/>
    <mergeCell ref="H411:H414"/>
    <mergeCell ref="I411:I426"/>
    <mergeCell ref="G446:G451"/>
    <mergeCell ref="C388:C391"/>
    <mergeCell ref="C445:L445"/>
    <mergeCell ref="F435:F437"/>
    <mergeCell ref="I427:I442"/>
    <mergeCell ref="J403:J406"/>
    <mergeCell ref="J407:J410"/>
    <mergeCell ref="J415:J418"/>
    <mergeCell ref="J419:J422"/>
    <mergeCell ref="C396:C399"/>
    <mergeCell ref="F364:F367"/>
    <mergeCell ref="F356:F359"/>
    <mergeCell ref="D336:D339"/>
    <mergeCell ref="A524:A526"/>
    <mergeCell ref="A427:A430"/>
    <mergeCell ref="A521:A523"/>
    <mergeCell ref="B521:B523"/>
    <mergeCell ref="A500:A502"/>
    <mergeCell ref="B497:B499"/>
    <mergeCell ref="D473:D474"/>
    <mergeCell ref="C518:C520"/>
    <mergeCell ref="D518:D520"/>
    <mergeCell ref="A494:A496"/>
    <mergeCell ref="F515:F517"/>
    <mergeCell ref="B494:B496"/>
    <mergeCell ref="C494:C496"/>
    <mergeCell ref="A515:A517"/>
    <mergeCell ref="B515:B517"/>
    <mergeCell ref="B512:B514"/>
    <mergeCell ref="A509:A511"/>
    <mergeCell ref="A589:F589"/>
    <mergeCell ref="B586:C586"/>
    <mergeCell ref="B588:C588"/>
    <mergeCell ref="B587:C587"/>
    <mergeCell ref="B585:C585"/>
    <mergeCell ref="A332:A335"/>
    <mergeCell ref="A336:A339"/>
    <mergeCell ref="A497:A499"/>
    <mergeCell ref="A518:A520"/>
    <mergeCell ref="B518:B520"/>
    <mergeCell ref="C314:C317"/>
    <mergeCell ref="C310:C313"/>
    <mergeCell ref="D306:D309"/>
    <mergeCell ref="F306:F309"/>
    <mergeCell ref="D318:D319"/>
    <mergeCell ref="D310:D313"/>
    <mergeCell ref="D314:D317"/>
    <mergeCell ref="M122:O122"/>
    <mergeCell ref="G298:G301"/>
    <mergeCell ref="D320:D323"/>
    <mergeCell ref="G318:G319"/>
    <mergeCell ref="F360:F363"/>
    <mergeCell ref="D360:D363"/>
    <mergeCell ref="F320:F323"/>
    <mergeCell ref="F348:F351"/>
    <mergeCell ref="F302:F305"/>
    <mergeCell ref="F202:F203"/>
    <mergeCell ref="F70:F73"/>
    <mergeCell ref="D88:D90"/>
    <mergeCell ref="F91:F92"/>
    <mergeCell ref="D95:L97"/>
    <mergeCell ref="I88:I92"/>
    <mergeCell ref="G11:G30"/>
    <mergeCell ref="C38:J38"/>
    <mergeCell ref="F88:F89"/>
    <mergeCell ref="G62:G73"/>
    <mergeCell ref="J88:J92"/>
    <mergeCell ref="D11:F11"/>
    <mergeCell ref="F12:F16"/>
    <mergeCell ref="F26:F28"/>
    <mergeCell ref="I133:I142"/>
    <mergeCell ref="E133:E137"/>
    <mergeCell ref="D127:F130"/>
    <mergeCell ref="G133:G137"/>
    <mergeCell ref="G138:G142"/>
    <mergeCell ref="H127:H132"/>
    <mergeCell ref="I127:I132"/>
    <mergeCell ref="J180:J183"/>
    <mergeCell ref="B101:B102"/>
    <mergeCell ref="O218:O220"/>
    <mergeCell ref="F17:F20"/>
    <mergeCell ref="M39:O39"/>
    <mergeCell ref="C39:K39"/>
    <mergeCell ref="F49:F53"/>
    <mergeCell ref="D49:D53"/>
    <mergeCell ref="E49:E53"/>
    <mergeCell ref="C49:C53"/>
    <mergeCell ref="C10:L10"/>
    <mergeCell ref="B9:B10"/>
    <mergeCell ref="E98:E102"/>
    <mergeCell ref="C9:O9"/>
    <mergeCell ref="O488:O489"/>
    <mergeCell ref="N485:N486"/>
    <mergeCell ref="F239:F241"/>
    <mergeCell ref="D235:D238"/>
    <mergeCell ref="M85:O85"/>
    <mergeCell ref="C78:C82"/>
    <mergeCell ref="A11:A38"/>
    <mergeCell ref="D298:D301"/>
    <mergeCell ref="G294:G297"/>
    <mergeCell ref="H263:H266"/>
    <mergeCell ref="C164:C167"/>
    <mergeCell ref="G466:G468"/>
    <mergeCell ref="F133:F134"/>
    <mergeCell ref="F184:F186"/>
    <mergeCell ref="F180:F182"/>
    <mergeCell ref="F194:F196"/>
    <mergeCell ref="B41:B42"/>
    <mergeCell ref="A78:A82"/>
    <mergeCell ref="G43:G57"/>
    <mergeCell ref="A41:A42"/>
    <mergeCell ref="D91:D92"/>
    <mergeCell ref="I230:I234"/>
    <mergeCell ref="F188:F192"/>
    <mergeCell ref="G198:G201"/>
    <mergeCell ref="H188:H193"/>
    <mergeCell ref="H194:H197"/>
    <mergeCell ref="A9:A10"/>
    <mergeCell ref="G336:G339"/>
    <mergeCell ref="I336:I339"/>
    <mergeCell ref="H277:H281"/>
    <mergeCell ref="H282:H285"/>
    <mergeCell ref="H286:H289"/>
    <mergeCell ref="A194:A197"/>
    <mergeCell ref="F286:F289"/>
    <mergeCell ref="C98:C100"/>
    <mergeCell ref="C93:K93"/>
    <mergeCell ref="H206:H209"/>
    <mergeCell ref="G214:G217"/>
    <mergeCell ref="H176:H179"/>
    <mergeCell ref="F176:F178"/>
    <mergeCell ref="J176:J179"/>
    <mergeCell ref="G176:G179"/>
    <mergeCell ref="J198:J201"/>
    <mergeCell ref="J194:J197"/>
    <mergeCell ref="J188:J193"/>
    <mergeCell ref="J184:J187"/>
    <mergeCell ref="N218:N220"/>
    <mergeCell ref="M176:M177"/>
    <mergeCell ref="J210:J213"/>
    <mergeCell ref="F210:F212"/>
    <mergeCell ref="F214:F215"/>
    <mergeCell ref="F218:F221"/>
    <mergeCell ref="M202:M203"/>
    <mergeCell ref="H210:H213"/>
    <mergeCell ref="H214:H217"/>
    <mergeCell ref="H218:H221"/>
    <mergeCell ref="J515:J517"/>
    <mergeCell ref="C527:C529"/>
    <mergeCell ref="B320:B323"/>
    <mergeCell ref="H115:H120"/>
    <mergeCell ref="C306:C309"/>
    <mergeCell ref="O176:O177"/>
    <mergeCell ref="N176:N177"/>
    <mergeCell ref="H180:H183"/>
    <mergeCell ref="D194:D197"/>
    <mergeCell ref="D218:D221"/>
    <mergeCell ref="E267:E270"/>
    <mergeCell ref="F277:F281"/>
    <mergeCell ref="G282:G285"/>
    <mergeCell ref="G277:G281"/>
    <mergeCell ref="B380:B383"/>
    <mergeCell ref="C392:C395"/>
    <mergeCell ref="C384:C387"/>
    <mergeCell ref="F388:F390"/>
    <mergeCell ref="D388:D391"/>
    <mergeCell ref="C332:C335"/>
    <mergeCell ref="F298:F301"/>
    <mergeCell ref="C328:C331"/>
    <mergeCell ref="C324:C327"/>
    <mergeCell ref="C320:C323"/>
    <mergeCell ref="C294:C297"/>
    <mergeCell ref="M541:O541"/>
    <mergeCell ref="M540:O540"/>
    <mergeCell ref="B540:K540"/>
    <mergeCell ref="B541:K541"/>
    <mergeCell ref="C500:C502"/>
    <mergeCell ref="B506:B508"/>
    <mergeCell ref="E527:E529"/>
    <mergeCell ref="F352:F355"/>
    <mergeCell ref="F344:F347"/>
    <mergeCell ref="F473:F474"/>
    <mergeCell ref="C480:C484"/>
    <mergeCell ref="C488:C493"/>
    <mergeCell ref="B500:B502"/>
    <mergeCell ref="F463:F464"/>
    <mergeCell ref="D503:D505"/>
    <mergeCell ref="I267:I270"/>
    <mergeCell ref="H348:H351"/>
    <mergeCell ref="D527:D529"/>
    <mergeCell ref="F527:F529"/>
    <mergeCell ref="B503:B505"/>
    <mergeCell ref="B524:B526"/>
    <mergeCell ref="C524:C526"/>
    <mergeCell ref="D524:D526"/>
    <mergeCell ref="E524:E526"/>
    <mergeCell ref="F524:F526"/>
    <mergeCell ref="H503:H514"/>
    <mergeCell ref="G503:G511"/>
    <mergeCell ref="C503:C505"/>
    <mergeCell ref="I512:I514"/>
    <mergeCell ref="D512:D514"/>
    <mergeCell ref="D521:D523"/>
    <mergeCell ref="E509:E511"/>
    <mergeCell ref="E503:E505"/>
    <mergeCell ref="F503:F505"/>
    <mergeCell ref="I503:I505"/>
    <mergeCell ref="C521:C523"/>
    <mergeCell ref="C539:K539"/>
    <mergeCell ref="J518:J520"/>
    <mergeCell ref="J521:J523"/>
    <mergeCell ref="J527:J529"/>
    <mergeCell ref="J512:J514"/>
    <mergeCell ref="E512:E514"/>
    <mergeCell ref="C515:C517"/>
    <mergeCell ref="D515:D517"/>
    <mergeCell ref="G515:G529"/>
    <mergeCell ref="C286:C289"/>
    <mergeCell ref="C290:C293"/>
    <mergeCell ref="F380:F383"/>
    <mergeCell ref="D376:F379"/>
    <mergeCell ref="F340:F343"/>
    <mergeCell ref="C380:C383"/>
    <mergeCell ref="D380:D383"/>
    <mergeCell ref="F290:F293"/>
    <mergeCell ref="D286:D289"/>
    <mergeCell ref="D290:D293"/>
    <mergeCell ref="G230:G234"/>
    <mergeCell ref="G263:G266"/>
    <mergeCell ref="G255:G258"/>
    <mergeCell ref="D263:D266"/>
    <mergeCell ref="F259:F261"/>
    <mergeCell ref="G259:G262"/>
    <mergeCell ref="D255:D258"/>
    <mergeCell ref="D259:D262"/>
    <mergeCell ref="F255:F257"/>
    <mergeCell ref="B176:B179"/>
    <mergeCell ref="C184:C187"/>
    <mergeCell ref="D210:D213"/>
    <mergeCell ref="C118:C120"/>
    <mergeCell ref="D118:D120"/>
    <mergeCell ref="G115:G120"/>
    <mergeCell ref="D151:F155"/>
    <mergeCell ref="F118:F120"/>
    <mergeCell ref="F206:F207"/>
    <mergeCell ref="E138:E142"/>
    <mergeCell ref="H384:H387"/>
    <mergeCell ref="J372:J373"/>
    <mergeCell ref="H372:H375"/>
    <mergeCell ref="J263:J266"/>
    <mergeCell ref="H255:H258"/>
    <mergeCell ref="C176:C179"/>
    <mergeCell ref="J230:J234"/>
    <mergeCell ref="E230:E234"/>
    <mergeCell ref="H226:H229"/>
    <mergeCell ref="G226:G229"/>
    <mergeCell ref="H360:H363"/>
    <mergeCell ref="H340:H343"/>
    <mergeCell ref="G340:G343"/>
    <mergeCell ref="G352:G355"/>
    <mergeCell ref="G360:G363"/>
    <mergeCell ref="G376:G379"/>
    <mergeCell ref="I151:I159"/>
    <mergeCell ref="E88:E92"/>
    <mergeCell ref="J384:J387"/>
    <mergeCell ref="H376:H379"/>
    <mergeCell ref="I340:I343"/>
    <mergeCell ref="G368:G371"/>
    <mergeCell ref="I328:I331"/>
    <mergeCell ref="I332:I335"/>
    <mergeCell ref="J360:J361"/>
    <mergeCell ref="I368:I371"/>
    <mergeCell ref="D475:D476"/>
    <mergeCell ref="D477:D478"/>
    <mergeCell ref="F475:F476"/>
    <mergeCell ref="H452:H457"/>
    <mergeCell ref="F450:F451"/>
    <mergeCell ref="J277:J278"/>
    <mergeCell ref="G286:G289"/>
    <mergeCell ref="H380:H383"/>
    <mergeCell ref="I372:I375"/>
    <mergeCell ref="H352:H355"/>
    <mergeCell ref="H423:H426"/>
    <mergeCell ref="J439:J442"/>
    <mergeCell ref="J461:J479"/>
    <mergeCell ref="D427:F430"/>
    <mergeCell ref="D423:D426"/>
    <mergeCell ref="F461:F462"/>
    <mergeCell ref="F466:F467"/>
    <mergeCell ref="D466:D467"/>
    <mergeCell ref="F456:F457"/>
    <mergeCell ref="D452:F455"/>
    <mergeCell ref="J282:J285"/>
    <mergeCell ref="J286:J289"/>
    <mergeCell ref="J306:J309"/>
    <mergeCell ref="J320:J323"/>
    <mergeCell ref="J324:J327"/>
    <mergeCell ref="C497:C499"/>
    <mergeCell ref="F489:F493"/>
    <mergeCell ref="D488:D493"/>
    <mergeCell ref="D494:D496"/>
    <mergeCell ref="E494:E496"/>
    <mergeCell ref="D277:D281"/>
    <mergeCell ref="C276:L276"/>
    <mergeCell ref="C274:L274"/>
    <mergeCell ref="E58:E61"/>
    <mergeCell ref="J396:J402"/>
    <mergeCell ref="G344:G347"/>
    <mergeCell ref="G396:G402"/>
    <mergeCell ref="H318:H319"/>
    <mergeCell ref="H310:H313"/>
    <mergeCell ref="H298:H301"/>
    <mergeCell ref="F294:F297"/>
    <mergeCell ref="D332:D335"/>
    <mergeCell ref="J31:J32"/>
    <mergeCell ref="I235:I238"/>
    <mergeCell ref="D458:F460"/>
    <mergeCell ref="J348:J349"/>
    <mergeCell ref="J364:J365"/>
    <mergeCell ref="J368:J369"/>
    <mergeCell ref="J279:J280"/>
    <mergeCell ref="J206:J209"/>
    <mergeCell ref="H364:H367"/>
    <mergeCell ref="H368:H371"/>
    <mergeCell ref="D497:D499"/>
    <mergeCell ref="G380:G383"/>
    <mergeCell ref="H396:H402"/>
    <mergeCell ref="E500:E502"/>
    <mergeCell ref="H388:H391"/>
    <mergeCell ref="G364:G367"/>
    <mergeCell ref="D446:F449"/>
    <mergeCell ref="E485:E487"/>
    <mergeCell ref="D384:D387"/>
    <mergeCell ref="H515:H529"/>
    <mergeCell ref="H480:H484"/>
    <mergeCell ref="D471:D472"/>
    <mergeCell ref="G458:G462"/>
    <mergeCell ref="J446:J451"/>
    <mergeCell ref="I396:I402"/>
    <mergeCell ref="F485:F487"/>
    <mergeCell ref="J411:J414"/>
    <mergeCell ref="H403:H410"/>
    <mergeCell ref="J314:J317"/>
    <mergeCell ref="J302:J305"/>
    <mergeCell ref="J290:J293"/>
    <mergeCell ref="I324:I327"/>
    <mergeCell ref="H290:H293"/>
    <mergeCell ref="H302:H305"/>
    <mergeCell ref="H294:H297"/>
    <mergeCell ref="H306:H309"/>
    <mergeCell ref="J318:J319"/>
  </mergeCells>
  <printOptions horizontalCentered="1" verticalCentered="1"/>
  <pageMargins left="0.23622047244094491" right="0.23622047244094491" top="0.43307086614173229" bottom="0.15748031496062992" header="0.19685039370078741" footer="0.15748031496062992"/>
  <pageSetup paperSize="9" scale="88" firstPageNumber="11" fitToHeight="0" orientation="landscape" useFirstPageNumber="1" r:id="rId1"/>
  <headerFooter scaleWithDoc="0"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8848D-859B-47C6-AB98-FA13B8276E35}">
  <sheetPr>
    <pageSetUpPr fitToPage="1"/>
  </sheetPr>
  <dimension ref="A1:U95"/>
  <sheetViews>
    <sheetView zoomScaleNormal="100" workbookViewId="0">
      <selection activeCell="P1" sqref="P1:Q3"/>
    </sheetView>
  </sheetViews>
  <sheetFormatPr defaultRowHeight="12.75" x14ac:dyDescent="0.2"/>
  <cols>
    <col min="1" max="1" width="3.5703125" style="574" customWidth="1"/>
    <col min="2" max="2" width="4" style="574" customWidth="1"/>
    <col min="3" max="4" width="3.7109375" style="574" customWidth="1"/>
    <col min="5" max="5" width="3.28515625" style="574" customWidth="1"/>
    <col min="6" max="6" width="41.5703125" style="574" customWidth="1"/>
    <col min="7" max="7" width="6.42578125" style="574" customWidth="1"/>
    <col min="8" max="8" width="7.85546875" style="575" customWidth="1"/>
    <col min="9" max="9" width="4.42578125" style="574" customWidth="1"/>
    <col min="10" max="10" width="31.28515625" style="574" customWidth="1"/>
    <col min="11" max="11" width="7.28515625" style="574" customWidth="1"/>
    <col min="12" max="12" width="10" style="574" customWidth="1"/>
    <col min="13" max="13" width="41.28515625" style="574" customWidth="1"/>
    <col min="14" max="14" width="10.140625" style="574" customWidth="1"/>
    <col min="15" max="15" width="9" style="574" customWidth="1"/>
    <col min="16" max="16384" width="9.140625" style="574"/>
  </cols>
  <sheetData>
    <row r="1" spans="1:21" ht="12.75" customHeight="1" x14ac:dyDescent="0.2">
      <c r="L1" s="572" t="s">
        <v>847</v>
      </c>
      <c r="M1" s="572"/>
      <c r="N1" s="572"/>
      <c r="O1" s="573"/>
      <c r="P1" s="572"/>
      <c r="Q1" s="572"/>
    </row>
    <row r="2" spans="1:21" ht="12.75" customHeight="1" x14ac:dyDescent="0.2">
      <c r="L2" s="572"/>
      <c r="M2" s="572"/>
      <c r="N2" s="572"/>
      <c r="O2" s="573"/>
      <c r="P2" s="572"/>
      <c r="Q2" s="572"/>
    </row>
    <row r="3" spans="1:21" ht="39" customHeight="1" x14ac:dyDescent="0.2">
      <c r="L3" s="572"/>
      <c r="M3" s="572"/>
      <c r="N3" s="572"/>
      <c r="O3" s="573"/>
      <c r="P3" s="572"/>
      <c r="Q3" s="572"/>
      <c r="R3" s="572"/>
      <c r="S3" s="572"/>
      <c r="T3" s="572"/>
      <c r="U3" s="572"/>
    </row>
    <row r="4" spans="1:21" ht="17.25" customHeight="1" x14ac:dyDescent="0.2">
      <c r="A4" s="1026" t="s">
        <v>184</v>
      </c>
      <c r="B4" s="1026"/>
      <c r="C4" s="1026"/>
      <c r="D4" s="1026"/>
      <c r="E4" s="1026"/>
      <c r="F4" s="1026"/>
      <c r="G4" s="1026"/>
      <c r="H4" s="1026"/>
      <c r="I4" s="1026"/>
      <c r="J4" s="1026"/>
      <c r="K4" s="1026"/>
      <c r="L4" s="1026"/>
      <c r="M4" s="1026"/>
      <c r="N4" s="1026"/>
      <c r="O4" s="1026"/>
      <c r="R4" s="572"/>
      <c r="S4" s="572"/>
      <c r="T4" s="572"/>
      <c r="U4" s="572"/>
    </row>
    <row r="5" spans="1:21" ht="14.25" customHeight="1" x14ac:dyDescent="0.2">
      <c r="A5" s="1025" t="s">
        <v>595</v>
      </c>
      <c r="B5" s="1025"/>
      <c r="C5" s="1025"/>
      <c r="D5" s="1025"/>
      <c r="E5" s="1025"/>
      <c r="F5" s="1025"/>
      <c r="G5" s="1025"/>
      <c r="H5" s="1025"/>
      <c r="I5" s="1025"/>
      <c r="J5" s="1025"/>
      <c r="K5" s="1025"/>
      <c r="L5" s="1025"/>
      <c r="M5" s="1025"/>
      <c r="N5" s="1025"/>
      <c r="O5" s="1025"/>
      <c r="R5" s="572"/>
      <c r="S5" s="572"/>
      <c r="T5" s="572"/>
      <c r="U5" s="572"/>
    </row>
    <row r="6" spans="1:21" ht="14.25" x14ac:dyDescent="0.2">
      <c r="A6" s="1024" t="s">
        <v>182</v>
      </c>
      <c r="B6" s="1024"/>
      <c r="C6" s="1024"/>
      <c r="D6" s="1024"/>
      <c r="E6" s="1024"/>
      <c r="F6" s="1024"/>
      <c r="G6" s="1024"/>
      <c r="H6" s="1024"/>
      <c r="I6" s="1024"/>
      <c r="J6" s="1024"/>
      <c r="K6" s="1024"/>
      <c r="L6" s="1024"/>
      <c r="M6" s="1024"/>
      <c r="N6" s="1024"/>
      <c r="O6" s="1024"/>
    </row>
    <row r="7" spans="1:21" ht="16.5" thickBot="1" x14ac:dyDescent="0.25">
      <c r="A7" s="1022"/>
      <c r="B7" s="1022"/>
      <c r="C7" s="1022"/>
      <c r="D7" s="1022"/>
      <c r="E7" s="1022"/>
      <c r="F7" s="1022"/>
      <c r="G7" s="1022"/>
      <c r="H7" s="1023"/>
      <c r="I7" s="1022"/>
      <c r="J7" s="1022"/>
      <c r="K7" s="1022"/>
      <c r="L7" s="1022"/>
      <c r="M7" s="1021"/>
      <c r="N7" s="1020" t="s">
        <v>26</v>
      </c>
      <c r="O7" s="1020"/>
    </row>
    <row r="8" spans="1:21" ht="29.25" customHeight="1" thickBot="1" x14ac:dyDescent="0.25">
      <c r="A8" s="1019" t="s">
        <v>181</v>
      </c>
      <c r="B8" s="2511" t="s">
        <v>180</v>
      </c>
      <c r="C8" s="1017" t="s">
        <v>176</v>
      </c>
      <c r="D8" s="1016" t="s">
        <v>178</v>
      </c>
      <c r="E8" s="1015" t="s">
        <v>179</v>
      </c>
      <c r="F8" s="1014" t="s">
        <v>177</v>
      </c>
      <c r="G8" s="1013" t="s">
        <v>176</v>
      </c>
      <c r="H8" s="1011" t="s">
        <v>175</v>
      </c>
      <c r="I8" s="1012" t="s">
        <v>174</v>
      </c>
      <c r="J8" s="1010" t="s">
        <v>173</v>
      </c>
      <c r="K8" s="1011" t="s">
        <v>172</v>
      </c>
      <c r="L8" s="1010" t="s">
        <v>171</v>
      </c>
      <c r="M8" s="1009" t="s">
        <v>170</v>
      </c>
      <c r="N8" s="1008"/>
      <c r="O8" s="1007"/>
    </row>
    <row r="9" spans="1:21" ht="15" customHeight="1" x14ac:dyDescent="0.2">
      <c r="A9" s="1006"/>
      <c r="B9" s="2510"/>
      <c r="C9" s="1004"/>
      <c r="D9" s="1003"/>
      <c r="E9" s="1002"/>
      <c r="F9" s="1001"/>
      <c r="G9" s="1000"/>
      <c r="H9" s="998"/>
      <c r="I9" s="999"/>
      <c r="J9" s="986"/>
      <c r="K9" s="998"/>
      <c r="L9" s="986"/>
      <c r="M9" s="997" t="s">
        <v>169</v>
      </c>
      <c r="N9" s="996" t="s">
        <v>168</v>
      </c>
      <c r="O9" s="995" t="s">
        <v>167</v>
      </c>
    </row>
    <row r="10" spans="1:21" ht="150.75" customHeight="1" thickBot="1" x14ac:dyDescent="0.25">
      <c r="A10" s="994"/>
      <c r="B10" s="2509"/>
      <c r="C10" s="992"/>
      <c r="D10" s="991"/>
      <c r="E10" s="990"/>
      <c r="F10" s="989"/>
      <c r="G10" s="988"/>
      <c r="H10" s="985"/>
      <c r="I10" s="987"/>
      <c r="J10" s="986"/>
      <c r="K10" s="985"/>
      <c r="L10" s="984"/>
      <c r="M10" s="983"/>
      <c r="N10" s="982"/>
      <c r="O10" s="981"/>
    </row>
    <row r="11" spans="1:21" ht="16.5" thickBot="1" x14ac:dyDescent="0.3">
      <c r="A11" s="980" t="s">
        <v>33</v>
      </c>
      <c r="B11" s="2508" t="s">
        <v>594</v>
      </c>
      <c r="C11" s="2507"/>
      <c r="D11" s="2507"/>
      <c r="E11" s="2505"/>
      <c r="F11" s="2507"/>
      <c r="G11" s="2507"/>
      <c r="H11" s="2506"/>
      <c r="I11" s="2505"/>
      <c r="J11" s="2505"/>
      <c r="K11" s="2504"/>
      <c r="L11" s="2504"/>
      <c r="M11" s="2503"/>
      <c r="N11" s="2502"/>
      <c r="O11" s="2501"/>
    </row>
    <row r="12" spans="1:21" ht="32.25" customHeight="1" thickBot="1" x14ac:dyDescent="0.25">
      <c r="A12" s="2500"/>
      <c r="B12" s="2499"/>
      <c r="C12" s="2496"/>
      <c r="D12" s="2496"/>
      <c r="E12" s="2496"/>
      <c r="F12" s="2498"/>
      <c r="G12" s="2498"/>
      <c r="H12" s="2497"/>
      <c r="I12" s="2496"/>
      <c r="J12" s="2496"/>
      <c r="K12" s="2496"/>
      <c r="L12" s="2495"/>
      <c r="M12" s="2494" t="s">
        <v>593</v>
      </c>
      <c r="N12" s="2493" t="s">
        <v>579</v>
      </c>
      <c r="O12" s="2492">
        <v>17000</v>
      </c>
    </row>
    <row r="13" spans="1:21" ht="23.25" customHeight="1" thickBot="1" x14ac:dyDescent="0.25">
      <c r="A13" s="918" t="s">
        <v>33</v>
      </c>
      <c r="B13" s="2491" t="s">
        <v>33</v>
      </c>
      <c r="C13" s="2490" t="s">
        <v>592</v>
      </c>
      <c r="D13" s="2489"/>
      <c r="E13" s="2385"/>
      <c r="F13" s="2488"/>
      <c r="G13" s="2487"/>
      <c r="H13" s="2486"/>
      <c r="I13" s="2485"/>
      <c r="J13" s="2485"/>
      <c r="K13" s="2485"/>
      <c r="L13" s="2485"/>
      <c r="M13" s="2485"/>
      <c r="N13" s="2485"/>
      <c r="O13" s="2484"/>
    </row>
    <row r="14" spans="1:21" ht="18" customHeight="1" thickBot="1" x14ac:dyDescent="0.25">
      <c r="A14" s="900"/>
      <c r="B14" s="2483"/>
      <c r="C14" s="2482"/>
      <c r="D14" s="2480"/>
      <c r="E14" s="2480"/>
      <c r="F14" s="2480"/>
      <c r="G14" s="2480"/>
      <c r="H14" s="2481"/>
      <c r="I14" s="2480"/>
      <c r="J14" s="2480"/>
      <c r="K14" s="2480"/>
      <c r="L14" s="2480"/>
      <c r="M14" s="2479" t="s">
        <v>591</v>
      </c>
      <c r="N14" s="2478" t="s">
        <v>572</v>
      </c>
      <c r="O14" s="2477">
        <v>600</v>
      </c>
    </row>
    <row r="15" spans="1:21" ht="25.5" customHeight="1" x14ac:dyDescent="0.2">
      <c r="A15" s="2349" t="s">
        <v>33</v>
      </c>
      <c r="B15" s="2476" t="s">
        <v>33</v>
      </c>
      <c r="C15" s="833" t="s">
        <v>33</v>
      </c>
      <c r="D15" s="2475" t="s">
        <v>590</v>
      </c>
      <c r="E15" s="2475"/>
      <c r="F15" s="2474"/>
      <c r="G15" s="739" t="s">
        <v>157</v>
      </c>
      <c r="H15" s="2473" t="s">
        <v>40</v>
      </c>
      <c r="I15" s="2333" t="s">
        <v>574</v>
      </c>
      <c r="J15" s="2374" t="s">
        <v>278</v>
      </c>
      <c r="K15" s="716"/>
      <c r="L15" s="2330"/>
      <c r="M15" s="2356"/>
      <c r="N15" s="2472"/>
      <c r="O15" s="2355"/>
    </row>
    <row r="16" spans="1:21" ht="12.75" customHeight="1" x14ac:dyDescent="0.2">
      <c r="A16" s="835"/>
      <c r="B16" s="2466"/>
      <c r="C16" s="833"/>
      <c r="D16" s="2465"/>
      <c r="E16" s="2465"/>
      <c r="F16" s="2464"/>
      <c r="G16" s="734"/>
      <c r="H16" s="2448"/>
      <c r="I16" s="2321"/>
      <c r="J16" s="2367"/>
      <c r="K16" s="2438" t="s">
        <v>119</v>
      </c>
      <c r="L16" s="2471">
        <f>L20</f>
        <v>430</v>
      </c>
      <c r="M16" s="2452"/>
      <c r="N16" s="2451"/>
      <c r="O16" s="2450"/>
    </row>
    <row r="17" spans="1:19" ht="12.75" customHeight="1" x14ac:dyDescent="0.2">
      <c r="A17" s="835"/>
      <c r="B17" s="2466"/>
      <c r="C17" s="833"/>
      <c r="D17" s="2465"/>
      <c r="E17" s="2465"/>
      <c r="F17" s="2464"/>
      <c r="G17" s="734"/>
      <c r="H17" s="2448"/>
      <c r="I17" s="2321"/>
      <c r="J17" s="2367"/>
      <c r="K17" s="955" t="s">
        <v>134</v>
      </c>
      <c r="L17" s="2470"/>
      <c r="M17" s="2469"/>
      <c r="N17" s="2468"/>
      <c r="O17" s="2467"/>
    </row>
    <row r="18" spans="1:19" ht="12.75" customHeight="1" x14ac:dyDescent="0.2">
      <c r="A18" s="835"/>
      <c r="B18" s="2466"/>
      <c r="C18" s="833"/>
      <c r="D18" s="2465"/>
      <c r="E18" s="2465"/>
      <c r="F18" s="2464"/>
      <c r="G18" s="734"/>
      <c r="H18" s="2448"/>
      <c r="I18" s="2321"/>
      <c r="J18" s="2367"/>
      <c r="K18" s="955" t="s">
        <v>135</v>
      </c>
      <c r="L18" s="2463"/>
      <c r="M18" s="2462"/>
      <c r="N18" s="2462"/>
      <c r="O18" s="2461"/>
    </row>
    <row r="19" spans="1:19" ht="13.5" customHeight="1" thickBot="1" x14ac:dyDescent="0.25">
      <c r="A19" s="829"/>
      <c r="B19" s="2460"/>
      <c r="C19" s="827"/>
      <c r="D19" s="2459"/>
      <c r="E19" s="2459"/>
      <c r="F19" s="2458"/>
      <c r="G19" s="734"/>
      <c r="H19" s="2448"/>
      <c r="I19" s="2321"/>
      <c r="J19" s="2367"/>
      <c r="K19" s="702" t="s">
        <v>29</v>
      </c>
      <c r="L19" s="701">
        <f>L22</f>
        <v>430</v>
      </c>
      <c r="M19" s="2457"/>
      <c r="N19" s="2457"/>
      <c r="O19" s="2456"/>
    </row>
    <row r="20" spans="1:19" ht="25.5" x14ac:dyDescent="0.2">
      <c r="A20" s="2413" t="s">
        <v>33</v>
      </c>
      <c r="B20" s="2444" t="s">
        <v>33</v>
      </c>
      <c r="C20" s="2455" t="s">
        <v>33</v>
      </c>
      <c r="D20" s="2417" t="s">
        <v>33</v>
      </c>
      <c r="E20" s="2443"/>
      <c r="F20" s="2454" t="s">
        <v>589</v>
      </c>
      <c r="G20" s="734"/>
      <c r="H20" s="2448"/>
      <c r="I20" s="2321"/>
      <c r="J20" s="2367"/>
      <c r="K20" s="2366" t="s">
        <v>119</v>
      </c>
      <c r="L20" s="2453">
        <v>430</v>
      </c>
      <c r="M20" s="2452" t="s">
        <v>588</v>
      </c>
      <c r="N20" s="2451" t="s">
        <v>579</v>
      </c>
      <c r="O20" s="2450">
        <v>450</v>
      </c>
      <c r="R20" s="624"/>
    </row>
    <row r="21" spans="1:19" x14ac:dyDescent="0.2">
      <c r="A21" s="2413"/>
      <c r="B21" s="2444"/>
      <c r="C21" s="934"/>
      <c r="D21" s="826"/>
      <c r="E21" s="2443"/>
      <c r="F21" s="2449"/>
      <c r="G21" s="734"/>
      <c r="H21" s="2448"/>
      <c r="I21" s="2321"/>
      <c r="J21" s="2367"/>
      <c r="K21" s="2447"/>
      <c r="L21" s="2446"/>
      <c r="M21" s="2445"/>
      <c r="N21" s="2445"/>
      <c r="O21" s="2342"/>
    </row>
    <row r="22" spans="1:19" ht="13.5" thickBot="1" x14ac:dyDescent="0.25">
      <c r="A22" s="2413"/>
      <c r="B22" s="2444"/>
      <c r="C22" s="934"/>
      <c r="D22" s="843"/>
      <c r="E22" s="2443"/>
      <c r="F22" s="2442"/>
      <c r="G22" s="728"/>
      <c r="H22" s="2441"/>
      <c r="I22" s="2311"/>
      <c r="J22" s="2361"/>
      <c r="K22" s="2309" t="s">
        <v>29</v>
      </c>
      <c r="L22" s="2308">
        <f>SUM(L20:L21)</f>
        <v>430</v>
      </c>
      <c r="M22" s="2440"/>
      <c r="N22" s="2440"/>
      <c r="O22" s="2337"/>
    </row>
    <row r="23" spans="1:19" ht="13.15" customHeight="1" x14ac:dyDescent="0.2">
      <c r="A23" s="840" t="s">
        <v>33</v>
      </c>
      <c r="B23" s="839" t="s">
        <v>33</v>
      </c>
      <c r="C23" s="2439" t="s">
        <v>35</v>
      </c>
      <c r="D23" s="2336"/>
      <c r="E23" s="857"/>
      <c r="F23" s="2335" t="s">
        <v>584</v>
      </c>
      <c r="G23" s="739" t="s">
        <v>141</v>
      </c>
      <c r="H23" s="2334" t="s">
        <v>40</v>
      </c>
      <c r="I23" s="2333" t="s">
        <v>574</v>
      </c>
      <c r="J23" s="2374" t="s">
        <v>278</v>
      </c>
      <c r="K23" s="2438" t="s">
        <v>119</v>
      </c>
      <c r="L23" s="2437">
        <f>L27</f>
        <v>15</v>
      </c>
      <c r="M23" s="2436" t="s">
        <v>587</v>
      </c>
      <c r="N23" s="2435" t="s">
        <v>572</v>
      </c>
      <c r="O23" s="2434" t="s">
        <v>523</v>
      </c>
    </row>
    <row r="24" spans="1:19" ht="69.75" customHeight="1" x14ac:dyDescent="0.2">
      <c r="A24" s="835"/>
      <c r="B24" s="834"/>
      <c r="C24" s="2430"/>
      <c r="D24" s="2429"/>
      <c r="E24" s="832"/>
      <c r="F24" s="2428"/>
      <c r="G24" s="734"/>
      <c r="H24" s="2322"/>
      <c r="I24" s="2321"/>
      <c r="J24" s="2367"/>
      <c r="K24" s="955" t="s">
        <v>134</v>
      </c>
      <c r="L24" s="954"/>
      <c r="M24" s="2433"/>
      <c r="N24" s="2432"/>
      <c r="O24" s="2431"/>
    </row>
    <row r="25" spans="1:19" ht="25.5" x14ac:dyDescent="0.2">
      <c r="A25" s="835"/>
      <c r="B25" s="834"/>
      <c r="C25" s="2430"/>
      <c r="D25" s="2429"/>
      <c r="E25" s="832"/>
      <c r="F25" s="2428"/>
      <c r="G25" s="734"/>
      <c r="H25" s="2322"/>
      <c r="I25" s="2321"/>
      <c r="J25" s="2367"/>
      <c r="K25" s="955" t="s">
        <v>199</v>
      </c>
      <c r="L25" s="954"/>
      <c r="M25" s="2427" t="s">
        <v>586</v>
      </c>
      <c r="N25" s="2426" t="s">
        <v>572</v>
      </c>
      <c r="O25" s="2425" t="s">
        <v>585</v>
      </c>
    </row>
    <row r="26" spans="1:19" ht="13.5" thickBot="1" x14ac:dyDescent="0.25">
      <c r="A26" s="829"/>
      <c r="B26" s="828"/>
      <c r="C26" s="2424"/>
      <c r="D26" s="2326"/>
      <c r="E26" s="832"/>
      <c r="F26" s="2325"/>
      <c r="G26" s="734"/>
      <c r="H26" s="2322"/>
      <c r="I26" s="2321"/>
      <c r="J26" s="2367"/>
      <c r="K26" s="2423" t="s">
        <v>29</v>
      </c>
      <c r="L26" s="2422">
        <f>SUM(L23:L25)</f>
        <v>15</v>
      </c>
      <c r="M26" s="2421"/>
      <c r="N26" s="2420"/>
      <c r="O26" s="2419"/>
    </row>
    <row r="27" spans="1:19" ht="38.25" x14ac:dyDescent="0.2">
      <c r="A27" s="2413" t="s">
        <v>33</v>
      </c>
      <c r="B27" s="2412" t="s">
        <v>33</v>
      </c>
      <c r="C27" s="2418" t="s">
        <v>35</v>
      </c>
      <c r="D27" s="2417" t="s">
        <v>33</v>
      </c>
      <c r="E27" s="832"/>
      <c r="F27" s="2409" t="s">
        <v>584</v>
      </c>
      <c r="G27" s="734"/>
      <c r="H27" s="2322"/>
      <c r="I27" s="2321"/>
      <c r="J27" s="2367"/>
      <c r="K27" s="2346" t="s">
        <v>119</v>
      </c>
      <c r="L27" s="2416">
        <v>15</v>
      </c>
      <c r="M27" s="2415"/>
      <c r="N27" s="2405"/>
      <c r="O27" s="2414"/>
      <c r="P27" s="624"/>
      <c r="Q27" s="624"/>
      <c r="S27" s="624"/>
    </row>
    <row r="28" spans="1:19" ht="13.5" thickBot="1" x14ac:dyDescent="0.25">
      <c r="A28" s="2413"/>
      <c r="B28" s="2412"/>
      <c r="C28" s="2411"/>
      <c r="D28" s="2410"/>
      <c r="E28" s="825"/>
      <c r="F28" s="2409"/>
      <c r="G28" s="728"/>
      <c r="H28" s="2312"/>
      <c r="I28" s="2311"/>
      <c r="J28" s="2361"/>
      <c r="K28" s="2408" t="s">
        <v>29</v>
      </c>
      <c r="L28" s="2407">
        <f>SUM(L27)</f>
        <v>15</v>
      </c>
      <c r="M28" s="2406"/>
      <c r="N28" s="2405"/>
      <c r="O28" s="2404"/>
    </row>
    <row r="29" spans="1:19" ht="25.5" customHeight="1" x14ac:dyDescent="0.2">
      <c r="A29" s="918" t="s">
        <v>33</v>
      </c>
      <c r="B29" s="917" t="s">
        <v>33</v>
      </c>
      <c r="C29" s="2324" t="s">
        <v>104</v>
      </c>
      <c r="D29" s="2403"/>
      <c r="E29" s="2402"/>
      <c r="F29" s="2335" t="s">
        <v>582</v>
      </c>
      <c r="G29" s="739" t="s">
        <v>238</v>
      </c>
      <c r="H29" s="2334" t="s">
        <v>40</v>
      </c>
      <c r="I29" s="2401" t="s">
        <v>574</v>
      </c>
      <c r="J29" s="2374" t="s">
        <v>278</v>
      </c>
      <c r="K29" s="716" t="s">
        <v>119</v>
      </c>
      <c r="L29" s="715">
        <f>L31</f>
        <v>65</v>
      </c>
      <c r="M29" s="2356" t="s">
        <v>583</v>
      </c>
      <c r="N29" s="2400" t="s">
        <v>572</v>
      </c>
      <c r="O29" s="2327">
        <v>25</v>
      </c>
    </row>
    <row r="30" spans="1:19" ht="19.5" customHeight="1" thickBot="1" x14ac:dyDescent="0.25">
      <c r="A30" s="900"/>
      <c r="B30" s="899"/>
      <c r="C30" s="2393"/>
      <c r="D30" s="2399"/>
      <c r="E30" s="2395"/>
      <c r="F30" s="2325"/>
      <c r="G30" s="734"/>
      <c r="H30" s="2322"/>
      <c r="I30" s="2394"/>
      <c r="J30" s="2367"/>
      <c r="K30" s="702" t="s">
        <v>29</v>
      </c>
      <c r="L30" s="701">
        <f>SUM(L29:L29)</f>
        <v>65</v>
      </c>
      <c r="M30" s="2398"/>
      <c r="N30" s="2397"/>
      <c r="O30" s="2396"/>
    </row>
    <row r="31" spans="1:19" ht="19.5" customHeight="1" thickBot="1" x14ac:dyDescent="0.25">
      <c r="A31" s="918" t="s">
        <v>33</v>
      </c>
      <c r="B31" s="917" t="s">
        <v>33</v>
      </c>
      <c r="C31" s="2324" t="s">
        <v>104</v>
      </c>
      <c r="D31" s="2323" t="s">
        <v>33</v>
      </c>
      <c r="E31" s="2395"/>
      <c r="F31" s="761" t="s">
        <v>582</v>
      </c>
      <c r="G31" s="734"/>
      <c r="H31" s="2322"/>
      <c r="I31" s="2394"/>
      <c r="J31" s="2367"/>
      <c r="K31" s="2366" t="s">
        <v>119</v>
      </c>
      <c r="L31" s="836">
        <v>65</v>
      </c>
      <c r="M31" s="2339"/>
      <c r="N31" s="2338"/>
      <c r="O31" s="2305"/>
    </row>
    <row r="32" spans="1:19" ht="19.5" customHeight="1" thickBot="1" x14ac:dyDescent="0.25">
      <c r="A32" s="900"/>
      <c r="B32" s="899"/>
      <c r="C32" s="2393"/>
      <c r="D32" s="2313"/>
      <c r="E32" s="2392"/>
      <c r="F32" s="747"/>
      <c r="G32" s="728"/>
      <c r="H32" s="2312"/>
      <c r="I32" s="2391"/>
      <c r="J32" s="2361"/>
      <c r="K32" s="2309" t="s">
        <v>29</v>
      </c>
      <c r="L32" s="2308">
        <f>SUM(L31)</f>
        <v>65</v>
      </c>
      <c r="M32" s="2339"/>
      <c r="N32" s="2338"/>
      <c r="O32" s="2305"/>
    </row>
    <row r="33" spans="1:19" ht="13.5" thickBot="1" x14ac:dyDescent="0.25">
      <c r="A33" s="884" t="s">
        <v>33</v>
      </c>
      <c r="B33" s="2304" t="s">
        <v>33</v>
      </c>
      <c r="C33" s="2303" t="s">
        <v>34</v>
      </c>
      <c r="D33" s="656"/>
      <c r="E33" s="656"/>
      <c r="F33" s="656"/>
      <c r="G33" s="656"/>
      <c r="H33" s="656"/>
      <c r="I33" s="656"/>
      <c r="J33" s="655"/>
      <c r="K33" s="2302" t="s">
        <v>29</v>
      </c>
      <c r="L33" s="2301">
        <f>L19+L26+L30</f>
        <v>510</v>
      </c>
      <c r="M33" s="2390"/>
      <c r="N33" s="2389"/>
      <c r="O33" s="2388"/>
    </row>
    <row r="34" spans="1:19" ht="26.25" customHeight="1" thickBot="1" x14ac:dyDescent="0.25">
      <c r="A34" s="918" t="s">
        <v>33</v>
      </c>
      <c r="B34" s="917" t="s">
        <v>35</v>
      </c>
      <c r="C34" s="2387" t="s">
        <v>581</v>
      </c>
      <c r="D34" s="2386"/>
      <c r="E34" s="2385"/>
      <c r="F34" s="2383"/>
      <c r="G34" s="2383"/>
      <c r="H34" s="2384"/>
      <c r="I34" s="2383"/>
      <c r="J34" s="2383"/>
      <c r="K34" s="2383"/>
      <c r="L34" s="2383"/>
      <c r="M34" s="2383"/>
      <c r="N34" s="2383"/>
      <c r="O34" s="2382"/>
    </row>
    <row r="35" spans="1:19" ht="33" customHeight="1" thickBot="1" x14ac:dyDescent="0.25">
      <c r="A35" s="900"/>
      <c r="B35" s="899"/>
      <c r="C35" s="2381"/>
      <c r="D35" s="2380"/>
      <c r="E35" s="2379"/>
      <c r="F35" s="2377"/>
      <c r="G35" s="2377"/>
      <c r="H35" s="2378"/>
      <c r="I35" s="2377"/>
      <c r="J35" s="2377"/>
      <c r="K35" s="2377"/>
      <c r="L35" s="2377"/>
      <c r="M35" s="965" t="s">
        <v>580</v>
      </c>
      <c r="N35" s="2376" t="s">
        <v>579</v>
      </c>
      <c r="O35" s="2375">
        <v>282</v>
      </c>
    </row>
    <row r="36" spans="1:19" ht="46.5" customHeight="1" x14ac:dyDescent="0.2">
      <c r="A36" s="918" t="s">
        <v>33</v>
      </c>
      <c r="B36" s="839" t="s">
        <v>35</v>
      </c>
      <c r="C36" s="2324" t="s">
        <v>33</v>
      </c>
      <c r="D36" s="2336"/>
      <c r="E36" s="857"/>
      <c r="F36" s="2335" t="s">
        <v>577</v>
      </c>
      <c r="G36" s="739" t="s">
        <v>116</v>
      </c>
      <c r="H36" s="2334" t="s">
        <v>40</v>
      </c>
      <c r="I36" s="2333" t="s">
        <v>574</v>
      </c>
      <c r="J36" s="2374" t="s">
        <v>278</v>
      </c>
      <c r="K36" s="716" t="s">
        <v>119</v>
      </c>
      <c r="L36" s="715">
        <f>L38</f>
        <v>150</v>
      </c>
      <c r="M36" s="2373" t="s">
        <v>578</v>
      </c>
      <c r="N36" s="2372" t="s">
        <v>572</v>
      </c>
      <c r="O36" s="2371">
        <v>40</v>
      </c>
    </row>
    <row r="37" spans="1:19" ht="13.5" customHeight="1" thickBot="1" x14ac:dyDescent="0.25">
      <c r="A37" s="900"/>
      <c r="B37" s="828"/>
      <c r="C37" s="2314"/>
      <c r="D37" s="2326"/>
      <c r="E37" s="832"/>
      <c r="F37" s="2325"/>
      <c r="G37" s="734"/>
      <c r="H37" s="2322"/>
      <c r="I37" s="2321"/>
      <c r="J37" s="2367"/>
      <c r="K37" s="943" t="s">
        <v>29</v>
      </c>
      <c r="L37" s="942">
        <f>L36</f>
        <v>150</v>
      </c>
      <c r="M37" s="2370"/>
      <c r="N37" s="2369"/>
      <c r="O37" s="2368"/>
    </row>
    <row r="38" spans="1:19" ht="18.75" customHeight="1" thickBot="1" x14ac:dyDescent="0.25">
      <c r="A38" s="918" t="s">
        <v>33</v>
      </c>
      <c r="B38" s="839" t="s">
        <v>35</v>
      </c>
      <c r="C38" s="2347" t="s">
        <v>33</v>
      </c>
      <c r="D38" s="2323" t="s">
        <v>33</v>
      </c>
      <c r="E38" s="832"/>
      <c r="F38" s="755" t="s">
        <v>577</v>
      </c>
      <c r="G38" s="734"/>
      <c r="H38" s="2322"/>
      <c r="I38" s="2321"/>
      <c r="J38" s="2367"/>
      <c r="K38" s="2366" t="s">
        <v>119</v>
      </c>
      <c r="L38" s="2365">
        <v>150</v>
      </c>
      <c r="M38" s="2364"/>
      <c r="N38" s="2363"/>
      <c r="O38" s="2362"/>
      <c r="R38" s="624"/>
    </row>
    <row r="39" spans="1:19" ht="26.25" customHeight="1" thickBot="1" x14ac:dyDescent="0.25">
      <c r="A39" s="900"/>
      <c r="B39" s="828"/>
      <c r="C39" s="2314"/>
      <c r="D39" s="2313"/>
      <c r="E39" s="825"/>
      <c r="F39" s="747"/>
      <c r="G39" s="728"/>
      <c r="H39" s="2312"/>
      <c r="I39" s="2311"/>
      <c r="J39" s="2361"/>
      <c r="K39" s="2309" t="s">
        <v>29</v>
      </c>
      <c r="L39" s="2360">
        <f>SUM(L38)</f>
        <v>150</v>
      </c>
      <c r="M39" s="2359"/>
      <c r="N39" s="2358"/>
      <c r="O39" s="2357"/>
    </row>
    <row r="40" spans="1:19" ht="25.5" customHeight="1" x14ac:dyDescent="0.2">
      <c r="A40" s="840" t="s">
        <v>33</v>
      </c>
      <c r="B40" s="839" t="s">
        <v>35</v>
      </c>
      <c r="C40" s="2324" t="s">
        <v>35</v>
      </c>
      <c r="D40" s="2336"/>
      <c r="E40" s="857"/>
      <c r="F40" s="2335" t="s">
        <v>575</v>
      </c>
      <c r="G40" s="739" t="s">
        <v>112</v>
      </c>
      <c r="H40" s="2334" t="s">
        <v>40</v>
      </c>
      <c r="I40" s="2333" t="s">
        <v>574</v>
      </c>
      <c r="J40" s="2332" t="s">
        <v>278</v>
      </c>
      <c r="K40" s="716" t="s">
        <v>119</v>
      </c>
      <c r="L40" s="2330">
        <f>L42</f>
        <v>35</v>
      </c>
      <c r="M40" s="2356" t="s">
        <v>576</v>
      </c>
      <c r="N40" s="2328" t="s">
        <v>572</v>
      </c>
      <c r="O40" s="2355">
        <v>12</v>
      </c>
    </row>
    <row r="41" spans="1:19" ht="22.5" customHeight="1" thickBot="1" x14ac:dyDescent="0.25">
      <c r="A41" s="829"/>
      <c r="B41" s="828"/>
      <c r="C41" s="2314"/>
      <c r="D41" s="2326"/>
      <c r="E41" s="832"/>
      <c r="F41" s="2325"/>
      <c r="G41" s="734"/>
      <c r="H41" s="2322"/>
      <c r="I41" s="2321"/>
      <c r="J41" s="2320"/>
      <c r="K41" s="2354" t="s">
        <v>29</v>
      </c>
      <c r="L41" s="2353">
        <f>L40</f>
        <v>35</v>
      </c>
      <c r="M41" s="2352"/>
      <c r="N41" s="2351"/>
      <c r="O41" s="2350"/>
    </row>
    <row r="42" spans="1:19" ht="22.5" customHeight="1" x14ac:dyDescent="0.2">
      <c r="A42" s="2349" t="s">
        <v>33</v>
      </c>
      <c r="B42" s="2348" t="s">
        <v>35</v>
      </c>
      <c r="C42" s="2347" t="s">
        <v>35</v>
      </c>
      <c r="D42" s="2323" t="s">
        <v>33</v>
      </c>
      <c r="E42" s="832"/>
      <c r="F42" s="761" t="s">
        <v>575</v>
      </c>
      <c r="G42" s="734"/>
      <c r="H42" s="2322"/>
      <c r="I42" s="2321"/>
      <c r="J42" s="2320"/>
      <c r="K42" s="2346" t="s">
        <v>119</v>
      </c>
      <c r="L42" s="2345">
        <v>35</v>
      </c>
      <c r="M42" s="2344"/>
      <c r="N42" s="2343"/>
      <c r="O42" s="2342"/>
      <c r="S42" s="624"/>
    </row>
    <row r="43" spans="1:19" ht="22.5" customHeight="1" thickBot="1" x14ac:dyDescent="0.25">
      <c r="A43" s="829"/>
      <c r="B43" s="828"/>
      <c r="C43" s="2314"/>
      <c r="D43" s="2313"/>
      <c r="E43" s="825"/>
      <c r="F43" s="747"/>
      <c r="G43" s="728"/>
      <c r="H43" s="2312"/>
      <c r="I43" s="2311"/>
      <c r="J43" s="2310"/>
      <c r="K43" s="2341" t="s">
        <v>29</v>
      </c>
      <c r="L43" s="2340">
        <f>SUM(L42)</f>
        <v>35</v>
      </c>
      <c r="M43" s="2339"/>
      <c r="N43" s="2338"/>
      <c r="O43" s="2337"/>
    </row>
    <row r="44" spans="1:19" ht="48.75" customHeight="1" x14ac:dyDescent="0.2">
      <c r="A44" s="840" t="s">
        <v>33</v>
      </c>
      <c r="B44" s="839" t="s">
        <v>35</v>
      </c>
      <c r="C44" s="2324" t="s">
        <v>104</v>
      </c>
      <c r="D44" s="2336"/>
      <c r="E44" s="857"/>
      <c r="F44" s="2335" t="s">
        <v>571</v>
      </c>
      <c r="G44" s="739" t="s">
        <v>107</v>
      </c>
      <c r="H44" s="2334" t="s">
        <v>40</v>
      </c>
      <c r="I44" s="2333" t="s">
        <v>574</v>
      </c>
      <c r="J44" s="2332" t="s">
        <v>278</v>
      </c>
      <c r="K44" s="2331" t="s">
        <v>119</v>
      </c>
      <c r="L44" s="2330">
        <f>L46</f>
        <v>1050</v>
      </c>
      <c r="M44" s="2329" t="s">
        <v>573</v>
      </c>
      <c r="N44" s="2328" t="s">
        <v>572</v>
      </c>
      <c r="O44" s="2327">
        <v>28</v>
      </c>
    </row>
    <row r="45" spans="1:19" ht="13.5" customHeight="1" thickBot="1" x14ac:dyDescent="0.25">
      <c r="A45" s="829"/>
      <c r="B45" s="828"/>
      <c r="C45" s="2314"/>
      <c r="D45" s="2326"/>
      <c r="E45" s="832"/>
      <c r="F45" s="2325"/>
      <c r="G45" s="734"/>
      <c r="H45" s="2322"/>
      <c r="I45" s="2321"/>
      <c r="J45" s="2320"/>
      <c r="K45" s="702" t="s">
        <v>29</v>
      </c>
      <c r="L45" s="701">
        <f>L44</f>
        <v>1050</v>
      </c>
      <c r="M45" s="2317"/>
      <c r="N45" s="2316"/>
      <c r="O45" s="2315"/>
    </row>
    <row r="46" spans="1:19" ht="21" customHeight="1" thickBot="1" x14ac:dyDescent="0.25">
      <c r="A46" s="918" t="s">
        <v>33</v>
      </c>
      <c r="B46" s="917" t="s">
        <v>35</v>
      </c>
      <c r="C46" s="2324" t="s">
        <v>104</v>
      </c>
      <c r="D46" s="2323" t="s">
        <v>33</v>
      </c>
      <c r="E46" s="832"/>
      <c r="F46" s="761" t="s">
        <v>571</v>
      </c>
      <c r="G46" s="734"/>
      <c r="H46" s="2322"/>
      <c r="I46" s="2321"/>
      <c r="J46" s="2320"/>
      <c r="K46" s="2319" t="s">
        <v>119</v>
      </c>
      <c r="L46" s="2318">
        <v>1050</v>
      </c>
      <c r="M46" s="2317"/>
      <c r="N46" s="2316"/>
      <c r="O46" s="2315"/>
      <c r="R46" s="624"/>
    </row>
    <row r="47" spans="1:19" ht="29.25" customHeight="1" thickBot="1" x14ac:dyDescent="0.25">
      <c r="A47" s="900"/>
      <c r="B47" s="899"/>
      <c r="C47" s="2314"/>
      <c r="D47" s="2313"/>
      <c r="E47" s="825"/>
      <c r="F47" s="747"/>
      <c r="G47" s="728"/>
      <c r="H47" s="2312"/>
      <c r="I47" s="2311"/>
      <c r="J47" s="2310"/>
      <c r="K47" s="2309" t="s">
        <v>29</v>
      </c>
      <c r="L47" s="2308">
        <f>SUM(L46)</f>
        <v>1050</v>
      </c>
      <c r="M47" s="2307"/>
      <c r="N47" s="2306"/>
      <c r="O47" s="2305"/>
    </row>
    <row r="48" spans="1:19" ht="13.5" customHeight="1" thickBot="1" x14ac:dyDescent="0.25">
      <c r="A48" s="884" t="s">
        <v>33</v>
      </c>
      <c r="B48" s="2304" t="s">
        <v>35</v>
      </c>
      <c r="C48" s="2303" t="s">
        <v>34</v>
      </c>
      <c r="D48" s="656"/>
      <c r="E48" s="656"/>
      <c r="F48" s="656"/>
      <c r="G48" s="656"/>
      <c r="H48" s="656"/>
      <c r="I48" s="656"/>
      <c r="J48" s="655"/>
      <c r="K48" s="2302" t="s">
        <v>29</v>
      </c>
      <c r="L48" s="2301">
        <f>L37+L41+L45</f>
        <v>1235</v>
      </c>
      <c r="M48" s="2300"/>
      <c r="N48" s="2299"/>
      <c r="O48" s="2298"/>
    </row>
    <row r="49" spans="1:15" ht="13.5" thickBot="1" x14ac:dyDescent="0.25">
      <c r="A49" s="2297" t="s">
        <v>33</v>
      </c>
      <c r="B49" s="2296" t="s">
        <v>248</v>
      </c>
      <c r="C49" s="2295"/>
      <c r="D49" s="2295"/>
      <c r="E49" s="2295"/>
      <c r="F49" s="2295"/>
      <c r="G49" s="2295"/>
      <c r="H49" s="2295"/>
      <c r="I49" s="2295"/>
      <c r="J49" s="2295"/>
      <c r="K49" s="2294"/>
      <c r="L49" s="2293">
        <f>L33+L48</f>
        <v>1745</v>
      </c>
      <c r="M49" s="2292"/>
      <c r="N49" s="2292"/>
      <c r="O49" s="2291"/>
    </row>
    <row r="50" spans="1:15" ht="13.5" thickBot="1" x14ac:dyDescent="0.25">
      <c r="A50" s="631" t="s">
        <v>30</v>
      </c>
      <c r="B50" s="630"/>
      <c r="C50" s="630"/>
      <c r="D50" s="630"/>
      <c r="E50" s="630"/>
      <c r="F50" s="630"/>
      <c r="G50" s="630"/>
      <c r="H50" s="630"/>
      <c r="I50" s="630"/>
      <c r="J50" s="630"/>
      <c r="K50" s="629"/>
      <c r="L50" s="2290">
        <f>L49</f>
        <v>1745</v>
      </c>
      <c r="M50" s="2289"/>
      <c r="N50" s="2288"/>
      <c r="O50" s="2287"/>
    </row>
    <row r="51" spans="1:15" ht="21.75" customHeight="1" x14ac:dyDescent="0.2">
      <c r="A51" s="622" t="s">
        <v>28</v>
      </c>
      <c r="B51" s="622"/>
      <c r="C51" s="622"/>
      <c r="D51" s="622"/>
      <c r="E51" s="622"/>
      <c r="F51" s="622"/>
      <c r="G51" s="622"/>
      <c r="H51" s="623"/>
      <c r="I51" s="622"/>
      <c r="J51" s="622"/>
      <c r="K51" s="622"/>
      <c r="L51" s="622"/>
      <c r="M51" s="622"/>
      <c r="N51" s="621"/>
      <c r="O51" s="620"/>
    </row>
    <row r="52" spans="1:15" ht="14.25" customHeight="1" x14ac:dyDescent="0.2">
      <c r="A52" s="1089" t="s">
        <v>27</v>
      </c>
      <c r="B52" s="1089"/>
      <c r="C52" s="1089"/>
      <c r="D52" s="1089"/>
      <c r="E52" s="1089"/>
      <c r="F52" s="1089"/>
      <c r="G52" s="1089"/>
      <c r="H52" s="1089"/>
      <c r="I52" s="1089"/>
      <c r="J52" s="1089"/>
      <c r="K52" s="1089"/>
      <c r="L52" s="1089"/>
      <c r="M52" s="577"/>
      <c r="N52" s="577"/>
      <c r="O52" s="578"/>
    </row>
    <row r="53" spans="1:15" ht="13.5" thickBot="1" x14ac:dyDescent="0.25">
      <c r="A53" s="63"/>
      <c r="B53" s="61"/>
      <c r="C53" s="61"/>
      <c r="D53" s="61"/>
      <c r="E53" s="61"/>
      <c r="F53" s="61"/>
      <c r="G53" s="62"/>
      <c r="H53" s="61"/>
      <c r="I53" s="61"/>
      <c r="J53" s="61"/>
      <c r="K53" s="51"/>
      <c r="L53" s="59" t="s">
        <v>26</v>
      </c>
      <c r="M53" s="577"/>
      <c r="N53" s="577"/>
      <c r="O53" s="578"/>
    </row>
    <row r="54" spans="1:15" ht="43.5" customHeight="1" thickBot="1" x14ac:dyDescent="0.25">
      <c r="A54" s="57"/>
      <c r="B54" s="56"/>
      <c r="C54" s="55" t="s">
        <v>25</v>
      </c>
      <c r="D54" s="55"/>
      <c r="E54" s="55"/>
      <c r="F54" s="55"/>
      <c r="G54" s="55"/>
      <c r="H54" s="55"/>
      <c r="I54" s="55"/>
      <c r="J54" s="55"/>
      <c r="K54" s="55"/>
      <c r="L54" s="54" t="s">
        <v>24</v>
      </c>
      <c r="M54" s="577"/>
      <c r="N54" s="577"/>
      <c r="O54" s="578"/>
    </row>
    <row r="55" spans="1:15" ht="14.25" x14ac:dyDescent="0.2">
      <c r="A55" s="618" t="s">
        <v>23</v>
      </c>
      <c r="B55" s="617"/>
      <c r="C55" s="617"/>
      <c r="D55" s="617"/>
      <c r="E55" s="617"/>
      <c r="F55" s="617"/>
      <c r="G55" s="617"/>
      <c r="H55" s="617"/>
      <c r="I55" s="617"/>
      <c r="J55" s="617"/>
      <c r="K55" s="616"/>
      <c r="L55" s="615">
        <f>L56</f>
        <v>1745</v>
      </c>
      <c r="M55" s="577"/>
      <c r="N55" s="577"/>
      <c r="O55" s="578"/>
    </row>
    <row r="56" spans="1:15" ht="15" customHeight="1" x14ac:dyDescent="0.2">
      <c r="A56" s="604" t="s">
        <v>198</v>
      </c>
      <c r="B56" s="603"/>
      <c r="C56" s="603"/>
      <c r="D56" s="603"/>
      <c r="E56" s="603"/>
      <c r="F56" s="603"/>
      <c r="G56" s="603"/>
      <c r="H56" s="603"/>
      <c r="I56" s="603"/>
      <c r="J56" s="603"/>
      <c r="K56" s="602"/>
      <c r="L56" s="1078">
        <f>L16+L23+L29+L36+L40+L44</f>
        <v>1745</v>
      </c>
      <c r="M56" s="577"/>
      <c r="N56" s="577"/>
      <c r="O56" s="578"/>
    </row>
    <row r="57" spans="1:15" ht="15" customHeight="1" x14ac:dyDescent="0.2">
      <c r="A57" s="609" t="s">
        <v>197</v>
      </c>
      <c r="B57" s="608"/>
      <c r="C57" s="608"/>
      <c r="D57" s="608"/>
      <c r="E57" s="608"/>
      <c r="F57" s="608"/>
      <c r="G57" s="608"/>
      <c r="H57" s="608"/>
      <c r="I57" s="608"/>
      <c r="J57" s="608"/>
      <c r="K57" s="607"/>
      <c r="L57" s="1078"/>
      <c r="M57" s="577"/>
      <c r="N57" s="577"/>
      <c r="O57" s="578"/>
    </row>
    <row r="58" spans="1:15" ht="15" customHeight="1" x14ac:dyDescent="0.2">
      <c r="A58" s="604" t="s">
        <v>196</v>
      </c>
      <c r="B58" s="603"/>
      <c r="C58" s="603"/>
      <c r="D58" s="603"/>
      <c r="E58" s="606"/>
      <c r="F58" s="606"/>
      <c r="G58" s="606"/>
      <c r="H58" s="606"/>
      <c r="I58" s="606"/>
      <c r="J58" s="606"/>
      <c r="K58" s="605"/>
      <c r="L58" s="1078"/>
      <c r="M58" s="577"/>
      <c r="N58" s="577"/>
      <c r="O58" s="578"/>
    </row>
    <row r="59" spans="1:15" ht="15" customHeight="1" x14ac:dyDescent="0.2">
      <c r="A59" s="609" t="s">
        <v>18</v>
      </c>
      <c r="B59" s="608"/>
      <c r="C59" s="608"/>
      <c r="D59" s="608"/>
      <c r="E59" s="608"/>
      <c r="F59" s="608"/>
      <c r="G59" s="608"/>
      <c r="H59" s="608"/>
      <c r="I59" s="608"/>
      <c r="J59" s="608"/>
      <c r="K59" s="607"/>
      <c r="L59" s="1078"/>
      <c r="M59" s="577"/>
      <c r="N59" s="577"/>
      <c r="O59" s="578"/>
    </row>
    <row r="60" spans="1:15" ht="15" customHeight="1" x14ac:dyDescent="0.2">
      <c r="A60" s="604" t="s">
        <v>194</v>
      </c>
      <c r="B60" s="603"/>
      <c r="C60" s="603"/>
      <c r="D60" s="603"/>
      <c r="E60" s="606"/>
      <c r="F60" s="606"/>
      <c r="G60" s="606"/>
      <c r="H60" s="606"/>
      <c r="I60" s="606"/>
      <c r="J60" s="606"/>
      <c r="K60" s="605"/>
      <c r="L60" s="1078"/>
      <c r="M60" s="577"/>
      <c r="N60" s="577"/>
      <c r="O60" s="578"/>
    </row>
    <row r="61" spans="1:15" ht="15" customHeight="1" x14ac:dyDescent="0.2">
      <c r="A61" s="604" t="s">
        <v>193</v>
      </c>
      <c r="B61" s="603"/>
      <c r="C61" s="603"/>
      <c r="D61" s="603"/>
      <c r="E61" s="606"/>
      <c r="F61" s="606"/>
      <c r="G61" s="606"/>
      <c r="H61" s="606"/>
      <c r="I61" s="606"/>
      <c r="J61" s="606"/>
      <c r="K61" s="605"/>
      <c r="L61" s="1078"/>
      <c r="M61" s="577"/>
      <c r="N61" s="577"/>
      <c r="O61" s="578"/>
    </row>
    <row r="62" spans="1:15" ht="15" customHeight="1" x14ac:dyDescent="0.2">
      <c r="A62" s="604" t="s">
        <v>192</v>
      </c>
      <c r="B62" s="603"/>
      <c r="C62" s="603"/>
      <c r="D62" s="603"/>
      <c r="E62" s="606"/>
      <c r="F62" s="606"/>
      <c r="G62" s="606"/>
      <c r="H62" s="606"/>
      <c r="I62" s="606"/>
      <c r="J62" s="606"/>
      <c r="K62" s="605"/>
      <c r="L62" s="1078"/>
      <c r="M62" s="577"/>
      <c r="N62" s="577"/>
      <c r="O62" s="578"/>
    </row>
    <row r="63" spans="1:15" ht="15" customHeight="1" x14ac:dyDescent="0.2">
      <c r="A63" s="604" t="s">
        <v>191</v>
      </c>
      <c r="B63" s="606"/>
      <c r="C63" s="606"/>
      <c r="D63" s="606"/>
      <c r="E63" s="606"/>
      <c r="F63" s="606"/>
      <c r="G63" s="606"/>
      <c r="H63" s="606"/>
      <c r="I63" s="606"/>
      <c r="J63" s="606"/>
      <c r="K63" s="605"/>
      <c r="L63" s="1078"/>
      <c r="M63" s="577"/>
      <c r="N63" s="577"/>
      <c r="O63" s="578"/>
    </row>
    <row r="64" spans="1:15" ht="15" customHeight="1" x14ac:dyDescent="0.2">
      <c r="A64" s="604" t="s">
        <v>190</v>
      </c>
      <c r="B64" s="603"/>
      <c r="C64" s="603"/>
      <c r="D64" s="603"/>
      <c r="E64" s="606"/>
      <c r="F64" s="606"/>
      <c r="G64" s="606"/>
      <c r="H64" s="606"/>
      <c r="I64" s="606"/>
      <c r="J64" s="606"/>
      <c r="K64" s="605"/>
      <c r="L64" s="1078"/>
      <c r="M64" s="577"/>
      <c r="N64" s="577"/>
      <c r="O64" s="578"/>
    </row>
    <row r="65" spans="1:15" ht="15" customHeight="1" x14ac:dyDescent="0.2">
      <c r="A65" s="614" t="s">
        <v>189</v>
      </c>
      <c r="B65" s="613"/>
      <c r="C65" s="613"/>
      <c r="D65" s="613"/>
      <c r="E65" s="606"/>
      <c r="F65" s="606"/>
      <c r="G65" s="606"/>
      <c r="H65" s="606"/>
      <c r="I65" s="606"/>
      <c r="J65" s="606"/>
      <c r="K65" s="605"/>
      <c r="L65" s="1078"/>
      <c r="M65" s="577"/>
      <c r="N65" s="577"/>
      <c r="O65" s="578"/>
    </row>
    <row r="66" spans="1:15" ht="15" customHeight="1" x14ac:dyDescent="0.2">
      <c r="A66" s="604" t="s">
        <v>188</v>
      </c>
      <c r="B66" s="606"/>
      <c r="C66" s="606"/>
      <c r="D66" s="606"/>
      <c r="E66" s="606"/>
      <c r="F66" s="606"/>
      <c r="G66" s="606"/>
      <c r="H66" s="606"/>
      <c r="I66" s="606"/>
      <c r="J66" s="606"/>
      <c r="K66" s="605"/>
      <c r="L66" s="1078"/>
      <c r="M66" s="577"/>
      <c r="N66" s="577"/>
      <c r="O66" s="578"/>
    </row>
    <row r="67" spans="1:15" ht="15" customHeight="1" x14ac:dyDescent="0.2">
      <c r="A67" s="609" t="s">
        <v>187</v>
      </c>
      <c r="B67" s="608"/>
      <c r="C67" s="608"/>
      <c r="D67" s="608"/>
      <c r="E67" s="608"/>
      <c r="F67" s="608"/>
      <c r="G67" s="608"/>
      <c r="H67" s="608"/>
      <c r="I67" s="608"/>
      <c r="J67" s="608"/>
      <c r="K67" s="607"/>
      <c r="L67" s="1078"/>
      <c r="M67" s="577"/>
      <c r="N67" s="577"/>
      <c r="O67" s="578"/>
    </row>
    <row r="68" spans="1:15" ht="15" customHeight="1" x14ac:dyDescent="0.2">
      <c r="A68" s="609" t="s">
        <v>186</v>
      </c>
      <c r="B68" s="608"/>
      <c r="C68" s="608"/>
      <c r="D68" s="608"/>
      <c r="E68" s="608"/>
      <c r="F68" s="608"/>
      <c r="G68" s="608"/>
      <c r="H68" s="608"/>
      <c r="I68" s="608"/>
      <c r="J68" s="608"/>
      <c r="K68" s="607"/>
      <c r="L68" s="1078"/>
      <c r="M68" s="577"/>
      <c r="N68" s="577"/>
      <c r="O68" s="578"/>
    </row>
    <row r="69" spans="1:15" ht="15" customHeight="1" x14ac:dyDescent="0.2">
      <c r="A69" s="604" t="s">
        <v>8</v>
      </c>
      <c r="B69" s="603"/>
      <c r="C69" s="603"/>
      <c r="D69" s="603"/>
      <c r="E69" s="606"/>
      <c r="F69" s="606"/>
      <c r="G69" s="606"/>
      <c r="H69" s="606"/>
      <c r="I69" s="606"/>
      <c r="J69" s="606"/>
      <c r="K69" s="605"/>
      <c r="L69" s="1078"/>
      <c r="M69" s="577"/>
      <c r="N69" s="577"/>
      <c r="O69" s="578"/>
    </row>
    <row r="70" spans="1:15" ht="15" customHeight="1" x14ac:dyDescent="0.2">
      <c r="A70" s="604" t="s">
        <v>7</v>
      </c>
      <c r="B70" s="603"/>
      <c r="C70" s="603"/>
      <c r="D70" s="603"/>
      <c r="E70" s="606"/>
      <c r="F70" s="606"/>
      <c r="G70" s="606"/>
      <c r="H70" s="606"/>
      <c r="I70" s="606"/>
      <c r="J70" s="606"/>
      <c r="K70" s="605"/>
      <c r="L70" s="1078"/>
      <c r="M70" s="577"/>
      <c r="N70" s="577"/>
      <c r="O70" s="578"/>
    </row>
    <row r="71" spans="1:15" ht="15.75" customHeight="1" thickBot="1" x14ac:dyDescent="0.25">
      <c r="A71" s="604" t="s">
        <v>6</v>
      </c>
      <c r="B71" s="603"/>
      <c r="C71" s="603"/>
      <c r="D71" s="603"/>
      <c r="E71" s="603"/>
      <c r="F71" s="603"/>
      <c r="G71" s="603"/>
      <c r="H71" s="603"/>
      <c r="I71" s="603"/>
      <c r="J71" s="603"/>
      <c r="K71" s="602"/>
      <c r="L71" s="1078"/>
      <c r="M71" s="577"/>
      <c r="N71" s="577"/>
      <c r="O71" s="578"/>
    </row>
    <row r="72" spans="1:15" ht="24" customHeight="1" thickBot="1" x14ac:dyDescent="0.25">
      <c r="A72" s="601" t="s">
        <v>5</v>
      </c>
      <c r="B72" s="600"/>
      <c r="C72" s="600"/>
      <c r="D72" s="600"/>
      <c r="E72" s="600"/>
      <c r="F72" s="600"/>
      <c r="G72" s="600"/>
      <c r="H72" s="600"/>
      <c r="I72" s="600"/>
      <c r="J72" s="600"/>
      <c r="K72" s="599"/>
      <c r="L72" s="1074">
        <f>L73</f>
        <v>0</v>
      </c>
      <c r="M72" s="577"/>
      <c r="N72" s="577"/>
      <c r="O72" s="578"/>
    </row>
    <row r="73" spans="1:15" ht="15" customHeight="1" x14ac:dyDescent="0.2">
      <c r="A73" s="598" t="s">
        <v>4</v>
      </c>
      <c r="B73" s="597"/>
      <c r="C73" s="597"/>
      <c r="D73" s="597"/>
      <c r="E73" s="596"/>
      <c r="F73" s="596"/>
      <c r="G73" s="596"/>
      <c r="H73" s="596"/>
      <c r="I73" s="596"/>
      <c r="J73" s="596"/>
      <c r="K73" s="595"/>
      <c r="L73" s="1073">
        <v>0</v>
      </c>
      <c r="M73" s="577"/>
      <c r="N73" s="577"/>
      <c r="O73" s="578"/>
    </row>
    <row r="74" spans="1:15" ht="15.75" customHeight="1" thickBot="1" x14ac:dyDescent="0.25">
      <c r="A74" s="594" t="s">
        <v>3</v>
      </c>
      <c r="B74" s="593"/>
      <c r="C74" s="593"/>
      <c r="D74" s="593"/>
      <c r="E74" s="593"/>
      <c r="F74" s="593"/>
      <c r="G74" s="593"/>
      <c r="H74" s="593"/>
      <c r="I74" s="593"/>
      <c r="J74" s="593"/>
      <c r="K74" s="592"/>
      <c r="L74" s="1058"/>
      <c r="M74" s="577"/>
      <c r="N74" s="577"/>
      <c r="O74" s="578"/>
    </row>
    <row r="75" spans="1:15" ht="15.75" customHeight="1" thickBot="1" x14ac:dyDescent="0.25">
      <c r="A75" s="591" t="s">
        <v>185</v>
      </c>
      <c r="B75" s="590"/>
      <c r="C75" s="590"/>
      <c r="D75" s="590"/>
      <c r="E75" s="590"/>
      <c r="F75" s="590"/>
      <c r="G75" s="590"/>
      <c r="H75" s="590"/>
      <c r="I75" s="590"/>
      <c r="J75" s="590"/>
      <c r="K75" s="589"/>
      <c r="L75" s="1066">
        <f>L55+L72</f>
        <v>1745</v>
      </c>
      <c r="M75" s="577"/>
      <c r="N75" s="577"/>
      <c r="O75" s="578"/>
    </row>
    <row r="76" spans="1:15" ht="15" customHeight="1" x14ac:dyDescent="0.2">
      <c r="A76" s="587" t="s">
        <v>1</v>
      </c>
      <c r="B76" s="586"/>
      <c r="C76" s="586"/>
      <c r="D76" s="586"/>
      <c r="E76" s="586"/>
      <c r="F76" s="586"/>
      <c r="G76" s="586"/>
      <c r="H76" s="586"/>
      <c r="I76" s="586"/>
      <c r="J76" s="586"/>
      <c r="K76" s="585"/>
      <c r="L76" s="1073"/>
      <c r="M76" s="577"/>
      <c r="N76" s="577"/>
      <c r="O76" s="578"/>
    </row>
    <row r="77" spans="1:15" ht="15.75" customHeight="1" thickBot="1" x14ac:dyDescent="0.25">
      <c r="A77" s="583" t="s">
        <v>0</v>
      </c>
      <c r="B77" s="582"/>
      <c r="C77" s="582"/>
      <c r="D77" s="582"/>
      <c r="E77" s="582"/>
      <c r="F77" s="582"/>
      <c r="G77" s="582"/>
      <c r="H77" s="582"/>
      <c r="I77" s="582"/>
      <c r="J77" s="582"/>
      <c r="K77" s="581"/>
      <c r="L77" s="1058">
        <v>195</v>
      </c>
      <c r="M77" s="577"/>
      <c r="N77" s="577"/>
      <c r="O77" s="578"/>
    </row>
    <row r="78" spans="1:15" ht="15.75" x14ac:dyDescent="0.2">
      <c r="A78" s="576"/>
      <c r="B78" s="2283"/>
      <c r="C78" s="2283"/>
      <c r="D78" s="2283"/>
      <c r="E78" s="2283"/>
      <c r="F78" s="2286"/>
      <c r="G78" s="2286"/>
      <c r="H78" s="2282"/>
    </row>
    <row r="79" spans="1:15" x14ac:dyDescent="0.2">
      <c r="A79" s="576"/>
      <c r="B79" s="2283"/>
      <c r="C79" s="2283"/>
      <c r="D79" s="2283"/>
      <c r="E79" s="2283"/>
      <c r="F79" s="576"/>
      <c r="G79" s="576"/>
      <c r="H79" s="2282"/>
    </row>
    <row r="80" spans="1:15" x14ac:dyDescent="0.2">
      <c r="A80" s="576"/>
      <c r="B80" s="2283"/>
      <c r="C80" s="2283"/>
      <c r="D80" s="2283"/>
      <c r="E80" s="2283"/>
      <c r="F80" s="2285"/>
      <c r="G80" s="576"/>
      <c r="H80" s="2282"/>
    </row>
    <row r="81" spans="1:8" x14ac:dyDescent="0.2">
      <c r="A81" s="576"/>
      <c r="B81" s="2283"/>
      <c r="C81" s="2283"/>
      <c r="D81" s="2283"/>
      <c r="E81" s="2283"/>
      <c r="F81" s="576"/>
      <c r="G81" s="576"/>
      <c r="H81" s="2282"/>
    </row>
    <row r="82" spans="1:8" x14ac:dyDescent="0.2">
      <c r="A82" s="576"/>
      <c r="B82" s="2283"/>
      <c r="C82" s="2283"/>
      <c r="D82" s="2283"/>
      <c r="E82" s="2283"/>
      <c r="F82" s="576"/>
      <c r="G82" s="576"/>
      <c r="H82" s="2282"/>
    </row>
    <row r="83" spans="1:8" x14ac:dyDescent="0.2">
      <c r="A83" s="576"/>
      <c r="B83" s="2283"/>
      <c r="C83" s="2283"/>
      <c r="D83" s="2283"/>
      <c r="E83" s="2283"/>
      <c r="F83" s="576"/>
      <c r="G83" s="576"/>
      <c r="H83" s="2282"/>
    </row>
    <row r="84" spans="1:8" x14ac:dyDescent="0.2">
      <c r="A84" s="576"/>
      <c r="B84" s="2283"/>
      <c r="C84" s="2283"/>
      <c r="D84" s="2283"/>
      <c r="E84" s="2283"/>
      <c r="F84" s="576"/>
      <c r="G84" s="576"/>
      <c r="H84" s="2282"/>
    </row>
    <row r="85" spans="1:8" x14ac:dyDescent="0.2">
      <c r="A85" s="576"/>
      <c r="B85" s="2283"/>
      <c r="C85" s="2283"/>
      <c r="D85" s="2283"/>
      <c r="E85" s="2283"/>
      <c r="F85" s="576"/>
      <c r="G85" s="576"/>
      <c r="H85" s="2282"/>
    </row>
    <row r="86" spans="1:8" x14ac:dyDescent="0.2">
      <c r="A86" s="576"/>
      <c r="B86" s="2283"/>
      <c r="C86" s="2283"/>
      <c r="D86" s="2283"/>
      <c r="E86" s="2283"/>
      <c r="F86" s="576"/>
      <c r="G86" s="576"/>
      <c r="H86" s="2282"/>
    </row>
    <row r="87" spans="1:8" x14ac:dyDescent="0.2">
      <c r="A87" s="576"/>
      <c r="B87" s="2283"/>
      <c r="C87" s="2283"/>
      <c r="D87" s="2283"/>
      <c r="E87" s="2283"/>
      <c r="F87" s="576"/>
      <c r="G87" s="576"/>
      <c r="H87" s="2284"/>
    </row>
    <row r="88" spans="1:8" x14ac:dyDescent="0.2">
      <c r="A88" s="576"/>
      <c r="B88" s="2283"/>
      <c r="C88" s="2283"/>
      <c r="D88" s="2283"/>
      <c r="E88" s="2283"/>
      <c r="F88" s="576"/>
      <c r="G88" s="576"/>
      <c r="H88" s="2282"/>
    </row>
    <row r="89" spans="1:8" x14ac:dyDescent="0.2">
      <c r="A89" s="576"/>
      <c r="B89" s="2283"/>
      <c r="C89" s="2283"/>
      <c r="D89" s="2283"/>
      <c r="E89" s="2283"/>
      <c r="F89" s="576"/>
      <c r="G89" s="576"/>
      <c r="H89" s="2282"/>
    </row>
    <row r="90" spans="1:8" x14ac:dyDescent="0.2">
      <c r="A90" s="576"/>
      <c r="B90" s="2283"/>
      <c r="C90" s="2283"/>
      <c r="D90" s="2283"/>
      <c r="E90" s="2283"/>
      <c r="F90" s="576"/>
      <c r="G90" s="576"/>
      <c r="H90" s="2282"/>
    </row>
    <row r="91" spans="1:8" x14ac:dyDescent="0.2">
      <c r="F91" s="576"/>
      <c r="G91" s="576"/>
      <c r="H91" s="574"/>
    </row>
    <row r="92" spans="1:8" x14ac:dyDescent="0.2">
      <c r="F92" s="576"/>
      <c r="G92" s="576"/>
      <c r="H92" s="574"/>
    </row>
    <row r="93" spans="1:8" x14ac:dyDescent="0.2">
      <c r="H93" s="574"/>
    </row>
    <row r="94" spans="1:8" x14ac:dyDescent="0.2">
      <c r="H94" s="574"/>
    </row>
    <row r="95" spans="1:8" x14ac:dyDescent="0.2">
      <c r="H95" s="574"/>
    </row>
  </sheetData>
  <mergeCells count="130">
    <mergeCell ref="P1:Q3"/>
    <mergeCell ref="K8:K10"/>
    <mergeCell ref="L8:L10"/>
    <mergeCell ref="J8:J10"/>
    <mergeCell ref="M23:M24"/>
    <mergeCell ref="A29:A30"/>
    <mergeCell ref="B29:B30"/>
    <mergeCell ref="C29:C30"/>
    <mergeCell ref="J15:J22"/>
    <mergeCell ref="I15:I22"/>
    <mergeCell ref="B8:B10"/>
    <mergeCell ref="C8:C10"/>
    <mergeCell ref="E8:E10"/>
    <mergeCell ref="F8:F10"/>
    <mergeCell ref="H8:H10"/>
    <mergeCell ref="L1:N3"/>
    <mergeCell ref="E29:E32"/>
    <mergeCell ref="A31:A32"/>
    <mergeCell ref="B31:B32"/>
    <mergeCell ref="C31:C32"/>
    <mergeCell ref="E23:E28"/>
    <mergeCell ref="I23:I28"/>
    <mergeCell ref="H23:H28"/>
    <mergeCell ref="F31:F32"/>
    <mergeCell ref="D31:D32"/>
    <mergeCell ref="F46:F47"/>
    <mergeCell ref="H44:H47"/>
    <mergeCell ref="D38:D39"/>
    <mergeCell ref="A36:A37"/>
    <mergeCell ref="B36:B37"/>
    <mergeCell ref="C36:C37"/>
    <mergeCell ref="F36:F37"/>
    <mergeCell ref="J23:J28"/>
    <mergeCell ref="J29:J32"/>
    <mergeCell ref="F29:F30"/>
    <mergeCell ref="A23:A26"/>
    <mergeCell ref="B23:B26"/>
    <mergeCell ref="G44:G47"/>
    <mergeCell ref="G40:G43"/>
    <mergeCell ref="G36:G39"/>
    <mergeCell ref="G23:G28"/>
    <mergeCell ref="J36:J39"/>
    <mergeCell ref="B34:B35"/>
    <mergeCell ref="A34:A35"/>
    <mergeCell ref="I29:I32"/>
    <mergeCell ref="H29:H32"/>
    <mergeCell ref="G29:G32"/>
    <mergeCell ref="C33:J33"/>
    <mergeCell ref="B46:B47"/>
    <mergeCell ref="A46:A47"/>
    <mergeCell ref="B38:B39"/>
    <mergeCell ref="C38:C39"/>
    <mergeCell ref="A42:A43"/>
    <mergeCell ref="B42:B43"/>
    <mergeCell ref="C42:C43"/>
    <mergeCell ref="A38:A39"/>
    <mergeCell ref="A40:A41"/>
    <mergeCell ref="B40:B41"/>
    <mergeCell ref="F44:F45"/>
    <mergeCell ref="C48:J48"/>
    <mergeCell ref="D15:F19"/>
    <mergeCell ref="G15:G22"/>
    <mergeCell ref="N7:O7"/>
    <mergeCell ref="N23:N24"/>
    <mergeCell ref="C46:C47"/>
    <mergeCell ref="C40:C41"/>
    <mergeCell ref="F40:F41"/>
    <mergeCell ref="F23:F26"/>
    <mergeCell ref="E36:E39"/>
    <mergeCell ref="E40:E43"/>
    <mergeCell ref="E44:E47"/>
    <mergeCell ref="I44:I47"/>
    <mergeCell ref="H36:H39"/>
    <mergeCell ref="H40:H43"/>
    <mergeCell ref="I36:I39"/>
    <mergeCell ref="I40:I43"/>
    <mergeCell ref="F38:F39"/>
    <mergeCell ref="F42:F43"/>
    <mergeCell ref="I8:I10"/>
    <mergeCell ref="O23:O24"/>
    <mergeCell ref="R3:U5"/>
    <mergeCell ref="B49:K49"/>
    <mergeCell ref="A50:K50"/>
    <mergeCell ref="A44:A45"/>
    <mergeCell ref="B44:B45"/>
    <mergeCell ref="C44:C45"/>
    <mergeCell ref="D42:D43"/>
    <mergeCell ref="D46:D47"/>
    <mergeCell ref="F20:F22"/>
    <mergeCell ref="H15:H22"/>
    <mergeCell ref="M9:M10"/>
    <mergeCell ref="N9:N10"/>
    <mergeCell ref="A8:A10"/>
    <mergeCell ref="A15:A19"/>
    <mergeCell ref="B15:B19"/>
    <mergeCell ref="C15:C19"/>
    <mergeCell ref="B13:B14"/>
    <mergeCell ref="A13:A14"/>
    <mergeCell ref="A59:K59"/>
    <mergeCell ref="A60:K60"/>
    <mergeCell ref="A61:K61"/>
    <mergeCell ref="A4:O4"/>
    <mergeCell ref="A5:O5"/>
    <mergeCell ref="A6:O6"/>
    <mergeCell ref="M8:O8"/>
    <mergeCell ref="O9:O10"/>
    <mergeCell ref="G8:G10"/>
    <mergeCell ref="D8:D10"/>
    <mergeCell ref="A52:L52"/>
    <mergeCell ref="C54:K54"/>
    <mergeCell ref="A55:K55"/>
    <mergeCell ref="A56:K56"/>
    <mergeCell ref="A57:K57"/>
    <mergeCell ref="A58:K58"/>
    <mergeCell ref="A77:K77"/>
    <mergeCell ref="A62:K62"/>
    <mergeCell ref="A63:K63"/>
    <mergeCell ref="A64:K64"/>
    <mergeCell ref="A65:K65"/>
    <mergeCell ref="A66:K66"/>
    <mergeCell ref="A67:K67"/>
    <mergeCell ref="A68:K68"/>
    <mergeCell ref="A69:K69"/>
    <mergeCell ref="A70:K70"/>
    <mergeCell ref="A71:K71"/>
    <mergeCell ref="A72:K72"/>
    <mergeCell ref="A73:K73"/>
    <mergeCell ref="A74:K74"/>
    <mergeCell ref="A75:K75"/>
    <mergeCell ref="A76:K76"/>
  </mergeCells>
  <pageMargins left="0.70866141732283472" right="0.70866141732283472" top="0.74803149606299213" bottom="0.74803149606299213" header="0.31496062992125984" footer="0.31496062992125984"/>
  <pageSetup paperSize="9" scale="54" firstPageNumber="26" fitToHeight="0" orientation="landscape" useFirstPageNumber="1" r:id="rId1"/>
  <headerFooter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2A7AF-701A-4355-A148-B66A35321DA3}">
  <sheetPr>
    <pageSetUpPr fitToPage="1"/>
  </sheetPr>
  <dimension ref="A1:X226"/>
  <sheetViews>
    <sheetView view="pageBreakPreview" zoomScale="80" zoomScaleNormal="100" zoomScaleSheetLayoutView="80" workbookViewId="0">
      <selection activeCell="AF8" sqref="AF8"/>
    </sheetView>
  </sheetViews>
  <sheetFormatPr defaultColWidth="9.140625" defaultRowHeight="12.75" x14ac:dyDescent="0.2"/>
  <cols>
    <col min="1" max="1" width="3.5703125" style="574" customWidth="1"/>
    <col min="2" max="2" width="4.7109375" style="574" customWidth="1"/>
    <col min="3" max="5" width="3.7109375" style="574" customWidth="1"/>
    <col min="6" max="6" width="47.42578125" style="2512" customWidth="1"/>
    <col min="7" max="7" width="6.28515625" style="574" customWidth="1"/>
    <col min="8" max="8" width="5.7109375" style="575" customWidth="1"/>
    <col min="9" max="9" width="4.42578125" style="2513" customWidth="1"/>
    <col min="10" max="10" width="30.7109375" style="2512" customWidth="1"/>
    <col min="11" max="11" width="7.28515625" style="2512" customWidth="1"/>
    <col min="12" max="12" width="11.140625" style="2512" customWidth="1"/>
    <col min="13" max="13" width="46.7109375" style="574" customWidth="1"/>
    <col min="14" max="14" width="9.5703125" style="574" customWidth="1"/>
    <col min="15" max="15" width="11" style="574" customWidth="1"/>
    <col min="16" max="16" width="1.42578125" style="574" customWidth="1"/>
    <col min="17" max="20" width="9.140625" style="574" hidden="1" customWidth="1"/>
    <col min="21" max="16384" width="9.140625" style="574"/>
  </cols>
  <sheetData>
    <row r="1" spans="1:24" ht="65.25" customHeight="1" x14ac:dyDescent="0.2">
      <c r="M1" s="573" t="s">
        <v>846</v>
      </c>
      <c r="N1" s="573"/>
      <c r="O1" s="573"/>
      <c r="Q1" s="572"/>
      <c r="R1" s="572"/>
      <c r="S1" s="572"/>
      <c r="T1" s="572"/>
      <c r="V1" s="573"/>
      <c r="W1" s="572"/>
      <c r="X1" s="572"/>
    </row>
    <row r="2" spans="1:24" ht="17.25" customHeight="1" x14ac:dyDescent="0.2">
      <c r="A2" s="3026" t="s">
        <v>184</v>
      </c>
      <c r="B2" s="3026"/>
      <c r="C2" s="3026"/>
      <c r="D2" s="3026"/>
      <c r="E2" s="3026"/>
      <c r="F2" s="3026"/>
      <c r="G2" s="3026"/>
      <c r="H2" s="3026"/>
      <c r="I2" s="3026"/>
      <c r="J2" s="3026"/>
      <c r="K2" s="3026"/>
      <c r="L2" s="3026"/>
      <c r="M2" s="3026"/>
      <c r="N2" s="3026"/>
      <c r="O2" s="3026"/>
      <c r="Q2" s="572"/>
      <c r="R2" s="572"/>
      <c r="S2" s="572"/>
      <c r="T2" s="572"/>
      <c r="V2" s="573"/>
      <c r="W2" s="572"/>
      <c r="X2" s="572"/>
    </row>
    <row r="3" spans="1:24" ht="18" customHeight="1" x14ac:dyDescent="0.2">
      <c r="A3" s="3025" t="s">
        <v>731</v>
      </c>
      <c r="B3" s="3025"/>
      <c r="C3" s="3025"/>
      <c r="D3" s="3025"/>
      <c r="E3" s="3025"/>
      <c r="F3" s="3025"/>
      <c r="G3" s="3025"/>
      <c r="H3" s="3025"/>
      <c r="I3" s="3025"/>
      <c r="J3" s="3025"/>
      <c r="K3" s="3025"/>
      <c r="L3" s="3025"/>
      <c r="M3" s="3025"/>
      <c r="N3" s="3025"/>
      <c r="O3" s="3025"/>
      <c r="Q3" s="572"/>
      <c r="R3" s="572"/>
      <c r="S3" s="572"/>
      <c r="T3" s="572"/>
      <c r="V3" s="573"/>
      <c r="W3" s="572"/>
      <c r="X3" s="572"/>
    </row>
    <row r="4" spans="1:24" ht="14.25" x14ac:dyDescent="0.2">
      <c r="A4" s="1024" t="s">
        <v>182</v>
      </c>
      <c r="B4" s="1024"/>
      <c r="C4" s="1024"/>
      <c r="D4" s="1024"/>
      <c r="E4" s="1024"/>
      <c r="F4" s="1024"/>
      <c r="G4" s="1024"/>
      <c r="H4" s="1024"/>
      <c r="I4" s="1024"/>
      <c r="J4" s="1024"/>
      <c r="K4" s="1024"/>
      <c r="L4" s="1024"/>
      <c r="M4" s="1024"/>
      <c r="N4" s="1024"/>
      <c r="O4" s="1024"/>
    </row>
    <row r="5" spans="1:24" ht="16.5" thickBot="1" x14ac:dyDescent="0.25">
      <c r="A5" s="1022"/>
      <c r="B5" s="1022"/>
      <c r="C5" s="1022"/>
      <c r="D5" s="1022"/>
      <c r="E5" s="1022"/>
      <c r="F5" s="1022"/>
      <c r="G5" s="1022"/>
      <c r="H5" s="1023"/>
      <c r="I5" s="3024"/>
      <c r="J5" s="1022"/>
      <c r="K5" s="1022"/>
      <c r="L5" s="1022"/>
      <c r="M5" s="1021"/>
      <c r="N5" s="1020" t="s">
        <v>26</v>
      </c>
      <c r="O5" s="1020"/>
    </row>
    <row r="6" spans="1:24" ht="20.25" customHeight="1" thickBot="1" x14ac:dyDescent="0.25">
      <c r="A6" s="1019" t="s">
        <v>181</v>
      </c>
      <c r="B6" s="1018" t="s">
        <v>180</v>
      </c>
      <c r="C6" s="1017" t="s">
        <v>176</v>
      </c>
      <c r="D6" s="1016" t="s">
        <v>178</v>
      </c>
      <c r="E6" s="1015" t="s">
        <v>179</v>
      </c>
      <c r="F6" s="1014" t="s">
        <v>177</v>
      </c>
      <c r="G6" s="1013" t="s">
        <v>176</v>
      </c>
      <c r="H6" s="1011" t="s">
        <v>175</v>
      </c>
      <c r="I6" s="3023" t="s">
        <v>174</v>
      </c>
      <c r="J6" s="1010" t="s">
        <v>173</v>
      </c>
      <c r="K6" s="1011" t="s">
        <v>172</v>
      </c>
      <c r="L6" s="1010" t="s">
        <v>171</v>
      </c>
      <c r="M6" s="1009" t="s">
        <v>170</v>
      </c>
      <c r="N6" s="1008"/>
      <c r="O6" s="1007"/>
    </row>
    <row r="7" spans="1:24" ht="12.75" customHeight="1" x14ac:dyDescent="0.2">
      <c r="A7" s="1006"/>
      <c r="B7" s="1005"/>
      <c r="C7" s="1004"/>
      <c r="D7" s="1003"/>
      <c r="E7" s="1002"/>
      <c r="F7" s="1001"/>
      <c r="G7" s="1000"/>
      <c r="H7" s="998"/>
      <c r="I7" s="3022"/>
      <c r="J7" s="986"/>
      <c r="K7" s="998"/>
      <c r="L7" s="986"/>
      <c r="M7" s="3021" t="s">
        <v>169</v>
      </c>
      <c r="N7" s="3020" t="s">
        <v>168</v>
      </c>
      <c r="O7" s="995" t="s">
        <v>167</v>
      </c>
    </row>
    <row r="8" spans="1:24" ht="172.15" customHeight="1" thickBot="1" x14ac:dyDescent="0.25">
      <c r="A8" s="994"/>
      <c r="B8" s="993"/>
      <c r="C8" s="992"/>
      <c r="D8" s="991"/>
      <c r="E8" s="990"/>
      <c r="F8" s="989"/>
      <c r="G8" s="988"/>
      <c r="H8" s="985"/>
      <c r="I8" s="3019"/>
      <c r="J8" s="986"/>
      <c r="K8" s="985"/>
      <c r="L8" s="984"/>
      <c r="M8" s="3018"/>
      <c r="N8" s="3017"/>
      <c r="O8" s="981"/>
    </row>
    <row r="9" spans="1:24" ht="15.75" thickBot="1" x14ac:dyDescent="0.25">
      <c r="A9" s="3016" t="s">
        <v>33</v>
      </c>
      <c r="B9" s="2648" t="s">
        <v>730</v>
      </c>
      <c r="C9" s="3015"/>
      <c r="D9" s="3015"/>
      <c r="E9" s="3014"/>
      <c r="F9" s="3013"/>
      <c r="G9" s="3012"/>
      <c r="H9" s="3011"/>
      <c r="I9" s="3010"/>
      <c r="J9" s="3009"/>
      <c r="K9" s="3009"/>
      <c r="L9" s="3008"/>
      <c r="M9" s="2502"/>
      <c r="N9" s="2502"/>
      <c r="O9" s="3007"/>
    </row>
    <row r="10" spans="1:24" ht="25.5" x14ac:dyDescent="0.2">
      <c r="A10" s="3006"/>
      <c r="B10" s="3005"/>
      <c r="C10" s="3004"/>
      <c r="D10" s="3004"/>
      <c r="E10" s="3004"/>
      <c r="F10" s="3004"/>
      <c r="G10" s="3004"/>
      <c r="H10" s="3004"/>
      <c r="I10" s="3004"/>
      <c r="J10" s="3004"/>
      <c r="K10" s="3004"/>
      <c r="L10" s="3003"/>
      <c r="M10" s="2729" t="s">
        <v>729</v>
      </c>
      <c r="N10" s="2728" t="s">
        <v>76</v>
      </c>
      <c r="O10" s="2821">
        <v>17.600000000000001</v>
      </c>
    </row>
    <row r="11" spans="1:24" ht="25.5" customHeight="1" thickBot="1" x14ac:dyDescent="0.25">
      <c r="A11" s="3002"/>
      <c r="B11" s="3001"/>
      <c r="C11" s="3000"/>
      <c r="D11" s="3000"/>
      <c r="E11" s="3000"/>
      <c r="F11" s="3000"/>
      <c r="G11" s="3000"/>
      <c r="H11" s="3000"/>
      <c r="I11" s="3000"/>
      <c r="J11" s="3000"/>
      <c r="K11" s="3000"/>
      <c r="L11" s="2999"/>
      <c r="M11" s="2998" t="s">
        <v>728</v>
      </c>
      <c r="N11" s="2899" t="s">
        <v>727</v>
      </c>
      <c r="O11" s="2807" t="s">
        <v>726</v>
      </c>
    </row>
    <row r="12" spans="1:24" ht="16.5" customHeight="1" thickBot="1" x14ac:dyDescent="0.25">
      <c r="A12" s="2625" t="s">
        <v>33</v>
      </c>
      <c r="B12" s="2542" t="s">
        <v>33</v>
      </c>
      <c r="C12" s="960" t="s">
        <v>725</v>
      </c>
      <c r="D12" s="959"/>
      <c r="E12" s="2997"/>
      <c r="F12" s="2996"/>
      <c r="G12" s="2992"/>
      <c r="H12" s="2995"/>
      <c r="I12" s="2994"/>
      <c r="J12" s="2993"/>
      <c r="K12" s="2993"/>
      <c r="L12" s="2993"/>
      <c r="M12" s="2992"/>
      <c r="N12" s="2992"/>
      <c r="O12" s="2991"/>
    </row>
    <row r="13" spans="1:24" ht="25.5" x14ac:dyDescent="0.2">
      <c r="A13" s="2579"/>
      <c r="B13" s="2975"/>
      <c r="C13" s="2990"/>
      <c r="D13" s="2989"/>
      <c r="E13" s="2988"/>
      <c r="F13" s="2984"/>
      <c r="G13" s="2987"/>
      <c r="H13" s="2986"/>
      <c r="I13" s="2985"/>
      <c r="J13" s="2984"/>
      <c r="K13" s="2984"/>
      <c r="L13" s="2983"/>
      <c r="M13" s="2982" t="s">
        <v>724</v>
      </c>
      <c r="N13" s="2728" t="s">
        <v>76</v>
      </c>
      <c r="O13" s="2981">
        <v>87</v>
      </c>
    </row>
    <row r="14" spans="1:24" ht="29.25" customHeight="1" x14ac:dyDescent="0.2">
      <c r="A14" s="2570"/>
      <c r="B14" s="2975"/>
      <c r="C14" s="2974"/>
      <c r="D14" s="2973"/>
      <c r="E14" s="2972"/>
      <c r="F14" s="2968"/>
      <c r="G14" s="2971"/>
      <c r="H14" s="2970"/>
      <c r="I14" s="2969"/>
      <c r="J14" s="2968"/>
      <c r="K14" s="2968"/>
      <c r="L14" s="2979"/>
      <c r="M14" s="2427" t="s">
        <v>723</v>
      </c>
      <c r="N14" s="2572" t="s">
        <v>76</v>
      </c>
      <c r="O14" s="2980" t="s">
        <v>722</v>
      </c>
    </row>
    <row r="15" spans="1:24" x14ac:dyDescent="0.2">
      <c r="A15" s="2570"/>
      <c r="B15" s="2975"/>
      <c r="C15" s="2974"/>
      <c r="D15" s="2973"/>
      <c r="E15" s="2972"/>
      <c r="F15" s="2968"/>
      <c r="G15" s="2971"/>
      <c r="H15" s="2970"/>
      <c r="I15" s="2969"/>
      <c r="J15" s="2968"/>
      <c r="K15" s="2968"/>
      <c r="L15" s="2979"/>
      <c r="M15" s="2978" t="s">
        <v>721</v>
      </c>
      <c r="N15" s="2572" t="s">
        <v>596</v>
      </c>
      <c r="O15" s="2571">
        <v>16.7</v>
      </c>
    </row>
    <row r="16" spans="1:24" ht="26.25" thickBot="1" x14ac:dyDescent="0.25">
      <c r="A16" s="2570"/>
      <c r="B16" s="2975"/>
      <c r="C16" s="2966"/>
      <c r="D16" s="2965"/>
      <c r="E16" s="2964"/>
      <c r="F16" s="2960"/>
      <c r="G16" s="2963"/>
      <c r="H16" s="2962"/>
      <c r="I16" s="2961"/>
      <c r="J16" s="2960"/>
      <c r="K16" s="2960"/>
      <c r="L16" s="2977"/>
      <c r="M16" s="2976" t="s">
        <v>720</v>
      </c>
      <c r="N16" s="2572" t="s">
        <v>47</v>
      </c>
      <c r="O16" s="2571">
        <v>16</v>
      </c>
    </row>
    <row r="17" spans="1:20" ht="26.25" hidden="1" thickBot="1" x14ac:dyDescent="0.25">
      <c r="A17" s="2570"/>
      <c r="B17" s="2975"/>
      <c r="C17" s="2974"/>
      <c r="D17" s="2973"/>
      <c r="E17" s="2972"/>
      <c r="F17" s="2968"/>
      <c r="G17" s="2971"/>
      <c r="H17" s="2970"/>
      <c r="I17" s="2969"/>
      <c r="J17" s="2968"/>
      <c r="K17" s="2968"/>
      <c r="L17" s="2968"/>
      <c r="M17" s="2820" t="s">
        <v>719</v>
      </c>
      <c r="N17" s="2572" t="s">
        <v>718</v>
      </c>
      <c r="O17" s="2571">
        <v>35000</v>
      </c>
    </row>
    <row r="18" spans="1:20" ht="26.25" hidden="1" thickBot="1" x14ac:dyDescent="0.25">
      <c r="A18" s="2557"/>
      <c r="B18" s="2967"/>
      <c r="C18" s="2966"/>
      <c r="D18" s="2965"/>
      <c r="E18" s="2964"/>
      <c r="F18" s="2960"/>
      <c r="G18" s="2963"/>
      <c r="H18" s="2962"/>
      <c r="I18" s="2961"/>
      <c r="J18" s="2960"/>
      <c r="K18" s="2960"/>
      <c r="L18" s="2960"/>
      <c r="M18" s="2959" t="s">
        <v>717</v>
      </c>
      <c r="N18" s="2899" t="s">
        <v>76</v>
      </c>
      <c r="O18" s="2958">
        <v>39</v>
      </c>
    </row>
    <row r="19" spans="1:20" ht="20.25" customHeight="1" x14ac:dyDescent="0.2">
      <c r="A19" s="2579" t="s">
        <v>33</v>
      </c>
      <c r="B19" s="2578" t="s">
        <v>33</v>
      </c>
      <c r="C19" s="2577" t="s">
        <v>33</v>
      </c>
      <c r="D19" s="2846" t="s">
        <v>708</v>
      </c>
      <c r="E19" s="2475"/>
      <c r="F19" s="2474"/>
      <c r="G19" s="739" t="s">
        <v>157</v>
      </c>
      <c r="H19" s="2591" t="s">
        <v>40</v>
      </c>
      <c r="I19" s="2590" t="s">
        <v>602</v>
      </c>
      <c r="J19" s="2957" t="s">
        <v>38</v>
      </c>
      <c r="K19" s="2781" t="s">
        <v>119</v>
      </c>
      <c r="L19" s="2845"/>
      <c r="M19" s="927" t="s">
        <v>716</v>
      </c>
      <c r="N19" s="2328" t="s">
        <v>47</v>
      </c>
      <c r="O19" s="2956" t="s">
        <v>715</v>
      </c>
      <c r="Q19" s="2831"/>
      <c r="R19" s="2838"/>
    </row>
    <row r="20" spans="1:20" ht="22.5" customHeight="1" x14ac:dyDescent="0.2">
      <c r="A20" s="2570"/>
      <c r="B20" s="686"/>
      <c r="C20" s="2569"/>
      <c r="D20" s="2836"/>
      <c r="E20" s="2465"/>
      <c r="F20" s="2464"/>
      <c r="G20" s="734"/>
      <c r="H20" s="2565"/>
      <c r="I20" s="2564"/>
      <c r="J20" s="2940" t="s">
        <v>601</v>
      </c>
      <c r="K20" s="2772" t="s">
        <v>199</v>
      </c>
      <c r="L20" s="2771"/>
      <c r="M20" s="2581" t="s">
        <v>714</v>
      </c>
      <c r="N20" s="2698" t="s">
        <v>596</v>
      </c>
      <c r="O20" s="2425" t="s">
        <v>713</v>
      </c>
      <c r="Q20" s="2831"/>
      <c r="R20" s="2838"/>
    </row>
    <row r="21" spans="1:20" ht="26.25" customHeight="1" x14ac:dyDescent="0.2">
      <c r="A21" s="2570"/>
      <c r="B21" s="686"/>
      <c r="C21" s="2569"/>
      <c r="D21" s="2836"/>
      <c r="E21" s="2465"/>
      <c r="F21" s="2464"/>
      <c r="G21" s="734"/>
      <c r="H21" s="2565"/>
      <c r="I21" s="2564"/>
      <c r="J21" s="2563"/>
      <c r="K21" s="2772" t="s">
        <v>682</v>
      </c>
      <c r="L21" s="2771">
        <f>L28</f>
        <v>222.9</v>
      </c>
      <c r="M21" s="2581" t="s">
        <v>712</v>
      </c>
      <c r="N21" s="2698" t="s">
        <v>596</v>
      </c>
      <c r="O21" s="2955" t="s">
        <v>711</v>
      </c>
      <c r="Q21" s="2831"/>
      <c r="R21" s="2838"/>
    </row>
    <row r="22" spans="1:20" ht="20.25" customHeight="1" x14ac:dyDescent="0.2">
      <c r="A22" s="2570"/>
      <c r="B22" s="686"/>
      <c r="C22" s="2569"/>
      <c r="D22" s="2836"/>
      <c r="E22" s="2465"/>
      <c r="F22" s="2464"/>
      <c r="G22" s="734"/>
      <c r="H22" s="2565"/>
      <c r="I22" s="2564"/>
      <c r="J22" s="2563"/>
      <c r="K22" s="2772" t="s">
        <v>135</v>
      </c>
      <c r="L22" s="2771"/>
      <c r="M22" s="2740" t="s">
        <v>710</v>
      </c>
      <c r="N22" s="2814" t="s">
        <v>596</v>
      </c>
      <c r="O22" s="2901" t="s">
        <v>709</v>
      </c>
      <c r="Q22" s="2831"/>
      <c r="R22" s="2838"/>
    </row>
    <row r="23" spans="1:20" ht="15.75" customHeight="1" x14ac:dyDescent="0.2">
      <c r="A23" s="2570"/>
      <c r="B23" s="686"/>
      <c r="C23" s="2569"/>
      <c r="D23" s="2836"/>
      <c r="E23" s="2465"/>
      <c r="F23" s="2464"/>
      <c r="G23" s="734"/>
      <c r="H23" s="2565"/>
      <c r="I23" s="2564"/>
      <c r="J23" s="2563"/>
      <c r="K23" s="2835" t="s">
        <v>134</v>
      </c>
      <c r="L23" s="2869"/>
      <c r="M23" s="2597"/>
      <c r="N23" s="2923"/>
      <c r="O23" s="2922"/>
      <c r="Q23" s="2831"/>
      <c r="R23" s="2838"/>
    </row>
    <row r="24" spans="1:20" ht="17.25" customHeight="1" x14ac:dyDescent="0.2">
      <c r="A24" s="2570"/>
      <c r="B24" s="686"/>
      <c r="C24" s="2569"/>
      <c r="D24" s="2836"/>
      <c r="E24" s="2465"/>
      <c r="F24" s="2464"/>
      <c r="G24" s="734"/>
      <c r="H24" s="2565"/>
      <c r="I24" s="2564"/>
      <c r="J24" s="2563"/>
      <c r="K24" s="2835" t="s">
        <v>36</v>
      </c>
      <c r="L24" s="2869"/>
      <c r="M24" s="2597"/>
      <c r="N24" s="2923"/>
      <c r="O24" s="2922"/>
      <c r="Q24" s="2831"/>
      <c r="R24" s="2838"/>
    </row>
    <row r="25" spans="1:20" ht="18.75" customHeight="1" thickBot="1" x14ac:dyDescent="0.25">
      <c r="A25" s="2557"/>
      <c r="B25" s="2556"/>
      <c r="C25" s="2555"/>
      <c r="D25" s="2828"/>
      <c r="E25" s="2459"/>
      <c r="F25" s="2458"/>
      <c r="G25" s="728"/>
      <c r="H25" s="2551"/>
      <c r="I25" s="2550"/>
      <c r="J25" s="2549"/>
      <c r="K25" s="2608" t="s">
        <v>29</v>
      </c>
      <c r="L25" s="2607">
        <f>SUM(L19:L24)</f>
        <v>222.9</v>
      </c>
      <c r="M25" s="2763"/>
      <c r="N25" s="2918"/>
      <c r="O25" s="2917"/>
      <c r="Q25" s="2825"/>
      <c r="R25" s="2824"/>
    </row>
    <row r="26" spans="1:20" ht="19.5" customHeight="1" x14ac:dyDescent="0.2">
      <c r="A26" s="2579" t="s">
        <v>33</v>
      </c>
      <c r="B26" s="2578" t="s">
        <v>33</v>
      </c>
      <c r="C26" s="2577" t="s">
        <v>33</v>
      </c>
      <c r="D26" s="735" t="s">
        <v>33</v>
      </c>
      <c r="E26" s="2694"/>
      <c r="F26" s="2890" t="s">
        <v>708</v>
      </c>
      <c r="G26" s="739" t="s">
        <v>157</v>
      </c>
      <c r="H26" s="2617" t="s">
        <v>40</v>
      </c>
      <c r="I26" s="2590" t="s">
        <v>602</v>
      </c>
      <c r="J26" s="2589" t="s">
        <v>601</v>
      </c>
      <c r="K26" s="2715" t="s">
        <v>119</v>
      </c>
      <c r="L26" s="2859"/>
      <c r="M26" s="2954"/>
      <c r="N26" s="2953"/>
      <c r="O26" s="2894"/>
    </row>
    <row r="27" spans="1:20" ht="14.25" customHeight="1" x14ac:dyDescent="0.2">
      <c r="A27" s="2570"/>
      <c r="B27" s="686"/>
      <c r="C27" s="2569"/>
      <c r="D27" s="2884"/>
      <c r="E27" s="2601"/>
      <c r="F27" s="2886"/>
      <c r="G27" s="734"/>
      <c r="H27" s="2565"/>
      <c r="I27" s="2564"/>
      <c r="J27" s="2563"/>
      <c r="K27" s="2734" t="s">
        <v>199</v>
      </c>
      <c r="L27" s="2882"/>
      <c r="M27" s="2948"/>
      <c r="N27" s="2936"/>
      <c r="O27" s="2947"/>
    </row>
    <row r="28" spans="1:20" ht="16.5" customHeight="1" x14ac:dyDescent="0.2">
      <c r="A28" s="2570"/>
      <c r="B28" s="686"/>
      <c r="C28" s="2569"/>
      <c r="D28" s="2884"/>
      <c r="E28" s="2601"/>
      <c r="F28" s="2817"/>
      <c r="G28" s="734"/>
      <c r="H28" s="2565"/>
      <c r="I28" s="2564"/>
      <c r="J28" s="2952"/>
      <c r="K28" s="2734" t="s">
        <v>682</v>
      </c>
      <c r="L28" s="2882">
        <v>222.9</v>
      </c>
      <c r="M28" s="2951"/>
      <c r="N28" s="2950"/>
      <c r="O28" s="2947"/>
      <c r="Q28" s="624"/>
      <c r="R28" s="624"/>
    </row>
    <row r="29" spans="1:20" ht="17.25" customHeight="1" x14ac:dyDescent="0.2">
      <c r="A29" s="2570"/>
      <c r="B29" s="686"/>
      <c r="C29" s="2569"/>
      <c r="D29" s="2884"/>
      <c r="E29" s="2601"/>
      <c r="F29" s="2817"/>
      <c r="G29" s="734"/>
      <c r="H29" s="2565"/>
      <c r="I29" s="2564"/>
      <c r="J29" s="2563"/>
      <c r="K29" s="2754" t="s">
        <v>135</v>
      </c>
      <c r="L29" s="2882"/>
      <c r="M29" s="2948"/>
      <c r="N29" s="2936"/>
      <c r="O29" s="2947"/>
      <c r="T29" s="2949"/>
    </row>
    <row r="30" spans="1:20" ht="14.25" customHeight="1" thickBot="1" x14ac:dyDescent="0.25">
      <c r="A30" s="2570"/>
      <c r="B30" s="686"/>
      <c r="C30" s="2569"/>
      <c r="D30" s="2884"/>
      <c r="E30" s="2601"/>
      <c r="F30" s="2817"/>
      <c r="G30" s="734"/>
      <c r="H30" s="2565"/>
      <c r="I30" s="2564"/>
      <c r="J30" s="2563"/>
      <c r="K30" s="2855" t="s">
        <v>134</v>
      </c>
      <c r="L30" s="2854">
        <v>0</v>
      </c>
      <c r="M30" s="2948"/>
      <c r="N30" s="2936"/>
      <c r="O30" s="2947"/>
    </row>
    <row r="31" spans="1:20" ht="15.75" customHeight="1" thickBot="1" x14ac:dyDescent="0.25">
      <c r="A31" s="2557"/>
      <c r="B31" s="2556"/>
      <c r="C31" s="2849"/>
      <c r="D31" s="2946"/>
      <c r="E31" s="2553"/>
      <c r="F31" s="2812"/>
      <c r="G31" s="728"/>
      <c r="H31" s="2600"/>
      <c r="I31" s="2550"/>
      <c r="J31" s="2549"/>
      <c r="K31" s="2548" t="s">
        <v>29</v>
      </c>
      <c r="L31" s="2945">
        <f>SUM(L26:L30)</f>
        <v>222.9</v>
      </c>
      <c r="M31" s="2944"/>
      <c r="N31" s="2943"/>
      <c r="O31" s="2873"/>
    </row>
    <row r="32" spans="1:20" ht="25.5" customHeight="1" thickBot="1" x14ac:dyDescent="0.25">
      <c r="A32" s="697" t="s">
        <v>33</v>
      </c>
      <c r="B32" s="696" t="s">
        <v>33</v>
      </c>
      <c r="C32" s="2726" t="s">
        <v>35</v>
      </c>
      <c r="D32" s="2846" t="s">
        <v>707</v>
      </c>
      <c r="E32" s="2475"/>
      <c r="F32" s="2474"/>
      <c r="G32" s="739" t="s">
        <v>141</v>
      </c>
      <c r="H32" s="2617" t="s">
        <v>40</v>
      </c>
      <c r="I32" s="2590" t="s">
        <v>602</v>
      </c>
      <c r="J32" s="2589" t="s">
        <v>601</v>
      </c>
      <c r="K32" s="2942" t="s">
        <v>682</v>
      </c>
      <c r="L32" s="2587">
        <f>L35+L38</f>
        <v>134.30000000000001</v>
      </c>
      <c r="M32" s="927" t="s">
        <v>706</v>
      </c>
      <c r="N32" s="2328" t="s">
        <v>47</v>
      </c>
      <c r="O32" s="2941" t="s">
        <v>523</v>
      </c>
    </row>
    <row r="33" spans="1:19" ht="17.45" customHeight="1" thickBot="1" x14ac:dyDescent="0.25">
      <c r="A33" s="687"/>
      <c r="B33" s="686"/>
      <c r="C33" s="2736"/>
      <c r="D33" s="2836"/>
      <c r="E33" s="2465"/>
      <c r="F33" s="2464"/>
      <c r="G33" s="734"/>
      <c r="H33" s="2565"/>
      <c r="I33" s="2564"/>
      <c r="J33" s="2940"/>
      <c r="K33" s="2582" t="s">
        <v>134</v>
      </c>
      <c r="L33" s="2587">
        <f>L36</f>
        <v>0</v>
      </c>
      <c r="M33" s="2939"/>
      <c r="N33" s="2657"/>
      <c r="O33" s="2938"/>
    </row>
    <row r="34" spans="1:19" ht="20.25" customHeight="1" thickBot="1" x14ac:dyDescent="0.25">
      <c r="A34" s="672"/>
      <c r="B34" s="671"/>
      <c r="C34" s="2829"/>
      <c r="D34" s="2828"/>
      <c r="E34" s="2459"/>
      <c r="F34" s="2458"/>
      <c r="G34" s="734"/>
      <c r="H34" s="2565"/>
      <c r="I34" s="2564"/>
      <c r="J34" s="2563"/>
      <c r="K34" s="2588" t="s">
        <v>29</v>
      </c>
      <c r="L34" s="2937">
        <f>SUM(L32:L33)</f>
        <v>134.30000000000001</v>
      </c>
      <c r="M34" s="779"/>
      <c r="N34" s="2936"/>
      <c r="O34" s="2880"/>
    </row>
    <row r="35" spans="1:19" ht="21" customHeight="1" x14ac:dyDescent="0.2">
      <c r="A35" s="697" t="s">
        <v>33</v>
      </c>
      <c r="B35" s="696" t="s">
        <v>33</v>
      </c>
      <c r="C35" s="2726" t="s">
        <v>35</v>
      </c>
      <c r="D35" s="2931" t="s">
        <v>33</v>
      </c>
      <c r="E35" s="2694"/>
      <c r="F35" s="2725" t="s">
        <v>705</v>
      </c>
      <c r="G35" s="734"/>
      <c r="H35" s="2565"/>
      <c r="I35" s="2564"/>
      <c r="J35" s="2935"/>
      <c r="K35" s="2715" t="s">
        <v>682</v>
      </c>
      <c r="L35" s="2934">
        <v>111.5</v>
      </c>
      <c r="M35" s="2933"/>
      <c r="N35" s="2928"/>
      <c r="O35" s="2927"/>
    </row>
    <row r="36" spans="1:19" ht="19.5" customHeight="1" thickBot="1" x14ac:dyDescent="0.25">
      <c r="A36" s="687"/>
      <c r="B36" s="686"/>
      <c r="C36" s="2736"/>
      <c r="D36" s="2926"/>
      <c r="E36" s="2601"/>
      <c r="F36" s="2735"/>
      <c r="G36" s="734"/>
      <c r="H36" s="2565"/>
      <c r="I36" s="2564"/>
      <c r="J36" s="2563"/>
      <c r="K36" s="2855" t="s">
        <v>134</v>
      </c>
      <c r="L36" s="2561">
        <v>0</v>
      </c>
      <c r="M36" s="779"/>
      <c r="N36" s="2923"/>
      <c r="O36" s="2922"/>
    </row>
    <row r="37" spans="1:19" ht="15.6" customHeight="1" thickBot="1" x14ac:dyDescent="0.25">
      <c r="A37" s="672"/>
      <c r="B37" s="671"/>
      <c r="C37" s="2829"/>
      <c r="D37" s="2921"/>
      <c r="E37" s="2553"/>
      <c r="F37" s="2721"/>
      <c r="G37" s="734"/>
      <c r="H37" s="2565"/>
      <c r="I37" s="2550"/>
      <c r="J37" s="2549"/>
      <c r="K37" s="2548" t="s">
        <v>29</v>
      </c>
      <c r="L37" s="2604">
        <f>SUM(L35:L36)</f>
        <v>111.5</v>
      </c>
      <c r="M37" s="2932"/>
      <c r="N37" s="2918"/>
      <c r="O37" s="2917"/>
    </row>
    <row r="38" spans="1:19" ht="19.5" customHeight="1" x14ac:dyDescent="0.2">
      <c r="A38" s="697" t="s">
        <v>33</v>
      </c>
      <c r="B38" s="696" t="s">
        <v>33</v>
      </c>
      <c r="C38" s="2726" t="s">
        <v>35</v>
      </c>
      <c r="D38" s="2931" t="s">
        <v>35</v>
      </c>
      <c r="E38" s="2694"/>
      <c r="F38" s="329" t="s">
        <v>704</v>
      </c>
      <c r="G38" s="734"/>
      <c r="H38" s="2565"/>
      <c r="I38" s="2760"/>
      <c r="J38" s="2930"/>
      <c r="K38" s="2715" t="s">
        <v>682</v>
      </c>
      <c r="L38" s="2859">
        <v>22.8</v>
      </c>
      <c r="M38" s="2929"/>
      <c r="N38" s="2928"/>
      <c r="O38" s="2927"/>
    </row>
    <row r="39" spans="1:19" ht="19.5" customHeight="1" thickBot="1" x14ac:dyDescent="0.25">
      <c r="A39" s="687"/>
      <c r="B39" s="686"/>
      <c r="C39" s="2736"/>
      <c r="D39" s="2926"/>
      <c r="E39" s="2601"/>
      <c r="F39" s="1134"/>
      <c r="G39" s="734"/>
      <c r="H39" s="2565"/>
      <c r="I39" s="2759"/>
      <c r="J39" s="2925"/>
      <c r="K39" s="2855" t="s">
        <v>134</v>
      </c>
      <c r="L39" s="2854">
        <v>0</v>
      </c>
      <c r="M39" s="2924"/>
      <c r="N39" s="2923"/>
      <c r="O39" s="2922"/>
      <c r="Q39" s="624"/>
    </row>
    <row r="40" spans="1:19" ht="19.5" customHeight="1" thickBot="1" x14ac:dyDescent="0.25">
      <c r="A40" s="672"/>
      <c r="B40" s="671"/>
      <c r="C40" s="2829"/>
      <c r="D40" s="2921"/>
      <c r="E40" s="2553"/>
      <c r="F40" s="2920"/>
      <c r="G40" s="728"/>
      <c r="H40" s="2600"/>
      <c r="I40" s="2757"/>
      <c r="J40" s="2659"/>
      <c r="K40" s="2548" t="s">
        <v>29</v>
      </c>
      <c r="L40" s="2847">
        <f>SUM(L38:L39)</f>
        <v>22.8</v>
      </c>
      <c r="M40" s="2919"/>
      <c r="N40" s="2918"/>
      <c r="O40" s="2917"/>
    </row>
    <row r="41" spans="1:19" ht="18.75" customHeight="1" x14ac:dyDescent="0.2">
      <c r="A41" s="2579" t="s">
        <v>33</v>
      </c>
      <c r="B41" s="2578" t="s">
        <v>33</v>
      </c>
      <c r="C41" s="2916" t="s">
        <v>104</v>
      </c>
      <c r="D41" s="2846" t="s">
        <v>690</v>
      </c>
      <c r="E41" s="2475"/>
      <c r="F41" s="2474"/>
      <c r="G41" s="739" t="s">
        <v>238</v>
      </c>
      <c r="H41" s="2591" t="s">
        <v>40</v>
      </c>
      <c r="I41" s="2590" t="s">
        <v>602</v>
      </c>
      <c r="J41" s="2915" t="s">
        <v>601</v>
      </c>
      <c r="K41" s="2781" t="s">
        <v>119</v>
      </c>
      <c r="L41" s="2845"/>
      <c r="M41" s="2914" t="s">
        <v>703</v>
      </c>
      <c r="N41" s="2328" t="s">
        <v>47</v>
      </c>
      <c r="O41" s="2913" t="s">
        <v>259</v>
      </c>
      <c r="R41" s="2831"/>
      <c r="S41" s="2838"/>
    </row>
    <row r="42" spans="1:19" ht="24" customHeight="1" x14ac:dyDescent="0.2">
      <c r="A42" s="2570"/>
      <c r="B42" s="686"/>
      <c r="C42" s="2904"/>
      <c r="D42" s="2836"/>
      <c r="E42" s="2465"/>
      <c r="F42" s="2464"/>
      <c r="G42" s="734"/>
      <c r="H42" s="2565"/>
      <c r="I42" s="2564"/>
      <c r="J42" s="2563"/>
      <c r="K42" s="2772" t="s">
        <v>135</v>
      </c>
      <c r="L42" s="2771"/>
      <c r="M42" s="2740" t="s">
        <v>702</v>
      </c>
      <c r="N42" s="2912" t="s">
        <v>596</v>
      </c>
      <c r="O42" s="2901" t="s">
        <v>701</v>
      </c>
      <c r="R42" s="2831"/>
      <c r="S42" s="2838"/>
    </row>
    <row r="43" spans="1:19" ht="18.75" customHeight="1" x14ac:dyDescent="0.2">
      <c r="A43" s="2570"/>
      <c r="B43" s="686"/>
      <c r="C43" s="2904"/>
      <c r="D43" s="2836"/>
      <c r="E43" s="2465"/>
      <c r="F43" s="2464"/>
      <c r="G43" s="734"/>
      <c r="H43" s="2565"/>
      <c r="I43" s="2564"/>
      <c r="J43" s="2563"/>
      <c r="K43" s="2772" t="s">
        <v>199</v>
      </c>
      <c r="L43" s="2771"/>
      <c r="M43" s="2740" t="s">
        <v>700</v>
      </c>
      <c r="N43" s="2911" t="s">
        <v>596</v>
      </c>
      <c r="O43" s="2901" t="s">
        <v>699</v>
      </c>
      <c r="R43" s="2831"/>
      <c r="S43" s="2838"/>
    </row>
    <row r="44" spans="1:19" ht="39.75" customHeight="1" x14ac:dyDescent="0.2">
      <c r="A44" s="2570"/>
      <c r="B44" s="686"/>
      <c r="C44" s="2904"/>
      <c r="D44" s="2836"/>
      <c r="E44" s="2465"/>
      <c r="F44" s="2464"/>
      <c r="G44" s="734"/>
      <c r="H44" s="2565"/>
      <c r="I44" s="2564"/>
      <c r="J44" s="2563"/>
      <c r="K44" s="2772" t="s">
        <v>682</v>
      </c>
      <c r="L44" s="2771">
        <f>L53</f>
        <v>62.8</v>
      </c>
      <c r="M44" s="2740" t="s">
        <v>698</v>
      </c>
      <c r="N44" s="2911" t="s">
        <v>47</v>
      </c>
      <c r="O44" s="2901" t="s">
        <v>316</v>
      </c>
      <c r="R44" s="2831"/>
      <c r="S44" s="2838"/>
    </row>
    <row r="45" spans="1:19" ht="26.25" customHeight="1" thickBot="1" x14ac:dyDescent="0.25">
      <c r="A45" s="2570"/>
      <c r="B45" s="686"/>
      <c r="C45" s="2904"/>
      <c r="D45" s="2836"/>
      <c r="E45" s="2465"/>
      <c r="F45" s="2464"/>
      <c r="G45" s="734"/>
      <c r="H45" s="2565"/>
      <c r="I45" s="2564"/>
      <c r="J45" s="2563"/>
      <c r="K45" s="2772" t="s">
        <v>134</v>
      </c>
      <c r="L45" s="2771">
        <f>L54</f>
        <v>0</v>
      </c>
      <c r="M45" s="2900" t="s">
        <v>697</v>
      </c>
      <c r="N45" s="2899" t="s">
        <v>76</v>
      </c>
      <c r="O45" s="2898" t="s">
        <v>696</v>
      </c>
      <c r="R45" s="2831"/>
      <c r="S45" s="2838"/>
    </row>
    <row r="46" spans="1:19" ht="22.5" customHeight="1" x14ac:dyDescent="0.2">
      <c r="A46" s="2570"/>
      <c r="B46" s="686"/>
      <c r="C46" s="2904"/>
      <c r="D46" s="2836"/>
      <c r="E46" s="2465"/>
      <c r="F46" s="2464"/>
      <c r="G46" s="734"/>
      <c r="H46" s="2565"/>
      <c r="I46" s="2564"/>
      <c r="J46" s="2563"/>
      <c r="K46" s="2772" t="s">
        <v>36</v>
      </c>
      <c r="L46" s="2771"/>
      <c r="M46" s="2910" t="s">
        <v>695</v>
      </c>
      <c r="N46" s="2881" t="s">
        <v>47</v>
      </c>
      <c r="O46" s="2908" t="s">
        <v>585</v>
      </c>
      <c r="R46" s="2831"/>
      <c r="S46" s="2838"/>
    </row>
    <row r="47" spans="1:19" ht="38.25" customHeight="1" x14ac:dyDescent="0.2">
      <c r="A47" s="2570"/>
      <c r="B47" s="686"/>
      <c r="C47" s="2904"/>
      <c r="D47" s="2836"/>
      <c r="E47" s="2465"/>
      <c r="F47" s="2464"/>
      <c r="G47" s="734"/>
      <c r="H47" s="2565"/>
      <c r="I47" s="2564"/>
      <c r="J47" s="2563"/>
      <c r="K47" s="2772" t="s">
        <v>689</v>
      </c>
      <c r="L47" s="2771"/>
      <c r="M47" s="2909" t="s">
        <v>694</v>
      </c>
      <c r="N47" s="2868" t="s">
        <v>47</v>
      </c>
      <c r="O47" s="2908" t="s">
        <v>585</v>
      </c>
      <c r="R47" s="2831"/>
      <c r="S47" s="2838"/>
    </row>
    <row r="48" spans="1:19" ht="42.75" customHeight="1" x14ac:dyDescent="0.2">
      <c r="A48" s="2570"/>
      <c r="B48" s="686"/>
      <c r="C48" s="2904"/>
      <c r="D48" s="2836"/>
      <c r="E48" s="2465"/>
      <c r="F48" s="2464"/>
      <c r="G48" s="734"/>
      <c r="H48" s="2565"/>
      <c r="I48" s="2564"/>
      <c r="J48" s="2563"/>
      <c r="K48" s="2907"/>
      <c r="L48" s="2906"/>
      <c r="M48" s="2905" t="s">
        <v>693</v>
      </c>
      <c r="N48" s="2868" t="s">
        <v>76</v>
      </c>
      <c r="O48" s="2901" t="s">
        <v>692</v>
      </c>
      <c r="R48" s="2831"/>
      <c r="S48" s="2838"/>
    </row>
    <row r="49" spans="1:19" ht="36" customHeight="1" x14ac:dyDescent="0.2">
      <c r="A49" s="2570"/>
      <c r="B49" s="686"/>
      <c r="C49" s="2904"/>
      <c r="D49" s="2836"/>
      <c r="E49" s="2465"/>
      <c r="F49" s="2464"/>
      <c r="G49" s="734"/>
      <c r="H49" s="2565"/>
      <c r="I49" s="2564"/>
      <c r="J49" s="2563"/>
      <c r="K49" s="2835"/>
      <c r="L49" s="2869"/>
      <c r="M49" s="2903" t="s">
        <v>691</v>
      </c>
      <c r="N49" s="2902" t="s">
        <v>76</v>
      </c>
      <c r="O49" s="2901" t="s">
        <v>373</v>
      </c>
      <c r="R49" s="2831"/>
      <c r="S49" s="2838"/>
    </row>
    <row r="50" spans="1:19" ht="27" customHeight="1" thickBot="1" x14ac:dyDescent="0.25">
      <c r="A50" s="2557"/>
      <c r="B50" s="2556"/>
      <c r="C50" s="2879"/>
      <c r="D50" s="2828"/>
      <c r="E50" s="2459"/>
      <c r="F50" s="2458"/>
      <c r="G50" s="728"/>
      <c r="H50" s="2551"/>
      <c r="I50" s="2550"/>
      <c r="J50" s="2549"/>
      <c r="K50" s="2608" t="s">
        <v>29</v>
      </c>
      <c r="L50" s="2607">
        <f>SUM(L41:L49)</f>
        <v>62.8</v>
      </c>
      <c r="M50" s="2900"/>
      <c r="N50" s="2899"/>
      <c r="O50" s="2898"/>
      <c r="R50" s="2825"/>
      <c r="S50" s="2824"/>
    </row>
    <row r="51" spans="1:19" ht="18.75" customHeight="1" x14ac:dyDescent="0.2">
      <c r="A51" s="2897" t="s">
        <v>33</v>
      </c>
      <c r="B51" s="2896" t="s">
        <v>33</v>
      </c>
      <c r="C51" s="2577" t="s">
        <v>104</v>
      </c>
      <c r="D51" s="2895" t="s">
        <v>33</v>
      </c>
      <c r="E51" s="2601"/>
      <c r="F51" s="2725" t="s">
        <v>690</v>
      </c>
      <c r="G51" s="739" t="s">
        <v>238</v>
      </c>
      <c r="H51" s="2617" t="s">
        <v>40</v>
      </c>
      <c r="I51" s="2590" t="s">
        <v>602</v>
      </c>
      <c r="J51" s="2665" t="s">
        <v>601</v>
      </c>
      <c r="K51" s="2754" t="s">
        <v>119</v>
      </c>
      <c r="L51" s="2882"/>
      <c r="M51" s="2889"/>
      <c r="N51" s="2586"/>
      <c r="O51" s="2894"/>
    </row>
    <row r="52" spans="1:19" ht="20.25" customHeight="1" x14ac:dyDescent="0.2">
      <c r="A52" s="2893"/>
      <c r="B52" s="2857"/>
      <c r="C52" s="2602"/>
      <c r="D52" s="729"/>
      <c r="E52" s="2601"/>
      <c r="F52" s="2735"/>
      <c r="G52" s="734"/>
      <c r="H52" s="2565"/>
      <c r="I52" s="2564"/>
      <c r="J52" s="2563"/>
      <c r="K52" s="2734" t="s">
        <v>199</v>
      </c>
      <c r="L52" s="2882"/>
      <c r="M52" s="2833"/>
      <c r="N52" s="2881"/>
      <c r="O52" s="2892"/>
    </row>
    <row r="53" spans="1:19" ht="14.25" customHeight="1" x14ac:dyDescent="0.2">
      <c r="A53" s="2893"/>
      <c r="B53" s="2857"/>
      <c r="C53" s="2602"/>
      <c r="D53" s="729"/>
      <c r="E53" s="2601"/>
      <c r="F53" s="2735"/>
      <c r="G53" s="734"/>
      <c r="H53" s="2565"/>
      <c r="I53" s="2564"/>
      <c r="J53" s="2563"/>
      <c r="K53" s="2734" t="s">
        <v>682</v>
      </c>
      <c r="L53" s="2882">
        <v>62.8</v>
      </c>
      <c r="M53" s="2833"/>
      <c r="N53" s="2881"/>
      <c r="O53" s="2892"/>
    </row>
    <row r="54" spans="1:19" ht="20.25" customHeight="1" x14ac:dyDescent="0.2">
      <c r="A54" s="2893"/>
      <c r="B54" s="2857"/>
      <c r="C54" s="2602"/>
      <c r="D54" s="729"/>
      <c r="E54" s="2601"/>
      <c r="F54" s="2735"/>
      <c r="G54" s="734"/>
      <c r="H54" s="2565"/>
      <c r="I54" s="2564"/>
      <c r="J54" s="2563"/>
      <c r="K54" s="2734" t="s">
        <v>134</v>
      </c>
      <c r="L54" s="2882">
        <v>0</v>
      </c>
      <c r="M54" s="2833"/>
      <c r="N54" s="2881"/>
      <c r="O54" s="2892"/>
    </row>
    <row r="55" spans="1:19" ht="16.5" customHeight="1" x14ac:dyDescent="0.2">
      <c r="A55" s="2893"/>
      <c r="B55" s="2857"/>
      <c r="C55" s="2602"/>
      <c r="D55" s="729"/>
      <c r="E55" s="2601"/>
      <c r="F55" s="2735"/>
      <c r="G55" s="734"/>
      <c r="H55" s="2565"/>
      <c r="I55" s="2564"/>
      <c r="J55" s="2563"/>
      <c r="K55" s="2734" t="s">
        <v>36</v>
      </c>
      <c r="L55" s="2882"/>
      <c r="M55" s="2833"/>
      <c r="N55" s="2881"/>
      <c r="O55" s="2892"/>
    </row>
    <row r="56" spans="1:19" ht="18" customHeight="1" x14ac:dyDescent="0.2">
      <c r="A56" s="2893"/>
      <c r="B56" s="2857"/>
      <c r="C56" s="2602"/>
      <c r="D56" s="729"/>
      <c r="E56" s="2601"/>
      <c r="F56" s="2735"/>
      <c r="G56" s="734"/>
      <c r="H56" s="2565"/>
      <c r="I56" s="2564"/>
      <c r="J56" s="2563"/>
      <c r="K56" s="2734" t="s">
        <v>689</v>
      </c>
      <c r="L56" s="2882"/>
      <c r="M56" s="2833"/>
      <c r="N56" s="2881"/>
      <c r="O56" s="2892"/>
    </row>
    <row r="57" spans="1:19" ht="14.25" customHeight="1" thickBot="1" x14ac:dyDescent="0.25">
      <c r="A57" s="2543"/>
      <c r="B57" s="2850"/>
      <c r="C57" s="2879"/>
      <c r="D57" s="704"/>
      <c r="E57" s="2553"/>
      <c r="F57" s="2721"/>
      <c r="G57" s="728"/>
      <c r="H57" s="2600"/>
      <c r="I57" s="2550"/>
      <c r="J57" s="2549"/>
      <c r="K57" s="2891" t="s">
        <v>29</v>
      </c>
      <c r="L57" s="2876">
        <f>SUM(L51:L56)</f>
        <v>62.8</v>
      </c>
      <c r="M57" s="2875"/>
      <c r="N57" s="2874"/>
      <c r="O57" s="2873"/>
    </row>
    <row r="58" spans="1:19" ht="39.75" hidden="1" customHeight="1" x14ac:dyDescent="0.2">
      <c r="A58" s="2579" t="s">
        <v>33</v>
      </c>
      <c r="B58" s="2578" t="s">
        <v>33</v>
      </c>
      <c r="C58" s="2577" t="s">
        <v>104</v>
      </c>
      <c r="D58" s="735" t="s">
        <v>35</v>
      </c>
      <c r="E58" s="2694"/>
      <c r="F58" s="2890"/>
      <c r="G58" s="739" t="s">
        <v>238</v>
      </c>
      <c r="H58" s="2617" t="s">
        <v>40</v>
      </c>
      <c r="I58" s="2590" t="s">
        <v>602</v>
      </c>
      <c r="J58" s="2665" t="s">
        <v>601</v>
      </c>
      <c r="K58" s="2754" t="s">
        <v>119</v>
      </c>
      <c r="L58" s="2859"/>
      <c r="M58" s="2889"/>
      <c r="N58" s="2586"/>
      <c r="O58" s="2888"/>
    </row>
    <row r="59" spans="1:19" ht="50.25" hidden="1" customHeight="1" x14ac:dyDescent="0.2">
      <c r="A59" s="2570"/>
      <c r="B59" s="686"/>
      <c r="C59" s="2569"/>
      <c r="D59" s="2884"/>
      <c r="E59" s="2601"/>
      <c r="F59" s="2886"/>
      <c r="G59" s="734"/>
      <c r="H59" s="2565"/>
      <c r="I59" s="2564"/>
      <c r="J59" s="2665"/>
      <c r="K59" s="2754" t="s">
        <v>135</v>
      </c>
      <c r="L59" s="2882"/>
      <c r="M59" s="2887"/>
      <c r="N59" s="2881"/>
      <c r="O59" s="2880"/>
    </row>
    <row r="60" spans="1:19" ht="42" hidden="1" customHeight="1" x14ac:dyDescent="0.2">
      <c r="A60" s="2570"/>
      <c r="B60" s="686"/>
      <c r="C60" s="2569"/>
      <c r="D60" s="2884"/>
      <c r="E60" s="2601"/>
      <c r="F60" s="2886"/>
      <c r="G60" s="734"/>
      <c r="H60" s="2565"/>
      <c r="I60" s="2564"/>
      <c r="J60" s="2563"/>
      <c r="K60" s="2734" t="s">
        <v>199</v>
      </c>
      <c r="L60" s="2882"/>
      <c r="M60" s="2885"/>
      <c r="N60" s="2881"/>
      <c r="O60" s="2880"/>
    </row>
    <row r="61" spans="1:19" ht="46.5" hidden="1" customHeight="1" x14ac:dyDescent="0.2">
      <c r="A61" s="2570"/>
      <c r="B61" s="686"/>
      <c r="C61" s="2569"/>
      <c r="D61" s="2884"/>
      <c r="E61" s="2601"/>
      <c r="F61" s="2883"/>
      <c r="G61" s="734"/>
      <c r="H61" s="2565"/>
      <c r="I61" s="2564"/>
      <c r="J61" s="2563"/>
      <c r="K61" s="2734" t="s">
        <v>682</v>
      </c>
      <c r="L61" s="2882"/>
      <c r="M61" s="2833"/>
      <c r="N61" s="2881"/>
      <c r="O61" s="2880"/>
    </row>
    <row r="62" spans="1:19" ht="44.25" hidden="1" customHeight="1" x14ac:dyDescent="0.2">
      <c r="A62" s="2570"/>
      <c r="B62" s="686"/>
      <c r="C62" s="2569"/>
      <c r="D62" s="2884"/>
      <c r="E62" s="2601"/>
      <c r="F62" s="2883"/>
      <c r="G62" s="734"/>
      <c r="H62" s="2565"/>
      <c r="I62" s="2564"/>
      <c r="J62" s="2563"/>
      <c r="K62" s="2734" t="s">
        <v>134</v>
      </c>
      <c r="L62" s="2882"/>
      <c r="M62" s="2833"/>
      <c r="N62" s="2881"/>
      <c r="O62" s="2880"/>
    </row>
    <row r="63" spans="1:19" ht="85.5" hidden="1" customHeight="1" x14ac:dyDescent="0.2">
      <c r="A63" s="2570"/>
      <c r="B63" s="686"/>
      <c r="C63" s="2569"/>
      <c r="D63" s="2884"/>
      <c r="E63" s="2601"/>
      <c r="F63" s="2883"/>
      <c r="G63" s="734"/>
      <c r="H63" s="2565"/>
      <c r="I63" s="2564"/>
      <c r="J63" s="2563"/>
      <c r="K63" s="2734" t="s">
        <v>36</v>
      </c>
      <c r="L63" s="2882"/>
      <c r="M63" s="2833"/>
      <c r="N63" s="2881"/>
      <c r="O63" s="2880"/>
    </row>
    <row r="64" spans="1:19" ht="41.25" hidden="1" customHeight="1" x14ac:dyDescent="0.2">
      <c r="A64" s="2570"/>
      <c r="B64" s="686"/>
      <c r="C64" s="2569"/>
      <c r="D64" s="2884"/>
      <c r="E64" s="2601"/>
      <c r="F64" s="2883"/>
      <c r="G64" s="734"/>
      <c r="H64" s="2565"/>
      <c r="I64" s="2564"/>
      <c r="J64" s="2563"/>
      <c r="K64" s="2734" t="s">
        <v>689</v>
      </c>
      <c r="L64" s="2882"/>
      <c r="M64" s="2833"/>
      <c r="N64" s="2881"/>
      <c r="O64" s="2880"/>
    </row>
    <row r="65" spans="1:20" ht="60" hidden="1" customHeight="1" thickBot="1" x14ac:dyDescent="0.25">
      <c r="A65" s="2557"/>
      <c r="B65" s="2556"/>
      <c r="C65" s="2879"/>
      <c r="D65" s="2554"/>
      <c r="E65" s="2553"/>
      <c r="F65" s="2878"/>
      <c r="G65" s="728"/>
      <c r="H65" s="2600"/>
      <c r="I65" s="2550"/>
      <c r="J65" s="2549"/>
      <c r="K65" s="2877" t="s">
        <v>29</v>
      </c>
      <c r="L65" s="2876"/>
      <c r="M65" s="2875"/>
      <c r="N65" s="2874"/>
      <c r="O65" s="2873"/>
    </row>
    <row r="66" spans="1:20" ht="23.25" customHeight="1" x14ac:dyDescent="0.2">
      <c r="A66" s="697" t="s">
        <v>33</v>
      </c>
      <c r="B66" s="696" t="s">
        <v>33</v>
      </c>
      <c r="C66" s="2577" t="s">
        <v>102</v>
      </c>
      <c r="D66" s="2872"/>
      <c r="E66" s="721"/>
      <c r="F66" s="2592" t="s">
        <v>688</v>
      </c>
      <c r="G66" s="739" t="s">
        <v>131</v>
      </c>
      <c r="H66" s="2617" t="s">
        <v>40</v>
      </c>
      <c r="I66" s="2590" t="s">
        <v>602</v>
      </c>
      <c r="J66" s="2702" t="s">
        <v>601</v>
      </c>
      <c r="K66" s="2781" t="s">
        <v>682</v>
      </c>
      <c r="L66" s="2845">
        <f>L70</f>
        <v>2493.3000000000002</v>
      </c>
      <c r="M66" s="2871"/>
      <c r="N66" s="2728"/>
      <c r="O66" s="2870"/>
    </row>
    <row r="67" spans="1:20" x14ac:dyDescent="0.2">
      <c r="A67" s="687"/>
      <c r="B67" s="686"/>
      <c r="C67" s="2569"/>
      <c r="D67" s="2568"/>
      <c r="E67" s="683"/>
      <c r="F67" s="2583"/>
      <c r="G67" s="734"/>
      <c r="H67" s="2565"/>
      <c r="I67" s="2564"/>
      <c r="J67" s="2700"/>
      <c r="K67" s="2835" t="s">
        <v>119</v>
      </c>
      <c r="L67" s="2869"/>
      <c r="M67" s="2833"/>
      <c r="N67" s="2868"/>
      <c r="O67" s="2867"/>
    </row>
    <row r="68" spans="1:20" ht="21" customHeight="1" x14ac:dyDescent="0.2">
      <c r="A68" s="687"/>
      <c r="B68" s="686"/>
      <c r="C68" s="2569"/>
      <c r="D68" s="2568"/>
      <c r="E68" s="683"/>
      <c r="F68" s="2583"/>
      <c r="G68" s="734"/>
      <c r="H68" s="2565"/>
      <c r="I68" s="2564"/>
      <c r="J68" s="2700"/>
      <c r="K68" s="2772" t="s">
        <v>134</v>
      </c>
      <c r="L68" s="2771">
        <f>L71</f>
        <v>18.5</v>
      </c>
      <c r="M68" s="2573"/>
      <c r="N68" s="2572"/>
      <c r="O68" s="2866"/>
    </row>
    <row r="69" spans="1:20" ht="21.75" customHeight="1" thickBot="1" x14ac:dyDescent="0.25">
      <c r="A69" s="2865"/>
      <c r="B69" s="2864"/>
      <c r="C69" s="2569"/>
      <c r="D69" s="2863"/>
      <c r="E69" s="683"/>
      <c r="F69" s="2609"/>
      <c r="G69" s="734"/>
      <c r="H69" s="2565"/>
      <c r="I69" s="2564"/>
      <c r="J69" s="2700"/>
      <c r="K69" s="2827" t="s">
        <v>29</v>
      </c>
      <c r="L69" s="2764">
        <f>L66+L68+L67</f>
        <v>2511.8000000000002</v>
      </c>
      <c r="M69" s="2740"/>
      <c r="N69" s="2862"/>
      <c r="O69" s="2758"/>
    </row>
    <row r="70" spans="1:20" ht="18" customHeight="1" x14ac:dyDescent="0.2">
      <c r="A70" s="2633" t="s">
        <v>33</v>
      </c>
      <c r="B70" s="2861" t="s">
        <v>33</v>
      </c>
      <c r="C70" s="2577" t="s">
        <v>102</v>
      </c>
      <c r="D70" s="2860" t="s">
        <v>33</v>
      </c>
      <c r="E70" s="683"/>
      <c r="F70" s="2576" t="s">
        <v>688</v>
      </c>
      <c r="G70" s="734"/>
      <c r="H70" s="2565"/>
      <c r="I70" s="2564"/>
      <c r="J70" s="2700"/>
      <c r="K70" s="2715" t="s">
        <v>682</v>
      </c>
      <c r="L70" s="2859">
        <v>2493.3000000000002</v>
      </c>
      <c r="M70" s="2597"/>
      <c r="N70" s="2853"/>
      <c r="O70" s="2852"/>
    </row>
    <row r="71" spans="1:20" ht="19.5" customHeight="1" thickBot="1" x14ac:dyDescent="0.25">
      <c r="A71" s="2858"/>
      <c r="B71" s="2857"/>
      <c r="C71" s="2569"/>
      <c r="D71" s="2856"/>
      <c r="E71" s="683"/>
      <c r="F71" s="2566"/>
      <c r="G71" s="734"/>
      <c r="H71" s="2565"/>
      <c r="I71" s="2564"/>
      <c r="J71" s="2700"/>
      <c r="K71" s="2855" t="s">
        <v>134</v>
      </c>
      <c r="L71" s="2854">
        <v>18.5</v>
      </c>
      <c r="M71" s="2597"/>
      <c r="N71" s="2853"/>
      <c r="O71" s="2852"/>
    </row>
    <row r="72" spans="1:20" ht="15.75" customHeight="1" thickBot="1" x14ac:dyDescent="0.25">
      <c r="A72" s="2851"/>
      <c r="B72" s="2850"/>
      <c r="C72" s="2849"/>
      <c r="D72" s="2848"/>
      <c r="E72" s="668"/>
      <c r="F72" s="2552"/>
      <c r="G72" s="728"/>
      <c r="H72" s="2600"/>
      <c r="I72" s="2550"/>
      <c r="J72" s="2739"/>
      <c r="K72" s="2548" t="s">
        <v>29</v>
      </c>
      <c r="L72" s="2847">
        <f>SUM(L70:L71)</f>
        <v>2511.8000000000002</v>
      </c>
      <c r="M72" s="2763"/>
      <c r="N72" s="2762"/>
      <c r="O72" s="2761"/>
    </row>
    <row r="73" spans="1:20" ht="26.25" customHeight="1" x14ac:dyDescent="0.2">
      <c r="A73" s="697" t="s">
        <v>33</v>
      </c>
      <c r="B73" s="696" t="s">
        <v>33</v>
      </c>
      <c r="C73" s="2726" t="s">
        <v>98</v>
      </c>
      <c r="D73" s="2846" t="s">
        <v>687</v>
      </c>
      <c r="E73" s="2475"/>
      <c r="F73" s="2474"/>
      <c r="G73" s="739" t="s">
        <v>125</v>
      </c>
      <c r="H73" s="2617" t="s">
        <v>40</v>
      </c>
      <c r="I73" s="2590" t="s">
        <v>602</v>
      </c>
      <c r="J73" s="2589" t="s">
        <v>601</v>
      </c>
      <c r="K73" s="2781" t="s">
        <v>119</v>
      </c>
      <c r="L73" s="2845">
        <f>L78</f>
        <v>0</v>
      </c>
      <c r="M73" s="2844" t="s">
        <v>686</v>
      </c>
      <c r="N73" s="2843" t="s">
        <v>76</v>
      </c>
      <c r="O73" s="2842">
        <v>23</v>
      </c>
      <c r="R73" s="2831"/>
      <c r="S73" s="2838"/>
    </row>
    <row r="74" spans="1:20" ht="22.5" customHeight="1" x14ac:dyDescent="0.2">
      <c r="A74" s="687"/>
      <c r="B74" s="686"/>
      <c r="C74" s="2736"/>
      <c r="D74" s="2836"/>
      <c r="E74" s="2465"/>
      <c r="F74" s="2464"/>
      <c r="G74" s="734"/>
      <c r="H74" s="2565"/>
      <c r="I74" s="2564"/>
      <c r="J74" s="2563"/>
      <c r="K74" s="2772" t="s">
        <v>134</v>
      </c>
      <c r="L74" s="2771">
        <f>L79</f>
        <v>614.4</v>
      </c>
      <c r="M74" s="2841"/>
      <c r="N74" s="2840"/>
      <c r="O74" s="2839"/>
      <c r="R74" s="2831"/>
      <c r="S74" s="2838"/>
      <c r="T74" s="624"/>
    </row>
    <row r="75" spans="1:20" ht="26.25" customHeight="1" x14ac:dyDescent="0.2">
      <c r="A75" s="687"/>
      <c r="B75" s="686"/>
      <c r="C75" s="2736"/>
      <c r="D75" s="2836"/>
      <c r="E75" s="2465"/>
      <c r="F75" s="2464"/>
      <c r="G75" s="734"/>
      <c r="H75" s="2565"/>
      <c r="I75" s="2564"/>
      <c r="J75" s="2563"/>
      <c r="K75" s="2772" t="s">
        <v>36</v>
      </c>
      <c r="L75" s="2837"/>
      <c r="M75" s="2820"/>
      <c r="N75" s="2819"/>
      <c r="O75" s="2813"/>
      <c r="R75" s="2831"/>
      <c r="S75" s="2830"/>
    </row>
    <row r="76" spans="1:20" ht="22.5" customHeight="1" x14ac:dyDescent="0.2">
      <c r="A76" s="687"/>
      <c r="B76" s="686"/>
      <c r="C76" s="2736"/>
      <c r="D76" s="2836"/>
      <c r="E76" s="2465"/>
      <c r="F76" s="2464"/>
      <c r="G76" s="734"/>
      <c r="H76" s="2565"/>
      <c r="I76" s="2564"/>
      <c r="J76" s="2563"/>
      <c r="K76" s="2835" t="s">
        <v>682</v>
      </c>
      <c r="L76" s="2834">
        <f>L81</f>
        <v>0</v>
      </c>
      <c r="M76" s="2833"/>
      <c r="N76" s="2819"/>
      <c r="O76" s="2832"/>
      <c r="R76" s="2831"/>
      <c r="S76" s="2830"/>
    </row>
    <row r="77" spans="1:20" ht="23.25" customHeight="1" thickBot="1" x14ac:dyDescent="0.25">
      <c r="A77" s="672"/>
      <c r="B77" s="671"/>
      <c r="C77" s="2829"/>
      <c r="D77" s="2828"/>
      <c r="E77" s="2459"/>
      <c r="F77" s="2458"/>
      <c r="G77" s="728"/>
      <c r="H77" s="2600"/>
      <c r="I77" s="2550"/>
      <c r="J77" s="2549"/>
      <c r="K77" s="2827" t="s">
        <v>29</v>
      </c>
      <c r="L77" s="2764">
        <f>L73+L74+L75+L76</f>
        <v>614.4</v>
      </c>
      <c r="M77" s="2826"/>
      <c r="N77" s="2711"/>
      <c r="O77" s="2807"/>
      <c r="R77" s="2825"/>
      <c r="S77" s="2824"/>
    </row>
    <row r="78" spans="1:20" ht="26.25" customHeight="1" x14ac:dyDescent="0.2">
      <c r="A78" s="2579" t="s">
        <v>33</v>
      </c>
      <c r="B78" s="2578" t="s">
        <v>33</v>
      </c>
      <c r="C78" s="2726" t="s">
        <v>98</v>
      </c>
      <c r="D78" s="694" t="s">
        <v>35</v>
      </c>
      <c r="E78" s="2673"/>
      <c r="F78" s="2823" t="s">
        <v>685</v>
      </c>
      <c r="G78" s="719" t="s">
        <v>125</v>
      </c>
      <c r="H78" s="2617" t="s">
        <v>40</v>
      </c>
      <c r="I78" s="2822" t="s">
        <v>602</v>
      </c>
      <c r="J78" s="2589" t="s">
        <v>601</v>
      </c>
      <c r="K78" s="2669" t="s">
        <v>119</v>
      </c>
      <c r="L78" s="2724">
        <v>0</v>
      </c>
      <c r="M78" s="2729" t="s">
        <v>684</v>
      </c>
      <c r="N78" s="2792" t="s">
        <v>596</v>
      </c>
      <c r="O78" s="2821">
        <v>3650</v>
      </c>
      <c r="P78" s="624"/>
      <c r="Q78" s="624"/>
      <c r="R78" s="624"/>
      <c r="S78" s="624"/>
    </row>
    <row r="79" spans="1:20" ht="25.5" x14ac:dyDescent="0.2">
      <c r="A79" s="2570"/>
      <c r="B79" s="686"/>
      <c r="C79" s="2736"/>
      <c r="D79" s="684"/>
      <c r="E79" s="794"/>
      <c r="F79" s="2817"/>
      <c r="G79" s="681"/>
      <c r="H79" s="2565"/>
      <c r="I79" s="2811"/>
      <c r="J79" s="2563"/>
      <c r="K79" s="2818" t="s">
        <v>134</v>
      </c>
      <c r="L79" s="2733">
        <v>614.4</v>
      </c>
      <c r="M79" s="2820" t="s">
        <v>683</v>
      </c>
      <c r="N79" s="2819" t="s">
        <v>47</v>
      </c>
      <c r="O79" s="2813">
        <v>130</v>
      </c>
      <c r="Q79" s="624"/>
      <c r="R79" s="624"/>
      <c r="S79" s="624"/>
    </row>
    <row r="80" spans="1:20" x14ac:dyDescent="0.2">
      <c r="A80" s="2570"/>
      <c r="B80" s="686"/>
      <c r="C80" s="2736"/>
      <c r="D80" s="684"/>
      <c r="E80" s="794"/>
      <c r="F80" s="2817"/>
      <c r="G80" s="681"/>
      <c r="H80" s="2565"/>
      <c r="I80" s="2811"/>
      <c r="J80" s="2563"/>
      <c r="K80" s="2818" t="s">
        <v>36</v>
      </c>
      <c r="L80" s="2733"/>
      <c r="M80" s="2815"/>
      <c r="N80" s="2814"/>
      <c r="O80" s="2813"/>
    </row>
    <row r="81" spans="1:18" x14ac:dyDescent="0.2">
      <c r="A81" s="2570"/>
      <c r="B81" s="686"/>
      <c r="C81" s="2736"/>
      <c r="D81" s="684"/>
      <c r="E81" s="794"/>
      <c r="F81" s="2817"/>
      <c r="G81" s="681"/>
      <c r="H81" s="2565"/>
      <c r="I81" s="2811"/>
      <c r="J81" s="2563"/>
      <c r="K81" s="2816" t="s">
        <v>682</v>
      </c>
      <c r="L81" s="2733"/>
      <c r="M81" s="2815"/>
      <c r="N81" s="2814"/>
      <c r="O81" s="2813"/>
    </row>
    <row r="82" spans="1:18" ht="24" customHeight="1" thickBot="1" x14ac:dyDescent="0.25">
      <c r="A82" s="2557"/>
      <c r="B82" s="2556"/>
      <c r="C82" s="2722"/>
      <c r="D82" s="669"/>
      <c r="E82" s="793"/>
      <c r="F82" s="2812"/>
      <c r="G82" s="666"/>
      <c r="H82" s="2600"/>
      <c r="I82" s="2811"/>
      <c r="J82" s="2549"/>
      <c r="K82" s="2810" t="s">
        <v>29</v>
      </c>
      <c r="L82" s="2809">
        <f>SUM(L78:L81)</f>
        <v>614.4</v>
      </c>
      <c r="M82" s="2808"/>
      <c r="N82" s="2711"/>
      <c r="O82" s="2807"/>
    </row>
    <row r="83" spans="1:18" ht="29.45" customHeight="1" thickBot="1" x14ac:dyDescent="0.25">
      <c r="A83" s="2625" t="s">
        <v>33</v>
      </c>
      <c r="B83" s="2655" t="s">
        <v>33</v>
      </c>
      <c r="C83" s="2541" t="s">
        <v>34</v>
      </c>
      <c r="D83" s="2540"/>
      <c r="E83" s="2540"/>
      <c r="F83" s="2540"/>
      <c r="G83" s="2540"/>
      <c r="H83" s="2540"/>
      <c r="I83" s="2540"/>
      <c r="J83" s="2806"/>
      <c r="K83" s="2538" t="s">
        <v>29</v>
      </c>
      <c r="L83" s="2537">
        <f>L25+L34+L50+L69+L77</f>
        <v>3546.2000000000003</v>
      </c>
      <c r="M83" s="2805"/>
      <c r="N83" s="2804"/>
      <c r="O83" s="2803"/>
    </row>
    <row r="84" spans="1:18" ht="17.25" customHeight="1" thickBot="1" x14ac:dyDescent="0.25">
      <c r="A84" s="2579" t="s">
        <v>33</v>
      </c>
      <c r="B84" s="2578" t="s">
        <v>35</v>
      </c>
      <c r="C84" s="2802" t="s">
        <v>681</v>
      </c>
      <c r="D84" s="957"/>
      <c r="E84" s="2385"/>
      <c r="F84" s="2799"/>
      <c r="G84" s="2798"/>
      <c r="H84" s="2801"/>
      <c r="I84" s="2800"/>
      <c r="J84" s="2799"/>
      <c r="K84" s="2799"/>
      <c r="L84" s="2799"/>
      <c r="M84" s="2798"/>
      <c r="N84" s="2798"/>
      <c r="O84" s="2797"/>
    </row>
    <row r="85" spans="1:18" ht="38.25" x14ac:dyDescent="0.2">
      <c r="A85" s="2570"/>
      <c r="B85" s="686"/>
      <c r="C85" s="2796"/>
      <c r="D85" s="2795"/>
      <c r="E85" s="2795"/>
      <c r="F85" s="2795"/>
      <c r="G85" s="2795"/>
      <c r="H85" s="2795"/>
      <c r="I85" s="2795"/>
      <c r="J85" s="2795"/>
      <c r="K85" s="2795"/>
      <c r="L85" s="2794"/>
      <c r="M85" s="2793" t="s">
        <v>680</v>
      </c>
      <c r="N85" s="2792" t="s">
        <v>679</v>
      </c>
      <c r="O85" s="2791">
        <v>1</v>
      </c>
    </row>
    <row r="86" spans="1:18" ht="29.25" customHeight="1" thickBot="1" x14ac:dyDescent="0.25">
      <c r="A86" s="2557"/>
      <c r="B86" s="2556"/>
      <c r="C86" s="2790"/>
      <c r="D86" s="2789"/>
      <c r="E86" s="2789"/>
      <c r="F86" s="2789"/>
      <c r="G86" s="2789"/>
      <c r="H86" s="2789"/>
      <c r="I86" s="2789"/>
      <c r="J86" s="2789"/>
      <c r="K86" s="2789"/>
      <c r="L86" s="2788"/>
      <c r="M86" s="2787" t="s">
        <v>678</v>
      </c>
      <c r="N86" s="2786"/>
      <c r="O86" s="2785"/>
    </row>
    <row r="87" spans="1:18" ht="26.45" customHeight="1" x14ac:dyDescent="0.2">
      <c r="A87" s="2675" t="s">
        <v>33</v>
      </c>
      <c r="B87" s="2578" t="s">
        <v>35</v>
      </c>
      <c r="C87" s="2577" t="s">
        <v>33</v>
      </c>
      <c r="D87" s="2784" t="s">
        <v>677</v>
      </c>
      <c r="E87" s="2783"/>
      <c r="F87" s="2782"/>
      <c r="G87" s="739" t="s">
        <v>233</v>
      </c>
      <c r="H87" s="2591" t="s">
        <v>40</v>
      </c>
      <c r="I87" s="2590" t="s">
        <v>62</v>
      </c>
      <c r="J87" s="2589" t="s">
        <v>601</v>
      </c>
      <c r="K87" s="2781" t="s">
        <v>119</v>
      </c>
      <c r="L87" s="2780">
        <f>L92+L95+L98+L101+L105+L108+L110+L114+L117+L120+L122+L124+L126+L129+L132+L135+L137+L139+L141+L143+L145+L147+L150+L152+L154+L157</f>
        <v>345.1</v>
      </c>
      <c r="M87" s="2756"/>
      <c r="N87" s="2728"/>
      <c r="O87" s="2779"/>
    </row>
    <row r="88" spans="1:18" ht="15" customHeight="1" x14ac:dyDescent="0.2">
      <c r="A88" s="2668"/>
      <c r="B88" s="686"/>
      <c r="C88" s="2569"/>
      <c r="D88" s="2775"/>
      <c r="E88" s="2774"/>
      <c r="F88" s="2773"/>
      <c r="G88" s="734"/>
      <c r="H88" s="2565"/>
      <c r="I88" s="2564"/>
      <c r="J88" s="2563"/>
      <c r="K88" s="2772" t="s">
        <v>134</v>
      </c>
      <c r="L88" s="2771">
        <f>L156</f>
        <v>458.1</v>
      </c>
      <c r="M88" s="2778"/>
      <c r="N88" s="2777"/>
      <c r="O88" s="2776"/>
      <c r="Q88" s="624"/>
      <c r="R88" s="624"/>
    </row>
    <row r="89" spans="1:18" ht="19.5" customHeight="1" x14ac:dyDescent="0.2">
      <c r="A89" s="2668"/>
      <c r="B89" s="686"/>
      <c r="C89" s="2569"/>
      <c r="D89" s="2775"/>
      <c r="E89" s="2774"/>
      <c r="F89" s="2773"/>
      <c r="G89" s="734"/>
      <c r="H89" s="2565"/>
      <c r="I89" s="2564"/>
      <c r="J89" s="2563"/>
      <c r="K89" s="2772" t="s">
        <v>155</v>
      </c>
      <c r="L89" s="2771">
        <f>L148</f>
        <v>0</v>
      </c>
      <c r="M89" s="2778"/>
      <c r="N89" s="2777"/>
      <c r="O89" s="2776"/>
    </row>
    <row r="90" spans="1:18" ht="22.5" customHeight="1" x14ac:dyDescent="0.2">
      <c r="A90" s="2668"/>
      <c r="B90" s="686"/>
      <c r="C90" s="2569"/>
      <c r="D90" s="2775"/>
      <c r="E90" s="2774"/>
      <c r="F90" s="2773"/>
      <c r="G90" s="734"/>
      <c r="H90" s="2565"/>
      <c r="I90" s="2564"/>
      <c r="J90" s="2563"/>
      <c r="K90" s="2772"/>
      <c r="L90" s="2771"/>
      <c r="M90" s="2770"/>
      <c r="N90" s="2572"/>
      <c r="O90" s="2769"/>
    </row>
    <row r="91" spans="1:18" ht="25.5" customHeight="1" thickBot="1" x14ac:dyDescent="0.25">
      <c r="A91" s="2662"/>
      <c r="B91" s="2556"/>
      <c r="C91" s="2555"/>
      <c r="D91" s="2768"/>
      <c r="E91" s="2767"/>
      <c r="F91" s="2766"/>
      <c r="G91" s="728"/>
      <c r="H91" s="2551"/>
      <c r="I91" s="2550"/>
      <c r="J91" s="2549"/>
      <c r="K91" s="2765" t="s">
        <v>29</v>
      </c>
      <c r="L91" s="2764">
        <f>L87+L88+L89+L90</f>
        <v>803.2</v>
      </c>
      <c r="M91" s="2763"/>
      <c r="N91" s="2762"/>
      <c r="O91" s="2761"/>
    </row>
    <row r="92" spans="1:18" ht="33" customHeight="1" x14ac:dyDescent="0.2">
      <c r="A92" s="2675" t="s">
        <v>33</v>
      </c>
      <c r="B92" s="2578" t="s">
        <v>35</v>
      </c>
      <c r="C92" s="2726" t="s">
        <v>33</v>
      </c>
      <c r="D92" s="694" t="s">
        <v>33</v>
      </c>
      <c r="E92" s="2673"/>
      <c r="F92" s="2725" t="s">
        <v>676</v>
      </c>
      <c r="G92" s="739" t="s">
        <v>233</v>
      </c>
      <c r="H92" s="2617" t="s">
        <v>40</v>
      </c>
      <c r="I92" s="2760" t="s">
        <v>62</v>
      </c>
      <c r="J92" s="2702" t="s">
        <v>641</v>
      </c>
      <c r="K92" s="2715" t="s">
        <v>119</v>
      </c>
      <c r="L92" s="2724">
        <v>0</v>
      </c>
      <c r="M92" s="2756" t="s">
        <v>675</v>
      </c>
      <c r="N92" s="2728" t="s">
        <v>47</v>
      </c>
      <c r="O92" s="2676">
        <v>10000</v>
      </c>
    </row>
    <row r="93" spans="1:18" ht="18.75" customHeight="1" x14ac:dyDescent="0.2">
      <c r="A93" s="2668"/>
      <c r="B93" s="686"/>
      <c r="C93" s="2736"/>
      <c r="D93" s="684"/>
      <c r="E93" s="794"/>
      <c r="F93" s="2735"/>
      <c r="G93" s="734"/>
      <c r="H93" s="2565"/>
      <c r="I93" s="2759"/>
      <c r="J93" s="2700"/>
      <c r="K93" s="2734" t="s">
        <v>134</v>
      </c>
      <c r="L93" s="2733"/>
      <c r="M93" s="2740"/>
      <c r="N93" s="2420"/>
      <c r="O93" s="2758"/>
    </row>
    <row r="94" spans="1:18" ht="13.5" thickBot="1" x14ac:dyDescent="0.25">
      <c r="A94" s="2662"/>
      <c r="B94" s="2556"/>
      <c r="C94" s="2722"/>
      <c r="D94" s="669"/>
      <c r="E94" s="793"/>
      <c r="F94" s="2721"/>
      <c r="G94" s="728"/>
      <c r="H94" s="2565"/>
      <c r="I94" s="2757"/>
      <c r="J94" s="2739"/>
      <c r="K94" s="2738" t="s">
        <v>29</v>
      </c>
      <c r="L94" s="2719">
        <f>SUM(L92:L93)</f>
        <v>0</v>
      </c>
      <c r="M94" s="2606"/>
      <c r="N94" s="2745"/>
      <c r="O94" s="2744"/>
    </row>
    <row r="95" spans="1:18" ht="38.25" x14ac:dyDescent="0.2">
      <c r="A95" s="2675" t="s">
        <v>33</v>
      </c>
      <c r="B95" s="2578" t="s">
        <v>35</v>
      </c>
      <c r="C95" s="2726" t="s">
        <v>33</v>
      </c>
      <c r="D95" s="694" t="s">
        <v>35</v>
      </c>
      <c r="E95" s="2673"/>
      <c r="F95" s="2725" t="s">
        <v>674</v>
      </c>
      <c r="G95" s="739" t="s">
        <v>233</v>
      </c>
      <c r="H95" s="2565"/>
      <c r="I95" s="2590" t="s">
        <v>62</v>
      </c>
      <c r="J95" s="209" t="s">
        <v>633</v>
      </c>
      <c r="K95" s="2715" t="s">
        <v>119</v>
      </c>
      <c r="L95" s="2724">
        <v>25</v>
      </c>
      <c r="M95" s="2756" t="s">
        <v>673</v>
      </c>
      <c r="N95" s="2328" t="s">
        <v>47</v>
      </c>
      <c r="O95" s="2676">
        <v>5750</v>
      </c>
    </row>
    <row r="96" spans="1:18" x14ac:dyDescent="0.2">
      <c r="A96" s="2668"/>
      <c r="B96" s="686"/>
      <c r="C96" s="2736"/>
      <c r="D96" s="684"/>
      <c r="E96" s="794"/>
      <c r="F96" s="2735"/>
      <c r="G96" s="734"/>
      <c r="H96" s="2565"/>
      <c r="I96" s="2564"/>
      <c r="J96" s="678"/>
      <c r="K96" s="2734" t="s">
        <v>134</v>
      </c>
      <c r="L96" s="2733"/>
      <c r="M96" s="2740"/>
      <c r="N96" s="2731"/>
      <c r="O96" s="2730"/>
    </row>
    <row r="97" spans="1:18" ht="13.5" thickBot="1" x14ac:dyDescent="0.25">
      <c r="A97" s="2662"/>
      <c r="B97" s="2556"/>
      <c r="C97" s="2722"/>
      <c r="D97" s="669"/>
      <c r="E97" s="793"/>
      <c r="F97" s="2721"/>
      <c r="G97" s="728"/>
      <c r="H97" s="2600"/>
      <c r="I97" s="2550"/>
      <c r="J97" s="202"/>
      <c r="K97" s="2738" t="s">
        <v>29</v>
      </c>
      <c r="L97" s="2719">
        <f>SUM(L95:L96)</f>
        <v>25</v>
      </c>
      <c r="M97" s="2606"/>
      <c r="N97" s="2727"/>
      <c r="O97" s="2717"/>
    </row>
    <row r="98" spans="1:18" ht="26.25" customHeight="1" x14ac:dyDescent="0.2">
      <c r="A98" s="2675" t="s">
        <v>33</v>
      </c>
      <c r="B98" s="2578" t="s">
        <v>35</v>
      </c>
      <c r="C98" s="2726" t="s">
        <v>33</v>
      </c>
      <c r="D98" s="694" t="s">
        <v>104</v>
      </c>
      <c r="E98" s="2673"/>
      <c r="F98" s="2725" t="s">
        <v>672</v>
      </c>
      <c r="G98" s="739" t="s">
        <v>233</v>
      </c>
      <c r="H98" s="2617" t="s">
        <v>40</v>
      </c>
      <c r="I98" s="2590" t="s">
        <v>62</v>
      </c>
      <c r="J98" s="209" t="s">
        <v>633</v>
      </c>
      <c r="K98" s="2715" t="s">
        <v>119</v>
      </c>
      <c r="L98" s="2724">
        <v>24.6</v>
      </c>
      <c r="M98" s="2756" t="s">
        <v>672</v>
      </c>
      <c r="N98" s="2728"/>
      <c r="O98" s="2676">
        <v>0</v>
      </c>
    </row>
    <row r="99" spans="1:18" x14ac:dyDescent="0.2">
      <c r="A99" s="2668"/>
      <c r="B99" s="686"/>
      <c r="C99" s="2736"/>
      <c r="D99" s="684"/>
      <c r="E99" s="794"/>
      <c r="F99" s="2735"/>
      <c r="G99" s="734"/>
      <c r="H99" s="2565"/>
      <c r="I99" s="2564"/>
      <c r="J99" s="678"/>
      <c r="K99" s="2734" t="s">
        <v>134</v>
      </c>
      <c r="L99" s="2733">
        <v>0</v>
      </c>
      <c r="M99" s="2740"/>
      <c r="N99" s="2731"/>
      <c r="O99" s="2730"/>
    </row>
    <row r="100" spans="1:18" ht="13.5" thickBot="1" x14ac:dyDescent="0.25">
      <c r="A100" s="2662"/>
      <c r="B100" s="2556"/>
      <c r="C100" s="2722"/>
      <c r="D100" s="669"/>
      <c r="E100" s="793"/>
      <c r="F100" s="2721"/>
      <c r="G100" s="728"/>
      <c r="H100" s="2565"/>
      <c r="I100" s="2550"/>
      <c r="J100" s="202"/>
      <c r="K100" s="2738" t="s">
        <v>29</v>
      </c>
      <c r="L100" s="2719">
        <f>SUM(L98:L99)</f>
        <v>24.6</v>
      </c>
      <c r="M100" s="2606"/>
      <c r="N100" s="2727"/>
      <c r="O100" s="2717"/>
    </row>
    <row r="101" spans="1:18" ht="25.5" x14ac:dyDescent="0.2">
      <c r="A101" s="2675" t="s">
        <v>33</v>
      </c>
      <c r="B101" s="2578" t="s">
        <v>35</v>
      </c>
      <c r="C101" s="2726" t="s">
        <v>33</v>
      </c>
      <c r="D101" s="694" t="s">
        <v>102</v>
      </c>
      <c r="E101" s="2673"/>
      <c r="F101" s="2725" t="s">
        <v>671</v>
      </c>
      <c r="G101" s="739" t="s">
        <v>233</v>
      </c>
      <c r="H101" s="2565"/>
      <c r="I101" s="2590" t="s">
        <v>62</v>
      </c>
      <c r="J101" s="209" t="s">
        <v>620</v>
      </c>
      <c r="K101" s="2715" t="s">
        <v>119</v>
      </c>
      <c r="L101" s="2724">
        <v>30</v>
      </c>
      <c r="M101" s="927" t="s">
        <v>670</v>
      </c>
      <c r="N101" s="2728" t="s">
        <v>47</v>
      </c>
      <c r="O101" s="2676">
        <v>2100</v>
      </c>
      <c r="R101" s="624"/>
    </row>
    <row r="102" spans="1:18" x14ac:dyDescent="0.2">
      <c r="A102" s="2668"/>
      <c r="B102" s="686"/>
      <c r="C102" s="2736"/>
      <c r="D102" s="684"/>
      <c r="E102" s="794"/>
      <c r="F102" s="2735"/>
      <c r="G102" s="734"/>
      <c r="H102" s="2565"/>
      <c r="I102" s="2564"/>
      <c r="J102" s="678"/>
      <c r="K102" s="2754" t="s">
        <v>155</v>
      </c>
      <c r="L102" s="2733"/>
      <c r="M102" s="2740"/>
      <c r="N102" s="2731"/>
      <c r="O102" s="2730"/>
    </row>
    <row r="103" spans="1:18" x14ac:dyDescent="0.2">
      <c r="A103" s="2668"/>
      <c r="B103" s="686"/>
      <c r="C103" s="2736"/>
      <c r="D103" s="684"/>
      <c r="E103" s="794"/>
      <c r="F103" s="2735"/>
      <c r="G103" s="734"/>
      <c r="H103" s="2565"/>
      <c r="I103" s="2564"/>
      <c r="J103" s="678"/>
      <c r="K103" s="2734" t="s">
        <v>134</v>
      </c>
      <c r="L103" s="2733"/>
      <c r="M103" s="2740"/>
      <c r="N103" s="2731"/>
      <c r="O103" s="2730"/>
    </row>
    <row r="104" spans="1:18" ht="13.5" customHeight="1" thickBot="1" x14ac:dyDescent="0.25">
      <c r="A104" s="2662"/>
      <c r="B104" s="2556"/>
      <c r="C104" s="2722"/>
      <c r="D104" s="669"/>
      <c r="E104" s="793"/>
      <c r="F104" s="2721"/>
      <c r="G104" s="728"/>
      <c r="H104" s="2600"/>
      <c r="I104" s="2550"/>
      <c r="J104" s="202"/>
      <c r="K104" s="2738" t="s">
        <v>29</v>
      </c>
      <c r="L104" s="2719">
        <f>SUM(L101:L103)</f>
        <v>30</v>
      </c>
      <c r="M104" s="2606"/>
      <c r="N104" s="2727"/>
      <c r="O104" s="2717"/>
    </row>
    <row r="105" spans="1:18" ht="28.5" customHeight="1" x14ac:dyDescent="0.2">
      <c r="A105" s="2675" t="s">
        <v>33</v>
      </c>
      <c r="B105" s="2578" t="s">
        <v>35</v>
      </c>
      <c r="C105" s="2726" t="s">
        <v>33</v>
      </c>
      <c r="D105" s="694" t="s">
        <v>98</v>
      </c>
      <c r="E105" s="2673"/>
      <c r="F105" s="2725" t="s">
        <v>669</v>
      </c>
      <c r="G105" s="739" t="s">
        <v>233</v>
      </c>
      <c r="H105" s="2617" t="s">
        <v>40</v>
      </c>
      <c r="I105" s="2590" t="s">
        <v>62</v>
      </c>
      <c r="J105" s="209" t="s">
        <v>646</v>
      </c>
      <c r="K105" s="2715" t="s">
        <v>119</v>
      </c>
      <c r="L105" s="2724">
        <v>5</v>
      </c>
      <c r="M105" s="927" t="s">
        <v>668</v>
      </c>
      <c r="N105" s="2728" t="s">
        <v>596</v>
      </c>
      <c r="O105" s="2755">
        <v>525</v>
      </c>
    </row>
    <row r="106" spans="1:18" ht="12.75" customHeight="1" x14ac:dyDescent="0.2">
      <c r="A106" s="2668"/>
      <c r="B106" s="686"/>
      <c r="C106" s="2736"/>
      <c r="D106" s="684"/>
      <c r="E106" s="794"/>
      <c r="F106" s="2735"/>
      <c r="G106" s="734"/>
      <c r="H106" s="2565"/>
      <c r="I106" s="2564"/>
      <c r="J106" s="678"/>
      <c r="K106" s="2734" t="s">
        <v>134</v>
      </c>
      <c r="L106" s="2733"/>
      <c r="M106" s="2740"/>
      <c r="N106" s="2731"/>
      <c r="O106" s="2730"/>
    </row>
    <row r="107" spans="1:18" ht="33.75" customHeight="1" thickBot="1" x14ac:dyDescent="0.25">
      <c r="A107" s="2662"/>
      <c r="B107" s="2556"/>
      <c r="C107" s="2722"/>
      <c r="D107" s="669"/>
      <c r="E107" s="793"/>
      <c r="F107" s="2721"/>
      <c r="G107" s="728"/>
      <c r="H107" s="2565"/>
      <c r="I107" s="2550"/>
      <c r="J107" s="202"/>
      <c r="K107" s="2738" t="s">
        <v>29</v>
      </c>
      <c r="L107" s="2719">
        <f>SUM(L105:L106)</f>
        <v>5</v>
      </c>
      <c r="M107" s="2606"/>
      <c r="N107" s="2727"/>
      <c r="O107" s="2717"/>
    </row>
    <row r="108" spans="1:18" ht="25.5" x14ac:dyDescent="0.2">
      <c r="A108" s="2675" t="s">
        <v>33</v>
      </c>
      <c r="B108" s="2578" t="s">
        <v>35</v>
      </c>
      <c r="C108" s="2726" t="s">
        <v>33</v>
      </c>
      <c r="D108" s="694" t="s">
        <v>92</v>
      </c>
      <c r="E108" s="2673"/>
      <c r="F108" s="2725" t="s">
        <v>667</v>
      </c>
      <c r="G108" s="739" t="s">
        <v>233</v>
      </c>
      <c r="H108" s="2565"/>
      <c r="I108" s="2590" t="s">
        <v>62</v>
      </c>
      <c r="J108" s="209" t="s">
        <v>651</v>
      </c>
      <c r="K108" s="2715" t="s">
        <v>119</v>
      </c>
      <c r="L108" s="2724">
        <v>8</v>
      </c>
      <c r="M108" s="927" t="s">
        <v>666</v>
      </c>
      <c r="N108" s="2728" t="s">
        <v>47</v>
      </c>
      <c r="O108" s="2676">
        <v>1</v>
      </c>
    </row>
    <row r="109" spans="1:18" ht="16.5" customHeight="1" thickBot="1" x14ac:dyDescent="0.25">
      <c r="A109" s="2662"/>
      <c r="B109" s="2556"/>
      <c r="C109" s="2722"/>
      <c r="D109" s="669"/>
      <c r="E109" s="793"/>
      <c r="F109" s="2721"/>
      <c r="G109" s="728"/>
      <c r="H109" s="2600"/>
      <c r="I109" s="2550"/>
      <c r="J109" s="202"/>
      <c r="K109" s="2738" t="s">
        <v>29</v>
      </c>
      <c r="L109" s="2719">
        <f>SUM(L108:L108)</f>
        <v>8</v>
      </c>
      <c r="M109" s="2606"/>
      <c r="N109" s="2727"/>
      <c r="O109" s="2717"/>
    </row>
    <row r="110" spans="1:18" ht="30" customHeight="1" x14ac:dyDescent="0.2">
      <c r="A110" s="2675" t="s">
        <v>33</v>
      </c>
      <c r="B110" s="2578" t="s">
        <v>35</v>
      </c>
      <c r="C110" s="2726" t="s">
        <v>33</v>
      </c>
      <c r="D110" s="694" t="s">
        <v>89</v>
      </c>
      <c r="E110" s="2673"/>
      <c r="F110" s="2725" t="s">
        <v>665</v>
      </c>
      <c r="G110" s="739" t="s">
        <v>233</v>
      </c>
      <c r="H110" s="2617" t="s">
        <v>40</v>
      </c>
      <c r="I110" s="2590" t="s">
        <v>62</v>
      </c>
      <c r="J110" s="209" t="s">
        <v>664</v>
      </c>
      <c r="K110" s="2715" t="s">
        <v>119</v>
      </c>
      <c r="L110" s="2724">
        <v>20</v>
      </c>
      <c r="M110" s="2737" t="s">
        <v>663</v>
      </c>
      <c r="N110" s="2728" t="s">
        <v>47</v>
      </c>
      <c r="O110" s="2676">
        <v>5</v>
      </c>
    </row>
    <row r="111" spans="1:18" x14ac:dyDescent="0.2">
      <c r="A111" s="2668"/>
      <c r="B111" s="686"/>
      <c r="C111" s="2736"/>
      <c r="D111" s="684"/>
      <c r="E111" s="794"/>
      <c r="F111" s="2735"/>
      <c r="G111" s="734"/>
      <c r="H111" s="2565"/>
      <c r="I111" s="2564"/>
      <c r="J111" s="678"/>
      <c r="K111" s="2754" t="s">
        <v>155</v>
      </c>
      <c r="L111" s="2733"/>
      <c r="M111" s="2732"/>
      <c r="N111" s="2731"/>
      <c r="O111" s="2730"/>
    </row>
    <row r="112" spans="1:18" x14ac:dyDescent="0.2">
      <c r="A112" s="2668"/>
      <c r="B112" s="686"/>
      <c r="C112" s="2736"/>
      <c r="D112" s="684"/>
      <c r="E112" s="794"/>
      <c r="F112" s="2735"/>
      <c r="G112" s="734"/>
      <c r="H112" s="2565"/>
      <c r="I112" s="2564"/>
      <c r="J112" s="678"/>
      <c r="K112" s="2734" t="s">
        <v>134</v>
      </c>
      <c r="L112" s="2733"/>
      <c r="M112" s="2740"/>
      <c r="N112" s="2731"/>
      <c r="O112" s="2730"/>
    </row>
    <row r="113" spans="1:20" ht="13.5" thickBot="1" x14ac:dyDescent="0.25">
      <c r="A113" s="2662"/>
      <c r="B113" s="2556"/>
      <c r="C113" s="2722"/>
      <c r="D113" s="669"/>
      <c r="E113" s="793"/>
      <c r="F113" s="2721"/>
      <c r="G113" s="728"/>
      <c r="H113" s="2565"/>
      <c r="I113" s="2550"/>
      <c r="J113" s="202"/>
      <c r="K113" s="2738" t="s">
        <v>29</v>
      </c>
      <c r="L113" s="2719">
        <f>SUM(L110:L112)</f>
        <v>20</v>
      </c>
      <c r="M113" s="2606"/>
      <c r="N113" s="2727"/>
      <c r="O113" s="2717"/>
    </row>
    <row r="114" spans="1:20" ht="25.5" x14ac:dyDescent="0.2">
      <c r="A114" s="2675" t="s">
        <v>33</v>
      </c>
      <c r="B114" s="2578" t="s">
        <v>35</v>
      </c>
      <c r="C114" s="2726" t="s">
        <v>33</v>
      </c>
      <c r="D114" s="694" t="s">
        <v>84</v>
      </c>
      <c r="E114" s="2673"/>
      <c r="F114" s="2725" t="s">
        <v>662</v>
      </c>
      <c r="G114" s="739" t="s">
        <v>233</v>
      </c>
      <c r="H114" s="2565"/>
      <c r="I114" s="2590" t="s">
        <v>62</v>
      </c>
      <c r="J114" s="209" t="s">
        <v>601</v>
      </c>
      <c r="K114" s="2715" t="s">
        <v>119</v>
      </c>
      <c r="L114" s="2753">
        <v>22.2</v>
      </c>
      <c r="M114" s="927" t="s">
        <v>661</v>
      </c>
      <c r="N114" s="2728" t="s">
        <v>47</v>
      </c>
      <c r="O114" s="2676">
        <v>48</v>
      </c>
      <c r="R114" s="624"/>
    </row>
    <row r="115" spans="1:20" x14ac:dyDescent="0.2">
      <c r="A115" s="2668"/>
      <c r="B115" s="686"/>
      <c r="C115" s="2736"/>
      <c r="D115" s="684"/>
      <c r="E115" s="794"/>
      <c r="F115" s="2735"/>
      <c r="G115" s="734"/>
      <c r="H115" s="2565"/>
      <c r="I115" s="2564"/>
      <c r="J115" s="678"/>
      <c r="K115" s="2734" t="s">
        <v>134</v>
      </c>
      <c r="L115" s="2733"/>
      <c r="M115" s="2740"/>
      <c r="N115" s="2731"/>
      <c r="O115" s="2730"/>
      <c r="R115" s="624"/>
    </row>
    <row r="116" spans="1:20" ht="13.5" thickBot="1" x14ac:dyDescent="0.25">
      <c r="A116" s="2662"/>
      <c r="B116" s="2556"/>
      <c r="C116" s="2722"/>
      <c r="D116" s="669"/>
      <c r="E116" s="793"/>
      <c r="F116" s="2721"/>
      <c r="G116" s="728"/>
      <c r="H116" s="2600"/>
      <c r="I116" s="2550"/>
      <c r="J116" s="202"/>
      <c r="K116" s="2738" t="s">
        <v>29</v>
      </c>
      <c r="L116" s="2719">
        <f>SUM(L114:L115)</f>
        <v>22.2</v>
      </c>
      <c r="M116" s="2606"/>
      <c r="N116" s="2727"/>
      <c r="O116" s="2717"/>
      <c r="R116" s="624"/>
    </row>
    <row r="117" spans="1:20" ht="25.5" x14ac:dyDescent="0.2">
      <c r="A117" s="2675" t="s">
        <v>33</v>
      </c>
      <c r="B117" s="2578" t="s">
        <v>35</v>
      </c>
      <c r="C117" s="2726" t="s">
        <v>33</v>
      </c>
      <c r="D117" s="694" t="s">
        <v>81</v>
      </c>
      <c r="E117" s="2673"/>
      <c r="F117" s="2725" t="s">
        <v>660</v>
      </c>
      <c r="G117" s="739" t="s">
        <v>233</v>
      </c>
      <c r="H117" s="2617" t="s">
        <v>40</v>
      </c>
      <c r="I117" s="2590" t="s">
        <v>62</v>
      </c>
      <c r="J117" s="209" t="s">
        <v>641</v>
      </c>
      <c r="K117" s="2715" t="s">
        <v>119</v>
      </c>
      <c r="L117" s="2752">
        <v>9.4</v>
      </c>
      <c r="M117" s="2729" t="s">
        <v>659</v>
      </c>
      <c r="N117" s="2728" t="s">
        <v>47</v>
      </c>
      <c r="O117" s="2676">
        <v>48</v>
      </c>
      <c r="R117" s="624"/>
    </row>
    <row r="118" spans="1:20" x14ac:dyDescent="0.2">
      <c r="A118" s="2668"/>
      <c r="B118" s="686"/>
      <c r="C118" s="2736"/>
      <c r="D118" s="684"/>
      <c r="E118" s="794"/>
      <c r="F118" s="2735"/>
      <c r="G118" s="734"/>
      <c r="H118" s="2565"/>
      <c r="I118" s="2564"/>
      <c r="J118" s="678"/>
      <c r="K118" s="2734" t="s">
        <v>134</v>
      </c>
      <c r="L118" s="2733"/>
      <c r="M118" s="2740"/>
      <c r="N118" s="2731"/>
      <c r="O118" s="2730"/>
      <c r="R118" s="624"/>
    </row>
    <row r="119" spans="1:20" ht="13.5" thickBot="1" x14ac:dyDescent="0.25">
      <c r="A119" s="2662"/>
      <c r="B119" s="2556"/>
      <c r="C119" s="2722"/>
      <c r="D119" s="669"/>
      <c r="E119" s="793"/>
      <c r="F119" s="2721"/>
      <c r="G119" s="728"/>
      <c r="H119" s="2565"/>
      <c r="I119" s="2550"/>
      <c r="J119" s="202"/>
      <c r="K119" s="2738" t="s">
        <v>29</v>
      </c>
      <c r="L119" s="2719">
        <f>SUM(L117:L118)</f>
        <v>9.4</v>
      </c>
      <c r="M119" s="2606"/>
      <c r="N119" s="2727"/>
      <c r="O119" s="2717"/>
      <c r="R119" s="624"/>
    </row>
    <row r="120" spans="1:20" ht="24.75" customHeight="1" x14ac:dyDescent="0.2">
      <c r="A120" s="2675" t="s">
        <v>33</v>
      </c>
      <c r="B120" s="2578" t="s">
        <v>35</v>
      </c>
      <c r="C120" s="2726" t="s">
        <v>33</v>
      </c>
      <c r="D120" s="694" t="s">
        <v>75</v>
      </c>
      <c r="E120" s="2673"/>
      <c r="F120" s="2725" t="s">
        <v>658</v>
      </c>
      <c r="G120" s="739" t="s">
        <v>233</v>
      </c>
      <c r="H120" s="2565"/>
      <c r="I120" s="2590" t="s">
        <v>62</v>
      </c>
      <c r="J120" s="209" t="s">
        <v>646</v>
      </c>
      <c r="K120" s="2715" t="s">
        <v>119</v>
      </c>
      <c r="L120" s="2724">
        <v>0.3</v>
      </c>
      <c r="M120" s="2729" t="s">
        <v>657</v>
      </c>
      <c r="N120" s="2728" t="s">
        <v>47</v>
      </c>
      <c r="O120" s="2676">
        <v>3</v>
      </c>
      <c r="R120" s="624"/>
    </row>
    <row r="121" spans="1:20" ht="13.5" thickBot="1" x14ac:dyDescent="0.25">
      <c r="A121" s="2662"/>
      <c r="B121" s="2556"/>
      <c r="C121" s="2722"/>
      <c r="D121" s="669"/>
      <c r="E121" s="793"/>
      <c r="F121" s="2721"/>
      <c r="G121" s="728"/>
      <c r="H121" s="2565"/>
      <c r="I121" s="2550"/>
      <c r="J121" s="202"/>
      <c r="K121" s="2738" t="s">
        <v>29</v>
      </c>
      <c r="L121" s="2719">
        <f>SUM(L120)</f>
        <v>0.3</v>
      </c>
      <c r="M121" s="2606"/>
      <c r="N121" s="2727"/>
      <c r="O121" s="2717"/>
      <c r="R121" s="624"/>
    </row>
    <row r="122" spans="1:20" ht="30" customHeight="1" x14ac:dyDescent="0.2">
      <c r="A122" s="2675" t="s">
        <v>33</v>
      </c>
      <c r="B122" s="2578" t="s">
        <v>35</v>
      </c>
      <c r="C122" s="2726" t="s">
        <v>33</v>
      </c>
      <c r="D122" s="694" t="s">
        <v>69</v>
      </c>
      <c r="E122" s="2673"/>
      <c r="F122" s="2725" t="s">
        <v>656</v>
      </c>
      <c r="G122" s="739" t="s">
        <v>233</v>
      </c>
      <c r="H122" s="2565"/>
      <c r="I122" s="2590" t="s">
        <v>62</v>
      </c>
      <c r="J122" s="209" t="s">
        <v>615</v>
      </c>
      <c r="K122" s="2715" t="s">
        <v>119</v>
      </c>
      <c r="L122" s="2724">
        <v>4</v>
      </c>
      <c r="M122" s="2729" t="s">
        <v>655</v>
      </c>
      <c r="N122" s="2728" t="s">
        <v>47</v>
      </c>
      <c r="O122" s="2676">
        <v>4</v>
      </c>
      <c r="R122" s="624"/>
    </row>
    <row r="123" spans="1:20" ht="13.5" thickBot="1" x14ac:dyDescent="0.25">
      <c r="A123" s="2662"/>
      <c r="B123" s="2556"/>
      <c r="C123" s="2722"/>
      <c r="D123" s="669"/>
      <c r="E123" s="793"/>
      <c r="F123" s="2721"/>
      <c r="G123" s="734"/>
      <c r="H123" s="2600"/>
      <c r="I123" s="2550"/>
      <c r="J123" s="202"/>
      <c r="K123" s="2738" t="s">
        <v>29</v>
      </c>
      <c r="L123" s="2719">
        <f>SUM(L122)</f>
        <v>4</v>
      </c>
      <c r="M123" s="2606"/>
      <c r="N123" s="2727"/>
      <c r="O123" s="2717"/>
      <c r="R123" s="624"/>
    </row>
    <row r="124" spans="1:20" ht="30.75" customHeight="1" thickBot="1" x14ac:dyDescent="0.25">
      <c r="A124" s="2675" t="s">
        <v>33</v>
      </c>
      <c r="B124" s="2578" t="s">
        <v>35</v>
      </c>
      <c r="C124" s="2726" t="s">
        <v>33</v>
      </c>
      <c r="D124" s="694" t="s">
        <v>62</v>
      </c>
      <c r="E124" s="2751"/>
      <c r="F124" s="2725" t="s">
        <v>653</v>
      </c>
      <c r="G124" s="739" t="s">
        <v>233</v>
      </c>
      <c r="H124" s="2591" t="s">
        <v>40</v>
      </c>
      <c r="I124" s="2590" t="s">
        <v>62</v>
      </c>
      <c r="J124" s="209" t="s">
        <v>654</v>
      </c>
      <c r="K124" s="2750" t="s">
        <v>119</v>
      </c>
      <c r="L124" s="2749">
        <v>4</v>
      </c>
      <c r="M124" s="2729" t="s">
        <v>653</v>
      </c>
      <c r="N124" s="2728" t="s">
        <v>47</v>
      </c>
      <c r="O124" s="2676">
        <v>1</v>
      </c>
      <c r="R124" s="624"/>
    </row>
    <row r="125" spans="1:20" ht="24.6" customHeight="1" thickBot="1" x14ac:dyDescent="0.25">
      <c r="A125" s="2662"/>
      <c r="B125" s="2556"/>
      <c r="C125" s="2722"/>
      <c r="D125" s="669"/>
      <c r="E125" s="2748"/>
      <c r="F125" s="2721"/>
      <c r="G125" s="734"/>
      <c r="H125" s="2565"/>
      <c r="I125" s="2550"/>
      <c r="J125" s="202"/>
      <c r="K125" s="2747" t="s">
        <v>29</v>
      </c>
      <c r="L125" s="2746">
        <f>SUM(L124)</f>
        <v>4</v>
      </c>
      <c r="M125" s="2606"/>
      <c r="N125" s="2745"/>
      <c r="O125" s="2744"/>
    </row>
    <row r="126" spans="1:20" ht="32.450000000000003" customHeight="1" x14ac:dyDescent="0.2">
      <c r="A126" s="2675" t="s">
        <v>33</v>
      </c>
      <c r="B126" s="2578" t="s">
        <v>35</v>
      </c>
      <c r="C126" s="2726" t="s">
        <v>33</v>
      </c>
      <c r="D126" s="694" t="s">
        <v>57</v>
      </c>
      <c r="E126" s="2673"/>
      <c r="F126" s="2725" t="s">
        <v>652</v>
      </c>
      <c r="G126" s="739" t="s">
        <v>233</v>
      </c>
      <c r="H126" s="2565"/>
      <c r="I126" s="2590" t="s">
        <v>62</v>
      </c>
      <c r="J126" s="209" t="s">
        <v>651</v>
      </c>
      <c r="K126" s="2715" t="s">
        <v>119</v>
      </c>
      <c r="L126" s="2724">
        <v>40</v>
      </c>
      <c r="M126" s="2737" t="s">
        <v>650</v>
      </c>
      <c r="N126" s="2728" t="s">
        <v>596</v>
      </c>
      <c r="O126" s="2676">
        <v>8</v>
      </c>
      <c r="P126" s="2743"/>
      <c r="R126" s="624"/>
      <c r="T126" s="624"/>
    </row>
    <row r="127" spans="1:20" ht="14.45" customHeight="1" x14ac:dyDescent="0.2">
      <c r="A127" s="2668"/>
      <c r="B127" s="686"/>
      <c r="C127" s="2736"/>
      <c r="D127" s="684"/>
      <c r="E127" s="794"/>
      <c r="F127" s="2735"/>
      <c r="G127" s="734"/>
      <c r="H127" s="2565"/>
      <c r="I127" s="2564"/>
      <c r="J127" s="678"/>
      <c r="K127" s="2734" t="s">
        <v>134</v>
      </c>
      <c r="L127" s="2733"/>
      <c r="M127" s="2742"/>
      <c r="N127" s="2731"/>
      <c r="O127" s="2730"/>
    </row>
    <row r="128" spans="1:20" ht="15" customHeight="1" thickBot="1" x14ac:dyDescent="0.25">
      <c r="A128" s="2662"/>
      <c r="B128" s="2556"/>
      <c r="C128" s="2722"/>
      <c r="D128" s="669"/>
      <c r="E128" s="793"/>
      <c r="F128" s="2721"/>
      <c r="G128" s="728"/>
      <c r="H128" s="2551"/>
      <c r="I128" s="2550"/>
      <c r="J128" s="202"/>
      <c r="K128" s="2720" t="s">
        <v>29</v>
      </c>
      <c r="L128" s="2719">
        <f>SUM(L126:L127)</f>
        <v>40</v>
      </c>
      <c r="M128" s="2741"/>
      <c r="N128" s="2727"/>
      <c r="O128" s="2717"/>
    </row>
    <row r="129" spans="1:20" ht="39" hidden="1" customHeight="1" x14ac:dyDescent="0.2">
      <c r="A129" s="2675" t="s">
        <v>33</v>
      </c>
      <c r="B129" s="2578" t="s">
        <v>35</v>
      </c>
      <c r="C129" s="2726" t="s">
        <v>33</v>
      </c>
      <c r="D129" s="694" t="s">
        <v>53</v>
      </c>
      <c r="E129" s="2673"/>
      <c r="F129" s="2725" t="s">
        <v>649</v>
      </c>
      <c r="G129" s="739" t="s">
        <v>233</v>
      </c>
      <c r="H129" s="2617" t="s">
        <v>40</v>
      </c>
      <c r="I129" s="2590" t="s">
        <v>62</v>
      </c>
      <c r="J129" s="2702" t="s">
        <v>633</v>
      </c>
      <c r="K129" s="2715" t="s">
        <v>119</v>
      </c>
      <c r="L129" s="2724">
        <v>0</v>
      </c>
      <c r="M129" s="2729" t="s">
        <v>648</v>
      </c>
      <c r="N129" s="2728" t="s">
        <v>596</v>
      </c>
      <c r="O129" s="2676">
        <v>0</v>
      </c>
    </row>
    <row r="130" spans="1:20" ht="13.5" hidden="1" thickBot="1" x14ac:dyDescent="0.25">
      <c r="A130" s="2668"/>
      <c r="B130" s="686"/>
      <c r="C130" s="2736"/>
      <c r="D130" s="684"/>
      <c r="E130" s="794"/>
      <c r="F130" s="2735"/>
      <c r="G130" s="734"/>
      <c r="H130" s="2565"/>
      <c r="I130" s="2564"/>
      <c r="J130" s="2700"/>
      <c r="K130" s="2734" t="s">
        <v>134</v>
      </c>
      <c r="L130" s="2733"/>
      <c r="M130" s="2740"/>
      <c r="N130" s="2731"/>
      <c r="O130" s="2730"/>
    </row>
    <row r="131" spans="1:20" ht="13.5" hidden="1" thickBot="1" x14ac:dyDescent="0.25">
      <c r="A131" s="2662"/>
      <c r="B131" s="2556"/>
      <c r="C131" s="2722"/>
      <c r="D131" s="669"/>
      <c r="E131" s="793"/>
      <c r="F131" s="2721"/>
      <c r="G131" s="728"/>
      <c r="H131" s="2565"/>
      <c r="I131" s="2550"/>
      <c r="J131" s="2739"/>
      <c r="K131" s="2738" t="s">
        <v>29</v>
      </c>
      <c r="L131" s="2719">
        <f>SUM(L129:L130)</f>
        <v>0</v>
      </c>
      <c r="M131" s="2606"/>
      <c r="N131" s="2727"/>
      <c r="O131" s="2717"/>
    </row>
    <row r="132" spans="1:20" ht="24.75" customHeight="1" x14ac:dyDescent="0.2">
      <c r="A132" s="2675" t="s">
        <v>33</v>
      </c>
      <c r="B132" s="2578" t="s">
        <v>35</v>
      </c>
      <c r="C132" s="2726" t="s">
        <v>33</v>
      </c>
      <c r="D132" s="694" t="s">
        <v>44</v>
      </c>
      <c r="E132" s="2673"/>
      <c r="F132" s="2725" t="s">
        <v>647</v>
      </c>
      <c r="G132" s="739" t="s">
        <v>233</v>
      </c>
      <c r="H132" s="2565"/>
      <c r="I132" s="2590" t="s">
        <v>62</v>
      </c>
      <c r="J132" s="209" t="s">
        <v>646</v>
      </c>
      <c r="K132" s="2715" t="s">
        <v>119</v>
      </c>
      <c r="L132" s="2724">
        <v>13</v>
      </c>
      <c r="M132" s="2737" t="s">
        <v>645</v>
      </c>
      <c r="N132" s="2728" t="s">
        <v>596</v>
      </c>
      <c r="O132" s="2676">
        <v>100</v>
      </c>
    </row>
    <row r="133" spans="1:20" x14ac:dyDescent="0.2">
      <c r="A133" s="2668"/>
      <c r="B133" s="686"/>
      <c r="C133" s="2736"/>
      <c r="D133" s="684"/>
      <c r="E133" s="794"/>
      <c r="F133" s="2735"/>
      <c r="G133" s="734"/>
      <c r="H133" s="2565"/>
      <c r="I133" s="2564"/>
      <c r="J133" s="678"/>
      <c r="K133" s="2734" t="s">
        <v>134</v>
      </c>
      <c r="L133" s="2733">
        <v>0</v>
      </c>
      <c r="M133" s="2732"/>
      <c r="N133" s="2731"/>
      <c r="O133" s="2730"/>
    </row>
    <row r="134" spans="1:20" ht="13.5" thickBot="1" x14ac:dyDescent="0.25">
      <c r="A134" s="2662"/>
      <c r="B134" s="2556"/>
      <c r="C134" s="2722"/>
      <c r="D134" s="669"/>
      <c r="E134" s="793"/>
      <c r="F134" s="2721"/>
      <c r="G134" s="728"/>
      <c r="H134" s="2600"/>
      <c r="I134" s="2550"/>
      <c r="J134" s="202"/>
      <c r="K134" s="2720" t="s">
        <v>29</v>
      </c>
      <c r="L134" s="2719">
        <f>SUM(L132:L133)</f>
        <v>13</v>
      </c>
      <c r="M134" s="2606"/>
      <c r="N134" s="2727"/>
      <c r="O134" s="2717"/>
    </row>
    <row r="135" spans="1:20" ht="26.25" customHeight="1" x14ac:dyDescent="0.2">
      <c r="A135" s="2675" t="s">
        <v>33</v>
      </c>
      <c r="B135" s="2578" t="s">
        <v>35</v>
      </c>
      <c r="C135" s="2726" t="s">
        <v>33</v>
      </c>
      <c r="D135" s="694" t="s">
        <v>42</v>
      </c>
      <c r="E135" s="2673"/>
      <c r="F135" s="2725" t="s">
        <v>644</v>
      </c>
      <c r="G135" s="739" t="s">
        <v>233</v>
      </c>
      <c r="H135" s="2617" t="s">
        <v>40</v>
      </c>
      <c r="I135" s="2590" t="s">
        <v>62</v>
      </c>
      <c r="J135" s="209" t="s">
        <v>638</v>
      </c>
      <c r="K135" s="2715" t="s">
        <v>119</v>
      </c>
      <c r="L135" s="2724">
        <v>0</v>
      </c>
      <c r="M135" s="2729" t="s">
        <v>643</v>
      </c>
      <c r="N135" s="2728" t="s">
        <v>47</v>
      </c>
      <c r="O135" s="2676">
        <v>0</v>
      </c>
    </row>
    <row r="136" spans="1:20" ht="13.5" thickBot="1" x14ac:dyDescent="0.25">
      <c r="A136" s="2662"/>
      <c r="B136" s="2556"/>
      <c r="C136" s="2722"/>
      <c r="D136" s="669"/>
      <c r="E136" s="793"/>
      <c r="F136" s="2721"/>
      <c r="G136" s="734"/>
      <c r="H136" s="2565"/>
      <c r="I136" s="2550"/>
      <c r="J136" s="202"/>
      <c r="K136" s="2720" t="s">
        <v>29</v>
      </c>
      <c r="L136" s="2719">
        <f>SUM(L135)</f>
        <v>0</v>
      </c>
      <c r="M136" s="2606"/>
      <c r="N136" s="2727"/>
      <c r="O136" s="2717"/>
    </row>
    <row r="137" spans="1:20" ht="27" customHeight="1" x14ac:dyDescent="0.2">
      <c r="A137" s="2675" t="s">
        <v>33</v>
      </c>
      <c r="B137" s="2578" t="s">
        <v>35</v>
      </c>
      <c r="C137" s="2726" t="s">
        <v>33</v>
      </c>
      <c r="D137" s="694" t="s">
        <v>273</v>
      </c>
      <c r="E137" s="2673"/>
      <c r="F137" s="2725" t="s">
        <v>642</v>
      </c>
      <c r="G137" s="739" t="s">
        <v>233</v>
      </c>
      <c r="H137" s="2565"/>
      <c r="I137" s="2590" t="s">
        <v>62</v>
      </c>
      <c r="J137" s="209" t="s">
        <v>641</v>
      </c>
      <c r="K137" s="2715" t="s">
        <v>119</v>
      </c>
      <c r="L137" s="2724">
        <v>51</v>
      </c>
      <c r="M137" s="2729" t="s">
        <v>640</v>
      </c>
      <c r="N137" s="2728" t="s">
        <v>47</v>
      </c>
      <c r="O137" s="2676">
        <v>45</v>
      </c>
      <c r="Q137" s="624"/>
      <c r="R137" s="624"/>
    </row>
    <row r="138" spans="1:20" ht="16.5" customHeight="1" thickBot="1" x14ac:dyDescent="0.25">
      <c r="A138" s="2662"/>
      <c r="B138" s="2556"/>
      <c r="C138" s="2722"/>
      <c r="D138" s="669"/>
      <c r="E138" s="793"/>
      <c r="F138" s="2721"/>
      <c r="G138" s="734"/>
      <c r="H138" s="2565"/>
      <c r="I138" s="2550"/>
      <c r="J138" s="202"/>
      <c r="K138" s="2720" t="s">
        <v>29</v>
      </c>
      <c r="L138" s="2719">
        <f>SUM(L137)</f>
        <v>51</v>
      </c>
      <c r="M138" s="2606"/>
      <c r="N138" s="2727"/>
      <c r="O138" s="2717"/>
    </row>
    <row r="139" spans="1:20" ht="30.75" customHeight="1" x14ac:dyDescent="0.2">
      <c r="A139" s="2675" t="s">
        <v>33</v>
      </c>
      <c r="B139" s="2578" t="s">
        <v>35</v>
      </c>
      <c r="C139" s="2726" t="s">
        <v>33</v>
      </c>
      <c r="D139" s="694" t="s">
        <v>271</v>
      </c>
      <c r="E139" s="2673"/>
      <c r="F139" s="2725" t="s">
        <v>639</v>
      </c>
      <c r="G139" s="739" t="s">
        <v>233</v>
      </c>
      <c r="H139" s="2565"/>
      <c r="I139" s="2590" t="s">
        <v>62</v>
      </c>
      <c r="J139" s="209" t="s">
        <v>638</v>
      </c>
      <c r="K139" s="2715" t="s">
        <v>119</v>
      </c>
      <c r="L139" s="2724">
        <v>10</v>
      </c>
      <c r="M139" s="2671" t="s">
        <v>637</v>
      </c>
      <c r="N139" s="2328" t="s">
        <v>47</v>
      </c>
      <c r="O139" s="2723">
        <v>900</v>
      </c>
      <c r="P139" s="624"/>
    </row>
    <row r="140" spans="1:20" ht="17.25" customHeight="1" thickBot="1" x14ac:dyDescent="0.25">
      <c r="A140" s="2662"/>
      <c r="B140" s="2556"/>
      <c r="C140" s="2722"/>
      <c r="D140" s="669"/>
      <c r="E140" s="793"/>
      <c r="F140" s="2721"/>
      <c r="G140" s="734"/>
      <c r="H140" s="2565"/>
      <c r="I140" s="2550"/>
      <c r="J140" s="202"/>
      <c r="K140" s="2720" t="s">
        <v>29</v>
      </c>
      <c r="L140" s="2719">
        <f>SUM(L139)</f>
        <v>10</v>
      </c>
      <c r="M140" s="2606"/>
      <c r="N140" s="2718"/>
      <c r="O140" s="2717"/>
    </row>
    <row r="141" spans="1:20" ht="26.25" customHeight="1" thickBot="1" x14ac:dyDescent="0.25">
      <c r="A141" s="2675" t="s">
        <v>33</v>
      </c>
      <c r="B141" s="2578" t="s">
        <v>35</v>
      </c>
      <c r="C141" s="2674" t="s">
        <v>33</v>
      </c>
      <c r="D141" s="735" t="s">
        <v>254</v>
      </c>
      <c r="E141" s="2673"/>
      <c r="F141" s="2716" t="s">
        <v>636</v>
      </c>
      <c r="G141" s="739" t="s">
        <v>233</v>
      </c>
      <c r="H141" s="2565"/>
      <c r="I141" s="2590" t="s">
        <v>62</v>
      </c>
      <c r="J141" s="2672" t="s">
        <v>633</v>
      </c>
      <c r="K141" s="2715" t="s">
        <v>119</v>
      </c>
      <c r="L141" s="2691">
        <v>1.3</v>
      </c>
      <c r="M141" s="2373" t="s">
        <v>635</v>
      </c>
      <c r="N141" s="2328" t="s">
        <v>47</v>
      </c>
      <c r="O141" s="2690">
        <v>12</v>
      </c>
      <c r="P141" s="2714"/>
      <c r="Q141" s="2714"/>
      <c r="R141" s="2714"/>
      <c r="S141" s="2714"/>
      <c r="T141" s="2714"/>
    </row>
    <row r="142" spans="1:20" ht="18" customHeight="1" thickBot="1" x14ac:dyDescent="0.25">
      <c r="A142" s="2662"/>
      <c r="B142" s="2556"/>
      <c r="C142" s="2689"/>
      <c r="D142" s="704"/>
      <c r="E142" s="793"/>
      <c r="F142" s="2713"/>
      <c r="G142" s="734"/>
      <c r="H142" s="2565"/>
      <c r="I142" s="2550"/>
      <c r="J142" s="2712"/>
      <c r="K142" s="2709" t="s">
        <v>29</v>
      </c>
      <c r="L142" s="2604">
        <f>SUM(L141)</f>
        <v>1.3</v>
      </c>
      <c r="M142" s="2546"/>
      <c r="N142" s="2711"/>
      <c r="O142" s="2710"/>
      <c r="P142" s="624"/>
      <c r="Q142" s="624"/>
      <c r="R142" s="624"/>
      <c r="S142" s="624"/>
      <c r="T142" s="624"/>
    </row>
    <row r="143" spans="1:20" ht="30.6" customHeight="1" thickBot="1" x14ac:dyDescent="0.25">
      <c r="A143" s="2675" t="s">
        <v>33</v>
      </c>
      <c r="B143" s="2578" t="s">
        <v>35</v>
      </c>
      <c r="C143" s="2674" t="s">
        <v>33</v>
      </c>
      <c r="D143" s="735" t="s">
        <v>259</v>
      </c>
      <c r="E143" s="2694"/>
      <c r="F143" s="837" t="s">
        <v>634</v>
      </c>
      <c r="G143" s="739" t="s">
        <v>233</v>
      </c>
      <c r="H143" s="2705"/>
      <c r="I143" s="2590" t="s">
        <v>62</v>
      </c>
      <c r="J143" s="2672" t="s">
        <v>633</v>
      </c>
      <c r="K143" s="2562" t="s">
        <v>119</v>
      </c>
      <c r="L143" s="2699">
        <v>1</v>
      </c>
      <c r="M143" s="2373" t="s">
        <v>632</v>
      </c>
      <c r="N143" s="2328" t="s">
        <v>47</v>
      </c>
      <c r="O143" s="2690">
        <v>1</v>
      </c>
    </row>
    <row r="144" spans="1:20" ht="18" customHeight="1" thickBot="1" x14ac:dyDescent="0.25">
      <c r="A144" s="2662"/>
      <c r="B144" s="2556"/>
      <c r="C144" s="2689"/>
      <c r="D144" s="704"/>
      <c r="E144" s="2553"/>
      <c r="F144" s="824"/>
      <c r="G144" s="734"/>
      <c r="H144" s="2705"/>
      <c r="I144" s="2550"/>
      <c r="J144" s="2549"/>
      <c r="K144" s="2709" t="s">
        <v>29</v>
      </c>
      <c r="L144" s="2604">
        <f>SUM(L143)</f>
        <v>1</v>
      </c>
      <c r="M144" s="2686"/>
      <c r="N144" s="2685"/>
      <c r="O144" s="2677"/>
    </row>
    <row r="145" spans="1:22" ht="40.15" customHeight="1" thickBot="1" x14ac:dyDescent="0.25">
      <c r="A145" s="2675" t="s">
        <v>33</v>
      </c>
      <c r="B145" s="2578" t="s">
        <v>35</v>
      </c>
      <c r="C145" s="2674" t="s">
        <v>33</v>
      </c>
      <c r="D145" s="735" t="s">
        <v>266</v>
      </c>
      <c r="E145" s="2694"/>
      <c r="F145" s="2708" t="s">
        <v>631</v>
      </c>
      <c r="G145" s="734"/>
      <c r="H145" s="2705"/>
      <c r="I145" s="2590" t="s">
        <v>62</v>
      </c>
      <c r="J145" s="2589" t="s">
        <v>630</v>
      </c>
      <c r="K145" s="2692" t="s">
        <v>119</v>
      </c>
      <c r="L145" s="2604">
        <v>10</v>
      </c>
      <c r="M145" s="2707" t="s">
        <v>629</v>
      </c>
      <c r="N145" s="2328" t="s">
        <v>47</v>
      </c>
      <c r="O145" s="2690">
        <v>7</v>
      </c>
    </row>
    <row r="146" spans="1:22" ht="24.75" customHeight="1" thickBot="1" x14ac:dyDescent="0.25">
      <c r="A146" s="2662"/>
      <c r="B146" s="2556"/>
      <c r="C146" s="2689"/>
      <c r="D146" s="704"/>
      <c r="E146" s="2553"/>
      <c r="F146" s="2706"/>
      <c r="G146" s="728"/>
      <c r="H146" s="2705"/>
      <c r="I146" s="2550"/>
      <c r="J146" s="2549"/>
      <c r="K146" s="2599" t="s">
        <v>29</v>
      </c>
      <c r="L146" s="2604">
        <f>SUM(L145)</f>
        <v>10</v>
      </c>
      <c r="M146" s="2686"/>
      <c r="N146" s="2685"/>
      <c r="O146" s="2677"/>
    </row>
    <row r="147" spans="1:22" ht="24.75" hidden="1" customHeight="1" thickBot="1" x14ac:dyDescent="0.25">
      <c r="A147" s="2675" t="s">
        <v>33</v>
      </c>
      <c r="B147" s="2578" t="s">
        <v>35</v>
      </c>
      <c r="C147" s="2674" t="s">
        <v>33</v>
      </c>
      <c r="D147" s="735" t="s">
        <v>264</v>
      </c>
      <c r="E147" s="2694"/>
      <c r="F147" s="2704" t="s">
        <v>628</v>
      </c>
      <c r="G147" s="739" t="s">
        <v>233</v>
      </c>
      <c r="H147" s="2703" t="s">
        <v>40</v>
      </c>
      <c r="I147" s="2590" t="s">
        <v>62</v>
      </c>
      <c r="J147" s="2702" t="s">
        <v>615</v>
      </c>
      <c r="K147" s="2692" t="s">
        <v>119</v>
      </c>
      <c r="L147" s="2604">
        <v>0</v>
      </c>
      <c r="M147" s="2373" t="s">
        <v>627</v>
      </c>
      <c r="N147" s="2328" t="s">
        <v>47</v>
      </c>
      <c r="O147" s="2690">
        <v>0</v>
      </c>
    </row>
    <row r="148" spans="1:22" ht="24.75" hidden="1" customHeight="1" thickBot="1" x14ac:dyDescent="0.25">
      <c r="A148" s="2668"/>
      <c r="B148" s="686"/>
      <c r="C148" s="2667"/>
      <c r="D148" s="756"/>
      <c r="E148" s="2601"/>
      <c r="F148" s="2701"/>
      <c r="G148" s="734"/>
      <c r="H148" s="2666"/>
      <c r="I148" s="2564"/>
      <c r="J148" s="2700"/>
      <c r="K148" s="2562" t="s">
        <v>155</v>
      </c>
      <c r="L148" s="2699">
        <v>0</v>
      </c>
      <c r="M148" s="2427"/>
      <c r="N148" s="2698"/>
      <c r="O148" s="2697"/>
    </row>
    <row r="149" spans="1:22" ht="18.75" hidden="1" customHeight="1" thickBot="1" x14ac:dyDescent="0.25">
      <c r="A149" s="2662"/>
      <c r="B149" s="2556"/>
      <c r="C149" s="2689"/>
      <c r="D149" s="704"/>
      <c r="E149" s="2553"/>
      <c r="F149" s="2696"/>
      <c r="G149" s="734"/>
      <c r="H149" s="2666"/>
      <c r="I149" s="2550"/>
      <c r="J149" s="2549"/>
      <c r="K149" s="2599" t="s">
        <v>29</v>
      </c>
      <c r="L149" s="2604">
        <f>SUM(L147:L148)</f>
        <v>0</v>
      </c>
      <c r="M149" s="2686"/>
      <c r="N149" s="2685"/>
      <c r="O149" s="2677"/>
    </row>
    <row r="150" spans="1:22" ht="30" hidden="1" customHeight="1" thickBot="1" x14ac:dyDescent="0.25">
      <c r="A150" s="2675" t="s">
        <v>33</v>
      </c>
      <c r="B150" s="2578" t="s">
        <v>35</v>
      </c>
      <c r="C150" s="2674" t="s">
        <v>33</v>
      </c>
      <c r="D150" s="2695" t="s">
        <v>261</v>
      </c>
      <c r="E150" s="2694"/>
      <c r="F150" s="2693" t="s">
        <v>626</v>
      </c>
      <c r="G150" s="734"/>
      <c r="H150" s="2666"/>
      <c r="I150" s="2590" t="s">
        <v>62</v>
      </c>
      <c r="J150" s="2589" t="s">
        <v>625</v>
      </c>
      <c r="K150" s="2692" t="s">
        <v>119</v>
      </c>
      <c r="L150" s="2691">
        <v>0</v>
      </c>
      <c r="M150" s="2373"/>
      <c r="N150" s="2328"/>
      <c r="O150" s="2690"/>
    </row>
    <row r="151" spans="1:22" ht="24.75" hidden="1" customHeight="1" thickBot="1" x14ac:dyDescent="0.25">
      <c r="A151" s="2662"/>
      <c r="B151" s="2556"/>
      <c r="C151" s="2689"/>
      <c r="D151" s="2688"/>
      <c r="E151" s="2553"/>
      <c r="F151" s="2687"/>
      <c r="G151" s="728"/>
      <c r="H151" s="2666"/>
      <c r="I151" s="2550"/>
      <c r="J151" s="2549"/>
      <c r="K151" s="2599" t="s">
        <v>29</v>
      </c>
      <c r="L151" s="2604">
        <f>SUM(L150)</f>
        <v>0</v>
      </c>
      <c r="M151" s="2686"/>
      <c r="N151" s="2685"/>
      <c r="O151" s="2677"/>
    </row>
    <row r="152" spans="1:22" ht="24.75" hidden="1" customHeight="1" thickBot="1" x14ac:dyDescent="0.25">
      <c r="A152" s="2675" t="s">
        <v>33</v>
      </c>
      <c r="B152" s="2578" t="s">
        <v>35</v>
      </c>
      <c r="C152" s="2674" t="s">
        <v>33</v>
      </c>
      <c r="D152" s="735" t="s">
        <v>256</v>
      </c>
      <c r="E152" s="2673"/>
      <c r="F152" s="2684" t="s">
        <v>624</v>
      </c>
      <c r="G152" s="739" t="s">
        <v>233</v>
      </c>
      <c r="H152" s="2666"/>
      <c r="I152" s="2590" t="s">
        <v>62</v>
      </c>
      <c r="J152" s="2679" t="s">
        <v>623</v>
      </c>
      <c r="K152" s="2562" t="s">
        <v>119</v>
      </c>
      <c r="L152" s="2604">
        <v>0</v>
      </c>
      <c r="M152" s="2683" t="s">
        <v>622</v>
      </c>
      <c r="N152" s="2682" t="s">
        <v>47</v>
      </c>
      <c r="O152" s="2681">
        <v>0</v>
      </c>
    </row>
    <row r="153" spans="1:22" ht="24.75" hidden="1" customHeight="1" thickBot="1" x14ac:dyDescent="0.25">
      <c r="A153" s="2662"/>
      <c r="B153" s="2556"/>
      <c r="C153" s="2661"/>
      <c r="D153" s="704"/>
      <c r="E153" s="793"/>
      <c r="F153" s="2680"/>
      <c r="G153" s="734"/>
      <c r="H153" s="2666"/>
      <c r="I153" s="2550"/>
      <c r="J153" s="2679"/>
      <c r="K153" s="2599" t="s">
        <v>29</v>
      </c>
      <c r="L153" s="2604">
        <f>SUM(L152)</f>
        <v>0</v>
      </c>
      <c r="M153" s="2597"/>
      <c r="N153" s="2678"/>
      <c r="O153" s="2677"/>
    </row>
    <row r="154" spans="1:22" ht="27" customHeight="1" thickBot="1" x14ac:dyDescent="0.25">
      <c r="A154" s="2675" t="s">
        <v>33</v>
      </c>
      <c r="B154" s="2578" t="s">
        <v>35</v>
      </c>
      <c r="C154" s="2674" t="s">
        <v>33</v>
      </c>
      <c r="D154" s="735" t="s">
        <v>361</v>
      </c>
      <c r="E154" s="2673"/>
      <c r="F154" s="329" t="s">
        <v>621</v>
      </c>
      <c r="G154" s="739" t="s">
        <v>233</v>
      </c>
      <c r="H154" s="2666"/>
      <c r="I154" s="2590" t="s">
        <v>62</v>
      </c>
      <c r="J154" s="2672" t="s">
        <v>620</v>
      </c>
      <c r="K154" s="2562" t="s">
        <v>119</v>
      </c>
      <c r="L154" s="2664">
        <v>61.3</v>
      </c>
      <c r="M154" s="1642" t="s">
        <v>619</v>
      </c>
      <c r="N154" s="2670" t="s">
        <v>47</v>
      </c>
      <c r="O154" s="2676">
        <v>2700</v>
      </c>
      <c r="P154" s="624"/>
      <c r="Q154" s="624"/>
    </row>
    <row r="155" spans="1:22" ht="24.75" customHeight="1" thickBot="1" x14ac:dyDescent="0.25">
      <c r="A155" s="2662"/>
      <c r="B155" s="2556"/>
      <c r="C155" s="2661"/>
      <c r="D155" s="704"/>
      <c r="E155" s="793"/>
      <c r="F155" s="263"/>
      <c r="G155" s="734"/>
      <c r="H155" s="2666"/>
      <c r="I155" s="2550"/>
      <c r="J155" s="2549"/>
      <c r="K155" s="2599" t="s">
        <v>29</v>
      </c>
      <c r="L155" s="2664">
        <f>SUM(L154)</f>
        <v>61.3</v>
      </c>
      <c r="M155" s="2606" t="s">
        <v>618</v>
      </c>
      <c r="N155" s="2657" t="s">
        <v>47</v>
      </c>
      <c r="O155" s="2656">
        <v>20</v>
      </c>
    </row>
    <row r="156" spans="1:22" ht="24.75" customHeight="1" thickBot="1" x14ac:dyDescent="0.25">
      <c r="A156" s="2675" t="s">
        <v>33</v>
      </c>
      <c r="B156" s="2578" t="s">
        <v>35</v>
      </c>
      <c r="C156" s="2674" t="s">
        <v>33</v>
      </c>
      <c r="D156" s="735" t="s">
        <v>617</v>
      </c>
      <c r="E156" s="2673"/>
      <c r="F156" s="392" t="s">
        <v>616</v>
      </c>
      <c r="G156" s="739" t="s">
        <v>233</v>
      </c>
      <c r="H156" s="2666"/>
      <c r="I156" s="2590" t="s">
        <v>62</v>
      </c>
      <c r="J156" s="2672" t="s">
        <v>615</v>
      </c>
      <c r="K156" s="2562" t="s">
        <v>134</v>
      </c>
      <c r="L156" s="2664">
        <v>458.1</v>
      </c>
      <c r="M156" s="2671" t="s">
        <v>614</v>
      </c>
      <c r="N156" s="2670" t="s">
        <v>47</v>
      </c>
      <c r="O156" s="2669">
        <v>16</v>
      </c>
      <c r="Q156" s="624"/>
      <c r="T156" s="624"/>
      <c r="V156" s="624"/>
    </row>
    <row r="157" spans="1:22" ht="18.75" customHeight="1" thickBot="1" x14ac:dyDescent="0.25">
      <c r="A157" s="2668"/>
      <c r="B157" s="686"/>
      <c r="C157" s="2667"/>
      <c r="D157" s="756"/>
      <c r="E157" s="794"/>
      <c r="F157" s="390"/>
      <c r="G157" s="734"/>
      <c r="H157" s="2666"/>
      <c r="I157" s="2564"/>
      <c r="J157" s="2665"/>
      <c r="K157" s="2562" t="s">
        <v>119</v>
      </c>
      <c r="L157" s="2664">
        <v>5</v>
      </c>
      <c r="M157" s="2597"/>
      <c r="N157" s="2657"/>
      <c r="O157" s="2663"/>
      <c r="Q157" s="624"/>
      <c r="T157" s="624"/>
    </row>
    <row r="158" spans="1:22" ht="24.75" customHeight="1" thickBot="1" x14ac:dyDescent="0.25">
      <c r="A158" s="2662"/>
      <c r="B158" s="2556"/>
      <c r="C158" s="2661"/>
      <c r="D158" s="704"/>
      <c r="E158" s="793"/>
      <c r="F158" s="388"/>
      <c r="G158" s="734"/>
      <c r="H158" s="2660"/>
      <c r="I158" s="2550"/>
      <c r="J158" s="2659"/>
      <c r="K158" s="2599" t="s">
        <v>29</v>
      </c>
      <c r="L158" s="2658">
        <f>SUM(L156:L157)</f>
        <v>463.1</v>
      </c>
      <c r="M158" s="2606" t="s">
        <v>613</v>
      </c>
      <c r="N158" s="2657" t="s">
        <v>47</v>
      </c>
      <c r="O158" s="2656">
        <v>9</v>
      </c>
    </row>
    <row r="159" spans="1:22" ht="13.5" customHeight="1" thickBot="1" x14ac:dyDescent="0.25">
      <c r="A159" s="2625" t="s">
        <v>33</v>
      </c>
      <c r="B159" s="2655" t="s">
        <v>35</v>
      </c>
      <c r="C159" s="2541" t="s">
        <v>34</v>
      </c>
      <c r="D159" s="2540"/>
      <c r="E159" s="2540"/>
      <c r="F159" s="2540"/>
      <c r="G159" s="2540"/>
      <c r="H159" s="2540"/>
      <c r="I159" s="2540"/>
      <c r="J159" s="2539"/>
      <c r="K159" s="2538" t="s">
        <v>29</v>
      </c>
      <c r="L159" s="2654">
        <f>L91</f>
        <v>803.2</v>
      </c>
      <c r="M159" s="2653"/>
      <c r="N159" s="2652"/>
      <c r="O159" s="2651"/>
    </row>
    <row r="160" spans="1:22" ht="13.5" thickBot="1" x14ac:dyDescent="0.25">
      <c r="A160" s="2650" t="s">
        <v>33</v>
      </c>
      <c r="B160" s="2533" t="s">
        <v>248</v>
      </c>
      <c r="C160" s="2532"/>
      <c r="D160" s="2532"/>
      <c r="E160" s="2532"/>
      <c r="F160" s="2532"/>
      <c r="G160" s="2532"/>
      <c r="H160" s="2532"/>
      <c r="I160" s="2532"/>
      <c r="J160" s="2532"/>
      <c r="K160" s="2532"/>
      <c r="L160" s="2530">
        <f>L83+L159</f>
        <v>4349.4000000000005</v>
      </c>
      <c r="M160" s="2529"/>
      <c r="N160" s="2528"/>
      <c r="O160" s="2527"/>
    </row>
    <row r="161" spans="1:15" ht="15" thickBot="1" x14ac:dyDescent="0.25">
      <c r="A161" s="2649" t="s">
        <v>35</v>
      </c>
      <c r="B161" s="2648" t="s">
        <v>612</v>
      </c>
      <c r="C161" s="2647"/>
      <c r="D161" s="2647"/>
      <c r="E161" s="2647"/>
      <c r="F161" s="2646"/>
      <c r="G161" s="2645"/>
      <c r="H161" s="2644"/>
      <c r="I161" s="2643"/>
      <c r="J161" s="2642"/>
      <c r="K161" s="2642"/>
      <c r="L161" s="2642"/>
      <c r="M161" s="2641"/>
      <c r="N161" s="2641"/>
      <c r="O161" s="2640"/>
    </row>
    <row r="162" spans="1:15" ht="26.25" thickBot="1" x14ac:dyDescent="0.25">
      <c r="A162" s="2625"/>
      <c r="B162" s="2639"/>
      <c r="C162" s="2638"/>
      <c r="D162" s="2638"/>
      <c r="E162" s="2638"/>
      <c r="F162" s="2638"/>
      <c r="G162" s="2638"/>
      <c r="H162" s="2638"/>
      <c r="I162" s="2638"/>
      <c r="J162" s="2638"/>
      <c r="K162" s="2638"/>
      <c r="L162" s="2637"/>
      <c r="M162" s="2636" t="s">
        <v>611</v>
      </c>
      <c r="N162" s="2635" t="s">
        <v>76</v>
      </c>
      <c r="O162" s="2634">
        <v>37.6</v>
      </c>
    </row>
    <row r="163" spans="1:15" ht="15.75" thickBot="1" x14ac:dyDescent="0.25">
      <c r="A163" s="2633" t="s">
        <v>35</v>
      </c>
      <c r="B163" s="2632" t="s">
        <v>33</v>
      </c>
      <c r="C163" s="960" t="s">
        <v>610</v>
      </c>
      <c r="D163" s="957"/>
      <c r="E163" s="2631"/>
      <c r="F163" s="2628"/>
      <c r="G163" s="2631"/>
      <c r="H163" s="2630"/>
      <c r="I163" s="2629"/>
      <c r="J163" s="2628"/>
      <c r="K163" s="2628"/>
      <c r="L163" s="2628"/>
      <c r="M163" s="2487"/>
      <c r="N163" s="2627"/>
      <c r="O163" s="2626"/>
    </row>
    <row r="164" spans="1:15" ht="37.5" customHeight="1" thickBot="1" x14ac:dyDescent="0.25">
      <c r="A164" s="2625"/>
      <c r="B164" s="2624"/>
      <c r="C164" s="2381"/>
      <c r="D164" s="2380"/>
      <c r="E164" s="2623"/>
      <c r="F164" s="2620"/>
      <c r="G164" s="2623"/>
      <c r="H164" s="2622"/>
      <c r="I164" s="2621"/>
      <c r="J164" s="2620"/>
      <c r="K164" s="2620"/>
      <c r="L164" s="2620"/>
      <c r="M164" s="965" t="s">
        <v>609</v>
      </c>
      <c r="N164" s="2619" t="s">
        <v>608</v>
      </c>
      <c r="O164" s="2618">
        <v>72</v>
      </c>
    </row>
    <row r="165" spans="1:15" ht="20.25" customHeight="1" thickBot="1" x14ac:dyDescent="0.25">
      <c r="A165" s="2579" t="s">
        <v>35</v>
      </c>
      <c r="B165" s="2578" t="s">
        <v>33</v>
      </c>
      <c r="C165" s="2577" t="s">
        <v>33</v>
      </c>
      <c r="D165" s="2594"/>
      <c r="E165" s="2593"/>
      <c r="F165" s="2592" t="s">
        <v>604</v>
      </c>
      <c r="G165" s="739" t="s">
        <v>607</v>
      </c>
      <c r="H165" s="2617" t="s">
        <v>40</v>
      </c>
      <c r="I165" s="2590" t="s">
        <v>602</v>
      </c>
      <c r="J165" s="209" t="s">
        <v>601</v>
      </c>
      <c r="K165" s="2588" t="s">
        <v>119</v>
      </c>
      <c r="L165" s="2587">
        <v>0</v>
      </c>
      <c r="M165" s="927" t="s">
        <v>606</v>
      </c>
      <c r="N165" s="2616" t="s">
        <v>47</v>
      </c>
      <c r="O165" s="2615">
        <v>12.5</v>
      </c>
    </row>
    <row r="166" spans="1:15" ht="26.25" thickBot="1" x14ac:dyDescent="0.25">
      <c r="A166" s="2570"/>
      <c r="B166" s="686"/>
      <c r="C166" s="2569"/>
      <c r="D166" s="2614"/>
      <c r="E166" s="2567"/>
      <c r="F166" s="2583"/>
      <c r="G166" s="734"/>
      <c r="H166" s="2565"/>
      <c r="I166" s="2564"/>
      <c r="J166" s="678"/>
      <c r="K166" s="2575" t="s">
        <v>155</v>
      </c>
      <c r="L166" s="2613">
        <f>L169</f>
        <v>32.4</v>
      </c>
      <c r="M166" s="2581" t="s">
        <v>605</v>
      </c>
      <c r="N166" s="2612" t="s">
        <v>47</v>
      </c>
      <c r="O166" s="2611">
        <v>2</v>
      </c>
    </row>
    <row r="167" spans="1:15" ht="24" customHeight="1" thickBot="1" x14ac:dyDescent="0.25">
      <c r="A167" s="2557"/>
      <c r="B167" s="2556"/>
      <c r="C167" s="2555"/>
      <c r="D167" s="2610"/>
      <c r="E167" s="2553"/>
      <c r="F167" s="2609"/>
      <c r="G167" s="734"/>
      <c r="H167" s="2565"/>
      <c r="I167" s="2564"/>
      <c r="J167" s="678"/>
      <c r="K167" s="2608" t="s">
        <v>29</v>
      </c>
      <c r="L167" s="2607">
        <f>SUM(L165:L166)</f>
        <v>32.4</v>
      </c>
      <c r="M167" s="2606"/>
      <c r="N167" s="2605"/>
      <c r="O167" s="2544"/>
    </row>
    <row r="168" spans="1:15" ht="18" customHeight="1" thickBot="1" x14ac:dyDescent="0.25">
      <c r="A168" s="2579" t="s">
        <v>35</v>
      </c>
      <c r="B168" s="2578" t="s">
        <v>33</v>
      </c>
      <c r="C168" s="2577" t="s">
        <v>33</v>
      </c>
      <c r="D168" s="2568" t="s">
        <v>33</v>
      </c>
      <c r="E168" s="2601"/>
      <c r="F168" s="2576" t="s">
        <v>604</v>
      </c>
      <c r="G168" s="734"/>
      <c r="H168" s="2565"/>
      <c r="I168" s="2564"/>
      <c r="J168" s="678"/>
      <c r="K168" s="2562" t="s">
        <v>119</v>
      </c>
      <c r="L168" s="2604">
        <v>0</v>
      </c>
      <c r="M168" s="2597"/>
      <c r="N168" s="2596"/>
      <c r="O168" s="2595"/>
    </row>
    <row r="169" spans="1:15" ht="18" customHeight="1" thickBot="1" x14ac:dyDescent="0.25">
      <c r="A169" s="2570"/>
      <c r="B169" s="686"/>
      <c r="C169" s="2569"/>
      <c r="D169" s="2568"/>
      <c r="E169" s="2601"/>
      <c r="F169" s="2566"/>
      <c r="G169" s="734"/>
      <c r="H169" s="2565"/>
      <c r="I169" s="2564"/>
      <c r="J169" s="678"/>
      <c r="K169" s="2562" t="s">
        <v>155</v>
      </c>
      <c r="L169" s="2603">
        <v>32.4</v>
      </c>
      <c r="M169" s="2597"/>
      <c r="N169" s="2596"/>
      <c r="O169" s="2595"/>
    </row>
    <row r="170" spans="1:15" ht="20.25" customHeight="1" thickBot="1" x14ac:dyDescent="0.25">
      <c r="A170" s="2557"/>
      <c r="B170" s="2556"/>
      <c r="C170" s="2602"/>
      <c r="D170" s="2568"/>
      <c r="E170" s="2601"/>
      <c r="F170" s="2552"/>
      <c r="G170" s="728"/>
      <c r="H170" s="2600"/>
      <c r="I170" s="2550"/>
      <c r="J170" s="678"/>
      <c r="K170" s="2599" t="s">
        <v>29</v>
      </c>
      <c r="L170" s="2598">
        <f>SUM(L168:L169)</f>
        <v>32.4</v>
      </c>
      <c r="M170" s="2597"/>
      <c r="N170" s="2596"/>
      <c r="O170" s="2595"/>
    </row>
    <row r="171" spans="1:15" ht="26.25" thickBot="1" x14ac:dyDescent="0.25">
      <c r="A171" s="2579" t="s">
        <v>35</v>
      </c>
      <c r="B171" s="2578" t="s">
        <v>33</v>
      </c>
      <c r="C171" s="2577" t="s">
        <v>35</v>
      </c>
      <c r="D171" s="2594"/>
      <c r="E171" s="2593"/>
      <c r="F171" s="2592" t="s">
        <v>603</v>
      </c>
      <c r="G171" s="739" t="s">
        <v>495</v>
      </c>
      <c r="H171" s="2591" t="s">
        <v>40</v>
      </c>
      <c r="I171" s="2590" t="s">
        <v>602</v>
      </c>
      <c r="J171" s="2589" t="s">
        <v>601</v>
      </c>
      <c r="K171" s="2588" t="s">
        <v>119</v>
      </c>
      <c r="L171" s="2587">
        <v>0</v>
      </c>
      <c r="M171" s="927" t="s">
        <v>600</v>
      </c>
      <c r="N171" s="2586" t="s">
        <v>47</v>
      </c>
      <c r="O171" s="2585"/>
    </row>
    <row r="172" spans="1:15" ht="64.5" thickBot="1" x14ac:dyDescent="0.25">
      <c r="A172" s="2557"/>
      <c r="B172" s="2556"/>
      <c r="C172" s="2569"/>
      <c r="D172" s="2584"/>
      <c r="E172" s="2567"/>
      <c r="F172" s="2583"/>
      <c r="G172" s="734"/>
      <c r="H172" s="2565"/>
      <c r="I172" s="2564"/>
      <c r="J172" s="2563"/>
      <c r="K172" s="2582"/>
      <c r="L172" s="2574"/>
      <c r="M172" s="2581" t="s">
        <v>599</v>
      </c>
      <c r="N172" s="2572" t="s">
        <v>76</v>
      </c>
      <c r="O172" s="2580">
        <v>50</v>
      </c>
    </row>
    <row r="173" spans="1:15" ht="13.5" customHeight="1" thickBot="1" x14ac:dyDescent="0.25">
      <c r="A173" s="2579" t="s">
        <v>35</v>
      </c>
      <c r="B173" s="2578" t="s">
        <v>33</v>
      </c>
      <c r="C173" s="2577" t="s">
        <v>35</v>
      </c>
      <c r="D173" s="2568" t="s">
        <v>33</v>
      </c>
      <c r="E173" s="2567"/>
      <c r="F173" s="2576" t="s">
        <v>598</v>
      </c>
      <c r="G173" s="734"/>
      <c r="H173" s="2565"/>
      <c r="I173" s="2564"/>
      <c r="J173" s="2563"/>
      <c r="K173" s="2575" t="s">
        <v>29</v>
      </c>
      <c r="L173" s="2574">
        <f>SUM(L171:L172)</f>
        <v>0</v>
      </c>
      <c r="M173" s="2573" t="s">
        <v>597</v>
      </c>
      <c r="N173" s="2572" t="s">
        <v>596</v>
      </c>
      <c r="O173" s="2571">
        <v>263</v>
      </c>
    </row>
    <row r="174" spans="1:15" ht="22.9" customHeight="1" thickBot="1" x14ac:dyDescent="0.25">
      <c r="A174" s="2570"/>
      <c r="B174" s="686"/>
      <c r="C174" s="2569"/>
      <c r="D174" s="2568"/>
      <c r="E174" s="2567"/>
      <c r="F174" s="2566"/>
      <c r="G174" s="734"/>
      <c r="H174" s="2565"/>
      <c r="I174" s="2564"/>
      <c r="J174" s="2563"/>
      <c r="K174" s="2562" t="s">
        <v>119</v>
      </c>
      <c r="L174" s="2561">
        <v>0</v>
      </c>
      <c r="M174" s="2560"/>
      <c r="N174" s="2559"/>
      <c r="O174" s="2558"/>
    </row>
    <row r="175" spans="1:15" ht="13.5" customHeight="1" thickBot="1" x14ac:dyDescent="0.25">
      <c r="A175" s="2557"/>
      <c r="B175" s="2556"/>
      <c r="C175" s="2555"/>
      <c r="D175" s="2554"/>
      <c r="E175" s="2553"/>
      <c r="F175" s="2552"/>
      <c r="G175" s="728"/>
      <c r="H175" s="2551"/>
      <c r="I175" s="2550"/>
      <c r="J175" s="2549"/>
      <c r="K175" s="2548" t="s">
        <v>29</v>
      </c>
      <c r="L175" s="2547">
        <f>SUM(L174)</f>
        <v>0</v>
      </c>
      <c r="M175" s="2546"/>
      <c r="N175" s="2545"/>
      <c r="O175" s="2544"/>
    </row>
    <row r="176" spans="1:15" ht="27" customHeight="1" thickBot="1" x14ac:dyDescent="0.25">
      <c r="A176" s="2543" t="s">
        <v>35</v>
      </c>
      <c r="B176" s="2542" t="s">
        <v>33</v>
      </c>
      <c r="C176" s="2541" t="s">
        <v>34</v>
      </c>
      <c r="D176" s="2540"/>
      <c r="E176" s="2540"/>
      <c r="F176" s="2540"/>
      <c r="G176" s="2540"/>
      <c r="H176" s="2540"/>
      <c r="I176" s="2540"/>
      <c r="J176" s="2539"/>
      <c r="K176" s="2538" t="s">
        <v>29</v>
      </c>
      <c r="L176" s="2537">
        <f>L167+L175</f>
        <v>32.4</v>
      </c>
      <c r="M176" s="2536"/>
      <c r="N176" s="2487"/>
      <c r="O176" s="2535"/>
    </row>
    <row r="177" spans="1:15" ht="25.9" customHeight="1" thickBot="1" x14ac:dyDescent="0.25">
      <c r="A177" s="2534" t="s">
        <v>35</v>
      </c>
      <c r="B177" s="2533" t="s">
        <v>248</v>
      </c>
      <c r="C177" s="2532"/>
      <c r="D177" s="2532"/>
      <c r="E177" s="2532"/>
      <c r="F177" s="2532"/>
      <c r="G177" s="2532"/>
      <c r="H177" s="2532"/>
      <c r="I177" s="2532"/>
      <c r="J177" s="2532"/>
      <c r="K177" s="2531"/>
      <c r="L177" s="2530">
        <f>L167+L175</f>
        <v>32.4</v>
      </c>
      <c r="M177" s="2529"/>
      <c r="N177" s="2528"/>
      <c r="O177" s="2527"/>
    </row>
    <row r="178" spans="1:15" ht="21.75" customHeight="1" thickBot="1" x14ac:dyDescent="0.25">
      <c r="A178" s="2526" t="s">
        <v>30</v>
      </c>
      <c r="B178" s="2525"/>
      <c r="C178" s="2525"/>
      <c r="D178" s="2525"/>
      <c r="E178" s="2525"/>
      <c r="F178" s="2525"/>
      <c r="G178" s="2525"/>
      <c r="H178" s="2525"/>
      <c r="I178" s="2525"/>
      <c r="J178" s="2525"/>
      <c r="K178" s="2524"/>
      <c r="L178" s="2523">
        <f>L160+L177</f>
        <v>4381.8</v>
      </c>
      <c r="M178" s="2522"/>
      <c r="N178" s="2521"/>
      <c r="O178" s="2520"/>
    </row>
    <row r="179" spans="1:15" ht="15" x14ac:dyDescent="0.2">
      <c r="A179" s="68" t="s">
        <v>28</v>
      </c>
      <c r="B179" s="68"/>
      <c r="C179" s="68"/>
      <c r="D179" s="68"/>
      <c r="E179" s="68"/>
      <c r="F179" s="68"/>
      <c r="G179" s="68"/>
      <c r="H179" s="69"/>
      <c r="I179" s="68"/>
      <c r="J179" s="68"/>
      <c r="K179" s="68"/>
      <c r="L179" s="68"/>
      <c r="M179" s="68"/>
      <c r="N179" s="67"/>
      <c r="O179" s="66"/>
    </row>
    <row r="180" spans="1:15" ht="296.25" customHeight="1" x14ac:dyDescent="0.2">
      <c r="A180" s="577"/>
      <c r="B180" s="577"/>
      <c r="C180" s="577"/>
      <c r="D180" s="577"/>
      <c r="E180" s="577"/>
      <c r="F180" s="2518"/>
      <c r="G180" s="577"/>
      <c r="H180" s="579"/>
      <c r="I180" s="2519"/>
      <c r="J180" s="2518"/>
      <c r="K180" s="2518"/>
      <c r="L180" s="2518"/>
      <c r="M180" s="577"/>
      <c r="N180" s="577"/>
      <c r="O180" s="578"/>
    </row>
    <row r="181" spans="1:15" ht="14.25" customHeight="1" x14ac:dyDescent="0.2">
      <c r="A181" s="1089" t="s">
        <v>27</v>
      </c>
      <c r="B181" s="1089"/>
      <c r="C181" s="1089"/>
      <c r="D181" s="1089"/>
      <c r="E181" s="1089"/>
      <c r="F181" s="1089"/>
      <c r="G181" s="1089"/>
      <c r="H181" s="1089"/>
      <c r="I181" s="1089"/>
      <c r="J181" s="1089"/>
      <c r="K181" s="1089"/>
      <c r="L181" s="1089"/>
      <c r="M181" s="577"/>
      <c r="N181" s="577"/>
      <c r="O181" s="578"/>
    </row>
    <row r="182" spans="1:15" ht="13.5" thickBot="1" x14ac:dyDescent="0.25">
      <c r="A182" s="63"/>
      <c r="B182" s="61"/>
      <c r="C182" s="61"/>
      <c r="D182" s="61"/>
      <c r="E182" s="61"/>
      <c r="F182" s="61"/>
      <c r="G182" s="62"/>
      <c r="H182" s="61"/>
      <c r="I182" s="61"/>
      <c r="J182" s="61"/>
      <c r="K182" s="51"/>
      <c r="L182" s="59" t="s">
        <v>26</v>
      </c>
      <c r="M182" s="577"/>
      <c r="N182" s="577"/>
      <c r="O182" s="578"/>
    </row>
    <row r="183" spans="1:15" ht="43.5" customHeight="1" thickBot="1" x14ac:dyDescent="0.25">
      <c r="A183" s="57"/>
      <c r="B183" s="56"/>
      <c r="C183" s="55" t="s">
        <v>25</v>
      </c>
      <c r="D183" s="55"/>
      <c r="E183" s="55"/>
      <c r="F183" s="55"/>
      <c r="G183" s="55"/>
      <c r="H183" s="55"/>
      <c r="I183" s="55"/>
      <c r="J183" s="55"/>
      <c r="K183" s="55"/>
      <c r="L183" s="54" t="s">
        <v>24</v>
      </c>
      <c r="M183" s="577"/>
      <c r="N183" s="577"/>
      <c r="O183" s="578"/>
    </row>
    <row r="184" spans="1:15" ht="14.25" x14ac:dyDescent="0.2">
      <c r="A184" s="618" t="s">
        <v>23</v>
      </c>
      <c r="B184" s="617"/>
      <c r="C184" s="617"/>
      <c r="D184" s="617"/>
      <c r="E184" s="617"/>
      <c r="F184" s="617"/>
      <c r="G184" s="617"/>
      <c r="H184" s="617"/>
      <c r="I184" s="617"/>
      <c r="J184" s="617"/>
      <c r="K184" s="616"/>
      <c r="L184" s="2517">
        <f>L185+L189+L197</f>
        <v>4381.8</v>
      </c>
      <c r="M184" s="577"/>
      <c r="N184" s="577"/>
      <c r="O184" s="578"/>
    </row>
    <row r="185" spans="1:15" ht="15" customHeight="1" x14ac:dyDescent="0.2">
      <c r="A185" s="604" t="s">
        <v>198</v>
      </c>
      <c r="B185" s="603"/>
      <c r="C185" s="603"/>
      <c r="D185" s="603"/>
      <c r="E185" s="603"/>
      <c r="F185" s="603"/>
      <c r="G185" s="603"/>
      <c r="H185" s="603"/>
      <c r="I185" s="603"/>
      <c r="J185" s="603"/>
      <c r="K185" s="602"/>
      <c r="L185" s="2516">
        <f>L186</f>
        <v>345.1</v>
      </c>
      <c r="M185" s="577"/>
      <c r="N185" s="577"/>
      <c r="O185" s="578"/>
    </row>
    <row r="186" spans="1:15" ht="15" customHeight="1" x14ac:dyDescent="0.2">
      <c r="A186" s="1088" t="s">
        <v>197</v>
      </c>
      <c r="B186" s="1087"/>
      <c r="C186" s="1087"/>
      <c r="D186" s="1087"/>
      <c r="E186" s="1087"/>
      <c r="F186" s="1087"/>
      <c r="G186" s="1087"/>
      <c r="H186" s="1087"/>
      <c r="I186" s="1087"/>
      <c r="J186" s="1087"/>
      <c r="K186" s="1086"/>
      <c r="L186" s="1078">
        <f>L19+L41+L67+L73+L87+L165+L171</f>
        <v>345.1</v>
      </c>
      <c r="M186" s="577"/>
      <c r="N186" s="577"/>
      <c r="O186" s="578"/>
    </row>
    <row r="187" spans="1:15" ht="15" customHeight="1" x14ac:dyDescent="0.2">
      <c r="A187" s="604" t="s">
        <v>196</v>
      </c>
      <c r="B187" s="603"/>
      <c r="C187" s="603"/>
      <c r="D187" s="603"/>
      <c r="E187" s="606"/>
      <c r="F187" s="606"/>
      <c r="G187" s="606"/>
      <c r="H187" s="606"/>
      <c r="I187" s="606"/>
      <c r="J187" s="606"/>
      <c r="K187" s="605"/>
      <c r="L187" s="1078"/>
      <c r="M187" s="577"/>
      <c r="N187" s="577"/>
      <c r="O187" s="578"/>
    </row>
    <row r="188" spans="1:15" ht="30" customHeight="1" x14ac:dyDescent="0.2">
      <c r="A188" s="604" t="s">
        <v>195</v>
      </c>
      <c r="B188" s="603"/>
      <c r="C188" s="603"/>
      <c r="D188" s="603"/>
      <c r="E188" s="603"/>
      <c r="F188" s="603"/>
      <c r="G188" s="603"/>
      <c r="H188" s="603"/>
      <c r="I188" s="603"/>
      <c r="J188" s="603"/>
      <c r="K188" s="602"/>
      <c r="L188" s="1078">
        <v>0</v>
      </c>
      <c r="M188" s="577"/>
      <c r="N188" s="577"/>
      <c r="O188" s="578"/>
    </row>
    <row r="189" spans="1:15" ht="15" customHeight="1" x14ac:dyDescent="0.2">
      <c r="A189" s="1088" t="s">
        <v>18</v>
      </c>
      <c r="B189" s="1087"/>
      <c r="C189" s="1087"/>
      <c r="D189" s="1087"/>
      <c r="E189" s="1087"/>
      <c r="F189" s="1087"/>
      <c r="G189" s="1087"/>
      <c r="H189" s="1087"/>
      <c r="I189" s="1087"/>
      <c r="J189" s="1087"/>
      <c r="K189" s="1086"/>
      <c r="L189" s="1078">
        <f>L190+L193</f>
        <v>4004.3</v>
      </c>
      <c r="M189" s="577"/>
      <c r="N189" s="577"/>
      <c r="O189" s="578"/>
    </row>
    <row r="190" spans="1:15" ht="15" customHeight="1" x14ac:dyDescent="0.2">
      <c r="A190" s="604" t="s">
        <v>194</v>
      </c>
      <c r="B190" s="603"/>
      <c r="C190" s="603"/>
      <c r="D190" s="603"/>
      <c r="E190" s="606"/>
      <c r="F190" s="606"/>
      <c r="G190" s="606"/>
      <c r="H190" s="606"/>
      <c r="I190" s="606"/>
      <c r="J190" s="606"/>
      <c r="K190" s="605"/>
      <c r="L190" s="1078">
        <f>L23+L33+L45+L68+L74+L88</f>
        <v>1091</v>
      </c>
      <c r="M190" s="577"/>
      <c r="N190" s="577"/>
      <c r="O190" s="578"/>
    </row>
    <row r="191" spans="1:15" ht="15" customHeight="1" x14ac:dyDescent="0.2">
      <c r="A191" s="604" t="s">
        <v>193</v>
      </c>
      <c r="B191" s="603"/>
      <c r="C191" s="603"/>
      <c r="D191" s="603"/>
      <c r="E191" s="606"/>
      <c r="F191" s="606"/>
      <c r="G191" s="606"/>
      <c r="H191" s="606"/>
      <c r="I191" s="606"/>
      <c r="J191" s="606"/>
      <c r="K191" s="605"/>
      <c r="L191" s="1078"/>
      <c r="M191" s="577"/>
      <c r="N191" s="577"/>
      <c r="O191" s="578"/>
    </row>
    <row r="192" spans="1:15" ht="15" customHeight="1" x14ac:dyDescent="0.2">
      <c r="A192" s="604" t="s">
        <v>192</v>
      </c>
      <c r="B192" s="603"/>
      <c r="C192" s="603"/>
      <c r="D192" s="603"/>
      <c r="E192" s="606"/>
      <c r="F192" s="606"/>
      <c r="G192" s="606"/>
      <c r="H192" s="606"/>
      <c r="I192" s="606"/>
      <c r="J192" s="606"/>
      <c r="K192" s="605"/>
      <c r="L192" s="1078"/>
      <c r="M192" s="577"/>
      <c r="N192" s="577"/>
      <c r="O192" s="578"/>
    </row>
    <row r="193" spans="1:15" ht="15" customHeight="1" x14ac:dyDescent="0.2">
      <c r="A193" s="604" t="s">
        <v>191</v>
      </c>
      <c r="B193" s="606"/>
      <c r="C193" s="606"/>
      <c r="D193" s="606"/>
      <c r="E193" s="606"/>
      <c r="F193" s="606"/>
      <c r="G193" s="606"/>
      <c r="H193" s="606"/>
      <c r="I193" s="606"/>
      <c r="J193" s="606"/>
      <c r="K193" s="605"/>
      <c r="L193" s="1078">
        <f>L21+L32+L44+L66+L76</f>
        <v>2913.3</v>
      </c>
      <c r="M193" s="577"/>
      <c r="N193" s="577"/>
      <c r="O193" s="578"/>
    </row>
    <row r="194" spans="1:15" ht="15" customHeight="1" x14ac:dyDescent="0.2">
      <c r="A194" s="604" t="s">
        <v>190</v>
      </c>
      <c r="B194" s="603"/>
      <c r="C194" s="603"/>
      <c r="D194" s="603"/>
      <c r="E194" s="606"/>
      <c r="F194" s="606"/>
      <c r="G194" s="606"/>
      <c r="H194" s="606"/>
      <c r="I194" s="606"/>
      <c r="J194" s="606"/>
      <c r="K194" s="605"/>
      <c r="L194" s="1078"/>
      <c r="M194" s="577"/>
      <c r="N194" s="577"/>
      <c r="O194" s="578"/>
    </row>
    <row r="195" spans="1:15" ht="15" customHeight="1" x14ac:dyDescent="0.2">
      <c r="A195" s="614" t="s">
        <v>189</v>
      </c>
      <c r="B195" s="613"/>
      <c r="C195" s="613"/>
      <c r="D195" s="613"/>
      <c r="E195" s="606"/>
      <c r="F195" s="606"/>
      <c r="G195" s="606"/>
      <c r="H195" s="606"/>
      <c r="I195" s="606"/>
      <c r="J195" s="606"/>
      <c r="K195" s="605"/>
      <c r="L195" s="1078"/>
      <c r="M195" s="577"/>
      <c r="N195" s="577"/>
      <c r="O195" s="578"/>
    </row>
    <row r="196" spans="1:15" ht="15" customHeight="1" x14ac:dyDescent="0.2">
      <c r="A196" s="604" t="s">
        <v>188</v>
      </c>
      <c r="B196" s="606"/>
      <c r="C196" s="606"/>
      <c r="D196" s="606"/>
      <c r="E196" s="606"/>
      <c r="F196" s="606"/>
      <c r="G196" s="606"/>
      <c r="H196" s="606"/>
      <c r="I196" s="606"/>
      <c r="J196" s="606"/>
      <c r="K196" s="605"/>
      <c r="L196" s="1078"/>
      <c r="M196" s="577"/>
      <c r="N196" s="577"/>
      <c r="O196" s="578"/>
    </row>
    <row r="197" spans="1:15" ht="15" customHeight="1" x14ac:dyDescent="0.2">
      <c r="A197" s="1088" t="s">
        <v>187</v>
      </c>
      <c r="B197" s="1087"/>
      <c r="C197" s="1087"/>
      <c r="D197" s="1087"/>
      <c r="E197" s="1087"/>
      <c r="F197" s="1087"/>
      <c r="G197" s="1087"/>
      <c r="H197" s="1087"/>
      <c r="I197" s="1087"/>
      <c r="J197" s="1087"/>
      <c r="K197" s="1086"/>
      <c r="L197" s="2516">
        <f>L89+L166</f>
        <v>32.4</v>
      </c>
      <c r="M197" s="577"/>
      <c r="N197" s="577"/>
      <c r="O197" s="578"/>
    </row>
    <row r="198" spans="1:15" ht="15" customHeight="1" x14ac:dyDescent="0.2">
      <c r="A198" s="1088" t="s">
        <v>186</v>
      </c>
      <c r="B198" s="1087"/>
      <c r="C198" s="1087"/>
      <c r="D198" s="1087"/>
      <c r="E198" s="1087"/>
      <c r="F198" s="1087"/>
      <c r="G198" s="1087"/>
      <c r="H198" s="1087"/>
      <c r="I198" s="1087"/>
      <c r="J198" s="1087"/>
      <c r="K198" s="1086"/>
      <c r="L198" s="1078"/>
      <c r="M198" s="577"/>
      <c r="N198" s="577"/>
      <c r="O198" s="578"/>
    </row>
    <row r="199" spans="1:15" ht="15" customHeight="1" x14ac:dyDescent="0.2">
      <c r="A199" s="604" t="s">
        <v>8</v>
      </c>
      <c r="B199" s="603"/>
      <c r="C199" s="603"/>
      <c r="D199" s="603"/>
      <c r="E199" s="606"/>
      <c r="F199" s="606"/>
      <c r="G199" s="606"/>
      <c r="H199" s="606"/>
      <c r="I199" s="606"/>
      <c r="J199" s="606"/>
      <c r="K199" s="605"/>
      <c r="L199" s="1078"/>
      <c r="M199" s="577"/>
      <c r="N199" s="577"/>
      <c r="O199" s="578"/>
    </row>
    <row r="200" spans="1:15" ht="15" customHeight="1" x14ac:dyDescent="0.2">
      <c r="A200" s="604" t="s">
        <v>7</v>
      </c>
      <c r="B200" s="603"/>
      <c r="C200" s="603"/>
      <c r="D200" s="603"/>
      <c r="E200" s="606"/>
      <c r="F200" s="606"/>
      <c r="G200" s="606"/>
      <c r="H200" s="606"/>
      <c r="I200" s="606"/>
      <c r="J200" s="606"/>
      <c r="K200" s="605"/>
      <c r="L200" s="1078"/>
      <c r="M200" s="577"/>
      <c r="N200" s="577"/>
      <c r="O200" s="578"/>
    </row>
    <row r="201" spans="1:15" ht="15.75" customHeight="1" thickBot="1" x14ac:dyDescent="0.25">
      <c r="A201" s="604" t="s">
        <v>6</v>
      </c>
      <c r="B201" s="603"/>
      <c r="C201" s="603"/>
      <c r="D201" s="603"/>
      <c r="E201" s="603"/>
      <c r="F201" s="603"/>
      <c r="G201" s="603"/>
      <c r="H201" s="603"/>
      <c r="I201" s="603"/>
      <c r="J201" s="603"/>
      <c r="K201" s="602"/>
      <c r="L201" s="1078"/>
      <c r="M201" s="577"/>
      <c r="N201" s="577"/>
      <c r="O201" s="578"/>
    </row>
    <row r="202" spans="1:15" ht="25.9" customHeight="1" thickBot="1" x14ac:dyDescent="0.25">
      <c r="A202" s="1077" t="s">
        <v>5</v>
      </c>
      <c r="B202" s="1076"/>
      <c r="C202" s="1076"/>
      <c r="D202" s="1076"/>
      <c r="E202" s="1076"/>
      <c r="F202" s="1076"/>
      <c r="G202" s="1076"/>
      <c r="H202" s="1076"/>
      <c r="I202" s="1076"/>
      <c r="J202" s="1076"/>
      <c r="K202" s="1075"/>
      <c r="L202" s="1074">
        <f>L203</f>
        <v>0</v>
      </c>
      <c r="M202" s="577"/>
      <c r="N202" s="577"/>
      <c r="O202" s="578"/>
    </row>
    <row r="203" spans="1:15" ht="15" customHeight="1" x14ac:dyDescent="0.2">
      <c r="A203" s="598" t="s">
        <v>4</v>
      </c>
      <c r="B203" s="597"/>
      <c r="C203" s="597"/>
      <c r="D203" s="597"/>
      <c r="E203" s="596"/>
      <c r="F203" s="596"/>
      <c r="G203" s="596"/>
      <c r="H203" s="596"/>
      <c r="I203" s="596"/>
      <c r="J203" s="596"/>
      <c r="K203" s="595"/>
      <c r="L203" s="1073">
        <v>0</v>
      </c>
      <c r="M203" s="577"/>
      <c r="N203" s="577"/>
      <c r="O203" s="578"/>
    </row>
    <row r="204" spans="1:15" ht="15.75" customHeight="1" thickBot="1" x14ac:dyDescent="0.25">
      <c r="A204" s="1072" t="s">
        <v>3</v>
      </c>
      <c r="B204" s="1071"/>
      <c r="C204" s="1071"/>
      <c r="D204" s="1071"/>
      <c r="E204" s="1071"/>
      <c r="F204" s="1071"/>
      <c r="G204" s="1071"/>
      <c r="H204" s="1071"/>
      <c r="I204" s="1071"/>
      <c r="J204" s="1071"/>
      <c r="K204" s="1070"/>
      <c r="L204" s="1058"/>
      <c r="M204" s="577"/>
      <c r="N204" s="577"/>
      <c r="O204" s="578"/>
    </row>
    <row r="205" spans="1:15" ht="15.75" customHeight="1" thickBot="1" x14ac:dyDescent="0.25">
      <c r="A205" s="1069" t="s">
        <v>185</v>
      </c>
      <c r="B205" s="1068"/>
      <c r="C205" s="1068"/>
      <c r="D205" s="1068"/>
      <c r="E205" s="1068"/>
      <c r="F205" s="1068"/>
      <c r="G205" s="1068"/>
      <c r="H205" s="1068"/>
      <c r="I205" s="1068"/>
      <c r="J205" s="1068"/>
      <c r="K205" s="1067"/>
      <c r="L205" s="2515">
        <f>L184+L202</f>
        <v>4381.8</v>
      </c>
      <c r="M205" s="577"/>
      <c r="N205" s="577"/>
      <c r="O205" s="578"/>
    </row>
    <row r="206" spans="1:15" ht="15" customHeight="1" x14ac:dyDescent="0.2">
      <c r="A206" s="1065" t="s">
        <v>1</v>
      </c>
      <c r="B206" s="1064"/>
      <c r="C206" s="1064"/>
      <c r="D206" s="1064"/>
      <c r="E206" s="1064"/>
      <c r="F206" s="1064"/>
      <c r="G206" s="1064"/>
      <c r="H206" s="1064"/>
      <c r="I206" s="1064"/>
      <c r="J206" s="1064"/>
      <c r="K206" s="1063"/>
      <c r="L206" s="1073"/>
      <c r="M206" s="577"/>
      <c r="N206" s="577"/>
      <c r="O206" s="578"/>
    </row>
    <row r="207" spans="1:15" ht="18.75" customHeight="1" thickBot="1" x14ac:dyDescent="0.25">
      <c r="A207" s="1061" t="s">
        <v>0</v>
      </c>
      <c r="B207" s="1060"/>
      <c r="C207" s="1060"/>
      <c r="D207" s="1060"/>
      <c r="E207" s="1060"/>
      <c r="F207" s="1060"/>
      <c r="G207" s="1060"/>
      <c r="H207" s="1060"/>
      <c r="I207" s="1060"/>
      <c r="J207" s="1060"/>
      <c r="K207" s="1059"/>
      <c r="L207" s="1058">
        <v>682.2</v>
      </c>
      <c r="M207" s="2283"/>
      <c r="N207" s="2283"/>
      <c r="O207" s="2282"/>
    </row>
    <row r="208" spans="1:15" x14ac:dyDescent="0.2">
      <c r="A208" s="576"/>
      <c r="B208" s="2283"/>
      <c r="C208" s="2283"/>
      <c r="D208" s="2283"/>
      <c r="E208" s="2283"/>
      <c r="F208" s="574"/>
      <c r="H208" s="574"/>
      <c r="I208" s="574"/>
      <c r="J208" s="574"/>
      <c r="K208" s="574"/>
      <c r="L208" s="574"/>
    </row>
    <row r="209" spans="1:12" x14ac:dyDescent="0.2">
      <c r="A209" s="576"/>
      <c r="B209" s="2283"/>
      <c r="C209" s="2283"/>
      <c r="D209" s="2283"/>
      <c r="E209" s="2283"/>
      <c r="F209" s="574"/>
      <c r="H209" s="574"/>
      <c r="I209" s="574"/>
      <c r="J209" s="574"/>
      <c r="K209" s="574"/>
      <c r="L209" s="574"/>
    </row>
    <row r="210" spans="1:12" x14ac:dyDescent="0.2">
      <c r="A210" s="576"/>
      <c r="B210" s="2283"/>
      <c r="C210" s="2283"/>
      <c r="D210" s="2283"/>
      <c r="E210" s="2283"/>
      <c r="F210" s="574"/>
      <c r="H210" s="574"/>
      <c r="I210" s="574"/>
      <c r="J210" s="574"/>
      <c r="K210" s="574"/>
      <c r="L210" s="574"/>
    </row>
    <row r="211" spans="1:12" x14ac:dyDescent="0.2">
      <c r="A211" s="576"/>
      <c r="B211" s="2283"/>
      <c r="C211" s="2283"/>
      <c r="D211" s="2283"/>
      <c r="E211" s="2283"/>
      <c r="F211" s="574"/>
      <c r="H211" s="574"/>
      <c r="I211" s="574"/>
      <c r="J211" s="574"/>
      <c r="K211" s="574"/>
      <c r="L211" s="574"/>
    </row>
    <row r="212" spans="1:12" x14ac:dyDescent="0.2">
      <c r="A212" s="576"/>
      <c r="B212" s="2283"/>
      <c r="C212" s="2283"/>
      <c r="D212" s="2283"/>
      <c r="E212" s="2283"/>
      <c r="F212" s="574"/>
      <c r="H212" s="574"/>
      <c r="I212" s="574"/>
      <c r="J212" s="574"/>
      <c r="K212" s="574"/>
      <c r="L212" s="574"/>
    </row>
    <row r="213" spans="1:12" x14ac:dyDescent="0.2">
      <c r="A213" s="576"/>
      <c r="B213" s="2283"/>
      <c r="C213" s="2283"/>
      <c r="D213" s="2283"/>
      <c r="E213" s="2283"/>
      <c r="F213" s="574"/>
      <c r="H213" s="574"/>
      <c r="I213" s="574"/>
      <c r="J213" s="574"/>
      <c r="K213" s="574"/>
      <c r="L213" s="574"/>
    </row>
    <row r="214" spans="1:12" ht="15" customHeight="1" x14ac:dyDescent="0.2">
      <c r="A214" s="576"/>
      <c r="B214" s="2283"/>
      <c r="C214" s="2283"/>
      <c r="D214" s="2283"/>
      <c r="E214" s="2283"/>
      <c r="F214" s="574"/>
      <c r="H214" s="574"/>
      <c r="I214" s="574"/>
      <c r="J214" s="574"/>
      <c r="K214" s="574"/>
      <c r="L214" s="574"/>
    </row>
    <row r="215" spans="1:12" x14ac:dyDescent="0.2">
      <c r="A215" s="576"/>
      <c r="B215" s="2283"/>
      <c r="C215" s="2283"/>
      <c r="D215" s="2283"/>
      <c r="E215" s="2283"/>
      <c r="F215" s="574"/>
      <c r="H215" s="574"/>
      <c r="I215" s="574"/>
      <c r="J215" s="574"/>
      <c r="K215" s="574"/>
      <c r="L215" s="574"/>
    </row>
    <row r="216" spans="1:12" x14ac:dyDescent="0.2">
      <c r="A216" s="576"/>
      <c r="B216" s="2283"/>
      <c r="C216" s="2283"/>
      <c r="D216" s="2283"/>
      <c r="E216" s="2283"/>
      <c r="F216" s="574"/>
      <c r="H216" s="574"/>
      <c r="I216" s="574"/>
      <c r="J216" s="574"/>
      <c r="K216" s="574"/>
      <c r="L216" s="574"/>
    </row>
    <row r="217" spans="1:12" ht="15.75" customHeight="1" x14ac:dyDescent="0.2">
      <c r="A217" s="576"/>
      <c r="B217" s="2283"/>
      <c r="C217" s="2283"/>
      <c r="D217" s="2283"/>
      <c r="E217" s="2283"/>
      <c r="F217" s="574"/>
      <c r="H217" s="574"/>
      <c r="I217" s="574"/>
      <c r="J217" s="574"/>
      <c r="K217" s="574"/>
      <c r="L217" s="574"/>
    </row>
    <row r="218" spans="1:12" ht="15.75" customHeight="1" x14ac:dyDescent="0.2">
      <c r="A218" s="576"/>
      <c r="B218" s="2283"/>
      <c r="C218" s="2283"/>
      <c r="D218" s="2283"/>
      <c r="E218" s="2283"/>
      <c r="F218" s="574"/>
      <c r="H218" s="574"/>
      <c r="I218" s="574"/>
      <c r="J218" s="574"/>
      <c r="K218" s="574"/>
      <c r="L218" s="574"/>
    </row>
    <row r="219" spans="1:12" x14ac:dyDescent="0.2">
      <c r="A219" s="576"/>
      <c r="B219" s="2283"/>
      <c r="C219" s="2283"/>
      <c r="D219" s="2283"/>
      <c r="E219" s="2283"/>
      <c r="F219" s="574"/>
      <c r="H219" s="574"/>
      <c r="I219" s="574"/>
      <c r="J219" s="574"/>
      <c r="K219" s="574"/>
      <c r="L219" s="574"/>
    </row>
    <row r="220" spans="1:12" x14ac:dyDescent="0.2">
      <c r="A220" s="576"/>
      <c r="B220" s="2283"/>
      <c r="C220" s="2283"/>
      <c r="D220" s="2283"/>
      <c r="E220" s="2283"/>
      <c r="F220" s="574"/>
      <c r="H220" s="574"/>
      <c r="I220" s="574"/>
      <c r="J220" s="574"/>
      <c r="K220" s="574"/>
      <c r="L220" s="574"/>
    </row>
    <row r="221" spans="1:12" x14ac:dyDescent="0.2">
      <c r="F221" s="574"/>
      <c r="H221" s="574"/>
      <c r="I221" s="574"/>
      <c r="J221" s="574"/>
      <c r="K221" s="574"/>
      <c r="L221" s="574"/>
    </row>
    <row r="222" spans="1:12" x14ac:dyDescent="0.2">
      <c r="F222" s="574"/>
      <c r="H222" s="574"/>
      <c r="I222" s="574"/>
      <c r="J222" s="574"/>
      <c r="K222" s="574"/>
      <c r="L222" s="574"/>
    </row>
    <row r="223" spans="1:12" ht="18" customHeight="1" x14ac:dyDescent="0.2">
      <c r="F223" s="574"/>
      <c r="H223" s="574"/>
      <c r="I223" s="574"/>
      <c r="J223" s="574"/>
      <c r="K223" s="574"/>
      <c r="L223" s="574"/>
    </row>
    <row r="224" spans="1:12" x14ac:dyDescent="0.2">
      <c r="F224" s="574"/>
      <c r="H224" s="574"/>
      <c r="I224" s="574"/>
      <c r="J224" s="574"/>
      <c r="K224" s="574"/>
      <c r="L224" s="574"/>
    </row>
    <row r="225" spans="6:14" x14ac:dyDescent="0.2">
      <c r="F225" s="574"/>
      <c r="H225" s="574"/>
      <c r="I225" s="574"/>
      <c r="J225" s="574"/>
      <c r="K225" s="574"/>
      <c r="L225" s="574"/>
    </row>
    <row r="226" spans="6:14" x14ac:dyDescent="0.2">
      <c r="N226" s="2514"/>
    </row>
  </sheetData>
  <mergeCells count="373">
    <mergeCell ref="A199:K199"/>
    <mergeCell ref="A200:K200"/>
    <mergeCell ref="A201:K201"/>
    <mergeCell ref="A202:K202"/>
    <mergeCell ref="W1:X3"/>
    <mergeCell ref="A203:K203"/>
    <mergeCell ref="A204:K204"/>
    <mergeCell ref="A205:K205"/>
    <mergeCell ref="A206:K206"/>
    <mergeCell ref="A207:K207"/>
    <mergeCell ref="A194:K194"/>
    <mergeCell ref="A195:K195"/>
    <mergeCell ref="A196:K196"/>
    <mergeCell ref="A197:K197"/>
    <mergeCell ref="A198:K198"/>
    <mergeCell ref="F165:F167"/>
    <mergeCell ref="I165:I170"/>
    <mergeCell ref="G165:G170"/>
    <mergeCell ref="B160:K160"/>
    <mergeCell ref="I171:I175"/>
    <mergeCell ref="F168:F170"/>
    <mergeCell ref="B171:B172"/>
    <mergeCell ref="B165:B167"/>
    <mergeCell ref="B162:L162"/>
    <mergeCell ref="A156:A158"/>
    <mergeCell ref="B156:B158"/>
    <mergeCell ref="G156:G158"/>
    <mergeCell ref="A152:A153"/>
    <mergeCell ref="A150:A151"/>
    <mergeCell ref="I154:I155"/>
    <mergeCell ref="A185:K185"/>
    <mergeCell ref="A186:K186"/>
    <mergeCell ref="A187:K187"/>
    <mergeCell ref="A171:A172"/>
    <mergeCell ref="A165:A167"/>
    <mergeCell ref="A168:A170"/>
    <mergeCell ref="C176:J176"/>
    <mergeCell ref="H171:H175"/>
    <mergeCell ref="F173:F175"/>
    <mergeCell ref="G171:G175"/>
    <mergeCell ref="A178:K178"/>
    <mergeCell ref="A173:A175"/>
    <mergeCell ref="B173:B175"/>
    <mergeCell ref="A181:L181"/>
    <mergeCell ref="C183:K183"/>
    <mergeCell ref="A184:K184"/>
    <mergeCell ref="F171:F172"/>
    <mergeCell ref="B168:B170"/>
    <mergeCell ref="J165:J170"/>
    <mergeCell ref="H165:H170"/>
    <mergeCell ref="C159:J159"/>
    <mergeCell ref="B147:B149"/>
    <mergeCell ref="F150:F151"/>
    <mergeCell ref="B152:B153"/>
    <mergeCell ref="D150:D151"/>
    <mergeCell ref="I147:I149"/>
    <mergeCell ref="A189:K189"/>
    <mergeCell ref="A190:K190"/>
    <mergeCell ref="A191:K191"/>
    <mergeCell ref="J147:J148"/>
    <mergeCell ref="J152:J153"/>
    <mergeCell ref="G154:G155"/>
    <mergeCell ref="E154:E155"/>
    <mergeCell ref="B154:B155"/>
    <mergeCell ref="I150:I151"/>
    <mergeCell ref="B177:K177"/>
    <mergeCell ref="I152:I153"/>
    <mergeCell ref="G152:G153"/>
    <mergeCell ref="F154:F155"/>
    <mergeCell ref="A141:A142"/>
    <mergeCell ref="G147:G151"/>
    <mergeCell ref="G141:G142"/>
    <mergeCell ref="H147:H158"/>
    <mergeCell ref="I156:I158"/>
    <mergeCell ref="A154:A155"/>
    <mergeCell ref="A147:A149"/>
    <mergeCell ref="A192:K192"/>
    <mergeCell ref="A193:K193"/>
    <mergeCell ref="B141:B142"/>
    <mergeCell ref="E156:E158"/>
    <mergeCell ref="F156:F158"/>
    <mergeCell ref="B143:B144"/>
    <mergeCell ref="B145:B146"/>
    <mergeCell ref="H135:H142"/>
    <mergeCell ref="E152:E153"/>
    <mergeCell ref="B150:B151"/>
    <mergeCell ref="G139:G140"/>
    <mergeCell ref="E124:E125"/>
    <mergeCell ref="F143:F144"/>
    <mergeCell ref="G132:G134"/>
    <mergeCell ref="I145:I146"/>
    <mergeCell ref="G126:G128"/>
    <mergeCell ref="G129:G131"/>
    <mergeCell ref="E139:E140"/>
    <mergeCell ref="I137:I138"/>
    <mergeCell ref="G143:G146"/>
    <mergeCell ref="I143:I144"/>
    <mergeCell ref="H129:H134"/>
    <mergeCell ref="I129:I131"/>
    <mergeCell ref="I132:I134"/>
    <mergeCell ref="F137:F138"/>
    <mergeCell ref="I139:I140"/>
    <mergeCell ref="I141:I142"/>
    <mergeCell ref="G137:G138"/>
    <mergeCell ref="F124:F125"/>
    <mergeCell ref="F120:F121"/>
    <mergeCell ref="F129:F131"/>
    <mergeCell ref="G120:G121"/>
    <mergeCell ref="E122:E123"/>
    <mergeCell ref="F126:F128"/>
    <mergeCell ref="E129:E131"/>
    <mergeCell ref="F132:F134"/>
    <mergeCell ref="F135:F136"/>
    <mergeCell ref="D137:D138"/>
    <mergeCell ref="E137:E138"/>
    <mergeCell ref="D129:D131"/>
    <mergeCell ref="C137:C138"/>
    <mergeCell ref="C135:C136"/>
    <mergeCell ref="D122:D123"/>
    <mergeCell ref="C129:C131"/>
    <mergeCell ref="C132:C134"/>
    <mergeCell ref="B114:B116"/>
    <mergeCell ref="D114:D116"/>
    <mergeCell ref="D139:D140"/>
    <mergeCell ref="C139:C140"/>
    <mergeCell ref="A135:A136"/>
    <mergeCell ref="D132:D134"/>
    <mergeCell ref="C120:C121"/>
    <mergeCell ref="A114:A116"/>
    <mergeCell ref="B129:B131"/>
    <mergeCell ref="C114:C116"/>
    <mergeCell ref="D98:D100"/>
    <mergeCell ref="D101:D104"/>
    <mergeCell ref="D92:D94"/>
    <mergeCell ref="D95:D97"/>
    <mergeCell ref="C122:C123"/>
    <mergeCell ref="E132:E134"/>
    <mergeCell ref="D117:D119"/>
    <mergeCell ref="D126:D128"/>
    <mergeCell ref="E117:E119"/>
    <mergeCell ref="D124:D125"/>
    <mergeCell ref="E92:E94"/>
    <mergeCell ref="F92:F94"/>
    <mergeCell ref="B108:B109"/>
    <mergeCell ref="B101:B104"/>
    <mergeCell ref="B98:B100"/>
    <mergeCell ref="A98:A100"/>
    <mergeCell ref="C95:C97"/>
    <mergeCell ref="C98:C100"/>
    <mergeCell ref="E95:E97"/>
    <mergeCell ref="E98:E100"/>
    <mergeCell ref="A108:A109"/>
    <mergeCell ref="A105:A107"/>
    <mergeCell ref="F108:F109"/>
    <mergeCell ref="D105:D107"/>
    <mergeCell ref="C105:C107"/>
    <mergeCell ref="A101:A104"/>
    <mergeCell ref="B105:B107"/>
    <mergeCell ref="D108:D109"/>
    <mergeCell ref="E126:E128"/>
    <mergeCell ref="B126:B128"/>
    <mergeCell ref="B124:B125"/>
    <mergeCell ref="F139:F140"/>
    <mergeCell ref="A137:A138"/>
    <mergeCell ref="A143:A144"/>
    <mergeCell ref="A139:A140"/>
    <mergeCell ref="B137:B138"/>
    <mergeCell ref="B135:B136"/>
    <mergeCell ref="E135:E136"/>
    <mergeCell ref="F141:F142"/>
    <mergeCell ref="B122:B123"/>
    <mergeCell ref="A129:A131"/>
    <mergeCell ref="A122:A123"/>
    <mergeCell ref="A117:A119"/>
    <mergeCell ref="A120:A121"/>
    <mergeCell ref="C117:C119"/>
    <mergeCell ref="E141:E142"/>
    <mergeCell ref="C124:C125"/>
    <mergeCell ref="C126:C128"/>
    <mergeCell ref="A145:A146"/>
    <mergeCell ref="B117:B119"/>
    <mergeCell ref="A124:A125"/>
    <mergeCell ref="A126:A128"/>
    <mergeCell ref="D120:D121"/>
    <mergeCell ref="B120:B121"/>
    <mergeCell ref="A132:A134"/>
    <mergeCell ref="D135:D136"/>
    <mergeCell ref="B132:B134"/>
    <mergeCell ref="B139:B140"/>
    <mergeCell ref="I126:I128"/>
    <mergeCell ref="I135:I136"/>
    <mergeCell ref="J135:J136"/>
    <mergeCell ref="I124:I125"/>
    <mergeCell ref="G117:G119"/>
    <mergeCell ref="G122:G123"/>
    <mergeCell ref="G135:G136"/>
    <mergeCell ref="H124:H128"/>
    <mergeCell ref="J129:J131"/>
    <mergeCell ref="J132:J134"/>
    <mergeCell ref="J139:J140"/>
    <mergeCell ref="J126:J128"/>
    <mergeCell ref="J124:J125"/>
    <mergeCell ref="J137:J138"/>
    <mergeCell ref="G114:G116"/>
    <mergeCell ref="G101:G104"/>
    <mergeCell ref="G66:G72"/>
    <mergeCell ref="H92:H97"/>
    <mergeCell ref="G95:G97"/>
    <mergeCell ref="G58:G65"/>
    <mergeCell ref="I120:I121"/>
    <mergeCell ref="I122:I123"/>
    <mergeCell ref="I32:I37"/>
    <mergeCell ref="I51:I57"/>
    <mergeCell ref="I58:I65"/>
    <mergeCell ref="H51:H57"/>
    <mergeCell ref="H58:H65"/>
    <mergeCell ref="I98:I100"/>
    <mergeCell ref="A87:A91"/>
    <mergeCell ref="C78:C82"/>
    <mergeCell ref="A66:A69"/>
    <mergeCell ref="F58:F60"/>
    <mergeCell ref="F122:F123"/>
    <mergeCell ref="E120:E121"/>
    <mergeCell ref="F117:F119"/>
    <mergeCell ref="F110:F113"/>
    <mergeCell ref="F114:F116"/>
    <mergeCell ref="F105:F107"/>
    <mergeCell ref="A58:A65"/>
    <mergeCell ref="B95:B97"/>
    <mergeCell ref="A95:A97"/>
    <mergeCell ref="A92:A94"/>
    <mergeCell ref="B92:B94"/>
    <mergeCell ref="E101:E104"/>
    <mergeCell ref="E78:E82"/>
    <mergeCell ref="A73:A77"/>
    <mergeCell ref="B84:B86"/>
    <mergeCell ref="B73:B77"/>
    <mergeCell ref="A78:A82"/>
    <mergeCell ref="E66:E72"/>
    <mergeCell ref="B87:B91"/>
    <mergeCell ref="E108:E109"/>
    <mergeCell ref="D110:D113"/>
    <mergeCell ref="G110:G113"/>
    <mergeCell ref="G98:G100"/>
    <mergeCell ref="F70:F72"/>
    <mergeCell ref="A84:A86"/>
    <mergeCell ref="B78:B82"/>
    <mergeCell ref="B66:B69"/>
    <mergeCell ref="C101:C104"/>
    <mergeCell ref="A110:A113"/>
    <mergeCell ref="B58:B65"/>
    <mergeCell ref="C83:J83"/>
    <mergeCell ref="I87:I91"/>
    <mergeCell ref="C110:C113"/>
    <mergeCell ref="E105:E107"/>
    <mergeCell ref="H110:H116"/>
    <mergeCell ref="E114:E116"/>
    <mergeCell ref="B110:B113"/>
    <mergeCell ref="F66:F69"/>
    <mergeCell ref="N5:O5"/>
    <mergeCell ref="F51:F57"/>
    <mergeCell ref="B41:B50"/>
    <mergeCell ref="E110:E113"/>
    <mergeCell ref="C108:C109"/>
    <mergeCell ref="D41:F50"/>
    <mergeCell ref="D87:F91"/>
    <mergeCell ref="C92:C94"/>
    <mergeCell ref="G108:G109"/>
    <mergeCell ref="H98:H104"/>
    <mergeCell ref="C73:C77"/>
    <mergeCell ref="G78:G82"/>
    <mergeCell ref="G92:G94"/>
    <mergeCell ref="G105:G107"/>
    <mergeCell ref="D78:D82"/>
    <mergeCell ref="F95:F97"/>
    <mergeCell ref="F98:F100"/>
    <mergeCell ref="F101:F104"/>
    <mergeCell ref="I41:I50"/>
    <mergeCell ref="B32:B34"/>
    <mergeCell ref="C32:C34"/>
    <mergeCell ref="A26:A31"/>
    <mergeCell ref="A35:A37"/>
    <mergeCell ref="A38:A40"/>
    <mergeCell ref="B38:B40"/>
    <mergeCell ref="C38:C40"/>
    <mergeCell ref="B26:B31"/>
    <mergeCell ref="A19:A25"/>
    <mergeCell ref="A41:A50"/>
    <mergeCell ref="G26:G31"/>
    <mergeCell ref="H26:H31"/>
    <mergeCell ref="F26:F27"/>
    <mergeCell ref="G41:G50"/>
    <mergeCell ref="D38:D40"/>
    <mergeCell ref="G32:G40"/>
    <mergeCell ref="F38:F39"/>
    <mergeCell ref="H32:H40"/>
    <mergeCell ref="A10:A11"/>
    <mergeCell ref="A13:A18"/>
    <mergeCell ref="I6:I8"/>
    <mergeCell ref="K6:K8"/>
    <mergeCell ref="A3:O3"/>
    <mergeCell ref="L6:L8"/>
    <mergeCell ref="M7:M8"/>
    <mergeCell ref="J6:J8"/>
    <mergeCell ref="O7:O8"/>
    <mergeCell ref="D32:F34"/>
    <mergeCell ref="A6:A8"/>
    <mergeCell ref="B6:B8"/>
    <mergeCell ref="A32:A34"/>
    <mergeCell ref="D19:F25"/>
    <mergeCell ref="B10:L11"/>
    <mergeCell ref="G19:G25"/>
    <mergeCell ref="I19:I25"/>
    <mergeCell ref="N7:N8"/>
    <mergeCell ref="A2:O2"/>
    <mergeCell ref="A4:O4"/>
    <mergeCell ref="H19:H25"/>
    <mergeCell ref="B19:B25"/>
    <mergeCell ref="F35:F37"/>
    <mergeCell ref="B35:B37"/>
    <mergeCell ref="C35:C37"/>
    <mergeCell ref="D35:D37"/>
    <mergeCell ref="D6:D8"/>
    <mergeCell ref="D73:F77"/>
    <mergeCell ref="H78:H82"/>
    <mergeCell ref="G73:G77"/>
    <mergeCell ref="C6:C8"/>
    <mergeCell ref="E6:E8"/>
    <mergeCell ref="F6:F8"/>
    <mergeCell ref="H6:H8"/>
    <mergeCell ref="G6:G8"/>
    <mergeCell ref="H41:H50"/>
    <mergeCell ref="G51:G57"/>
    <mergeCell ref="M132:M133"/>
    <mergeCell ref="G87:G91"/>
    <mergeCell ref="G124:G125"/>
    <mergeCell ref="J66:J72"/>
    <mergeCell ref="I105:I107"/>
    <mergeCell ref="N73:N74"/>
    <mergeCell ref="I73:I77"/>
    <mergeCell ref="H87:H91"/>
    <mergeCell ref="C85:L86"/>
    <mergeCell ref="H73:H77"/>
    <mergeCell ref="I114:I116"/>
    <mergeCell ref="I101:I104"/>
    <mergeCell ref="H105:H109"/>
    <mergeCell ref="J117:J119"/>
    <mergeCell ref="I117:I119"/>
    <mergeCell ref="Q1:T3"/>
    <mergeCell ref="O73:O74"/>
    <mergeCell ref="I78:I82"/>
    <mergeCell ref="I26:I31"/>
    <mergeCell ref="M6:O6"/>
    <mergeCell ref="I95:I97"/>
    <mergeCell ref="M73:M74"/>
    <mergeCell ref="J95:J97"/>
    <mergeCell ref="J92:J94"/>
    <mergeCell ref="J98:J100"/>
    <mergeCell ref="J122:J123"/>
    <mergeCell ref="J110:J113"/>
    <mergeCell ref="J114:J116"/>
    <mergeCell ref="I108:I109"/>
    <mergeCell ref="I110:I113"/>
    <mergeCell ref="A188:K188"/>
    <mergeCell ref="M126:M128"/>
    <mergeCell ref="M110:M111"/>
    <mergeCell ref="J108:J109"/>
    <mergeCell ref="J120:J121"/>
    <mergeCell ref="H66:H72"/>
    <mergeCell ref="I66:I72"/>
    <mergeCell ref="J101:J104"/>
    <mergeCell ref="J105:J107"/>
    <mergeCell ref="H117:H123"/>
  </mergeCells>
  <pageMargins left="0.70866141732283472" right="0.70866141732283472" top="0.74803149606299213" bottom="0.74803149606299213" header="0.31496062992125984" footer="0.31496062992125984"/>
  <pageSetup paperSize="9" scale="55" firstPageNumber="28" fitToHeight="0" orientation="landscape" useFirstPageNumber="1" r:id="rId1"/>
  <headerFooter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48AAF-2019-4853-A695-377973EBD360}">
  <sheetPr>
    <pageSetUpPr fitToPage="1"/>
  </sheetPr>
  <dimension ref="A1:Z189"/>
  <sheetViews>
    <sheetView view="pageBreakPreview" zoomScale="110" zoomScaleNormal="90" zoomScaleSheetLayoutView="110" workbookViewId="0">
      <selection activeCell="AC8" sqref="AC8"/>
    </sheetView>
  </sheetViews>
  <sheetFormatPr defaultRowHeight="12.75" x14ac:dyDescent="0.2"/>
  <cols>
    <col min="1" max="1" width="3.5703125" style="3027" customWidth="1"/>
    <col min="2" max="2" width="3.42578125" style="3027" customWidth="1"/>
    <col min="3" max="4" width="3.7109375" style="3027" customWidth="1"/>
    <col min="5" max="5" width="3.5703125" style="3027" customWidth="1"/>
    <col min="6" max="6" width="39.42578125" style="3027" customWidth="1"/>
    <col min="7" max="7" width="6.85546875" style="3027" customWidth="1"/>
    <col min="8" max="8" width="7.85546875" style="3027" customWidth="1"/>
    <col min="9" max="9" width="5.85546875" style="3027" customWidth="1"/>
    <col min="10" max="10" width="31.7109375" style="3027" customWidth="1"/>
    <col min="11" max="11" width="7.28515625" style="3027" customWidth="1"/>
    <col min="12" max="12" width="13.28515625" style="3027" customWidth="1"/>
    <col min="13" max="13" width="41.28515625" style="3027" customWidth="1"/>
    <col min="14" max="14" width="9.140625" style="3027" customWidth="1"/>
    <col min="15" max="15" width="5.42578125" style="3027" customWidth="1"/>
    <col min="16" max="16" width="1.28515625" style="3027" hidden="1" customWidth="1"/>
    <col min="17" max="17" width="0.85546875" style="3027" hidden="1" customWidth="1"/>
    <col min="18" max="23" width="9.140625" style="3027" hidden="1" customWidth="1"/>
    <col min="24" max="16384" width="9.140625" style="3027"/>
  </cols>
  <sheetData>
    <row r="1" spans="1:26" ht="67.5" customHeight="1" x14ac:dyDescent="0.2">
      <c r="M1" s="573" t="s">
        <v>845</v>
      </c>
      <c r="N1" s="573"/>
      <c r="O1" s="573"/>
      <c r="Y1" s="572"/>
      <c r="Z1" s="572"/>
    </row>
    <row r="2" spans="1:26" ht="22.5" customHeight="1" x14ac:dyDescent="0.2">
      <c r="A2" s="3644" t="s">
        <v>184</v>
      </c>
      <c r="B2" s="3644"/>
      <c r="C2" s="3644"/>
      <c r="D2" s="3644"/>
      <c r="E2" s="3644"/>
      <c r="F2" s="3644"/>
      <c r="G2" s="3644"/>
      <c r="H2" s="3644"/>
      <c r="I2" s="3644"/>
      <c r="J2" s="3644"/>
      <c r="K2" s="3644"/>
      <c r="L2" s="3644"/>
      <c r="M2" s="3644"/>
      <c r="N2" s="3644"/>
      <c r="O2" s="3644"/>
      <c r="Y2" s="572"/>
      <c r="Z2" s="572"/>
    </row>
    <row r="3" spans="1:26" ht="13.9" customHeight="1" x14ac:dyDescent="0.2">
      <c r="A3" s="3643" t="s">
        <v>829</v>
      </c>
      <c r="B3" s="3643"/>
      <c r="C3" s="3643"/>
      <c r="D3" s="3643"/>
      <c r="E3" s="3643"/>
      <c r="F3" s="3643"/>
      <c r="G3" s="3643"/>
      <c r="H3" s="3643"/>
      <c r="I3" s="3643"/>
      <c r="J3" s="3643"/>
      <c r="K3" s="3643"/>
      <c r="L3" s="3643"/>
      <c r="M3" s="3643"/>
      <c r="N3" s="3643"/>
      <c r="O3" s="3643"/>
      <c r="Y3" s="572"/>
      <c r="Z3" s="572"/>
    </row>
    <row r="4" spans="1:26" ht="14.25" x14ac:dyDescent="0.2">
      <c r="A4" s="3642" t="s">
        <v>182</v>
      </c>
      <c r="B4" s="3642"/>
      <c r="C4" s="3642"/>
      <c r="D4" s="3642"/>
      <c r="E4" s="3642"/>
      <c r="F4" s="3642"/>
      <c r="G4" s="3642"/>
      <c r="H4" s="3642"/>
      <c r="I4" s="3642"/>
      <c r="J4" s="3642"/>
      <c r="K4" s="3642"/>
      <c r="L4" s="3642"/>
      <c r="M4" s="3642"/>
      <c r="N4" s="3642"/>
      <c r="O4" s="3642"/>
    </row>
    <row r="5" spans="1:26" ht="16.5" thickBot="1" x14ac:dyDescent="0.25">
      <c r="A5" s="3641"/>
      <c r="B5" s="3640"/>
      <c r="C5" s="3640"/>
      <c r="D5" s="3640"/>
      <c r="E5" s="3640"/>
      <c r="F5" s="3640"/>
      <c r="G5" s="3640"/>
      <c r="H5" s="3640"/>
      <c r="I5" s="3640"/>
      <c r="J5" s="3640"/>
      <c r="K5" s="3640"/>
      <c r="L5" s="3640"/>
      <c r="M5" s="3639"/>
      <c r="N5" s="3638" t="s">
        <v>209</v>
      </c>
      <c r="O5" s="3638"/>
    </row>
    <row r="6" spans="1:26" ht="30.6" customHeight="1" thickBot="1" x14ac:dyDescent="0.25">
      <c r="A6" s="3637" t="s">
        <v>181</v>
      </c>
      <c r="B6" s="3636" t="s">
        <v>180</v>
      </c>
      <c r="C6" s="3635" t="s">
        <v>176</v>
      </c>
      <c r="D6" s="3634" t="s">
        <v>178</v>
      </c>
      <c r="E6" s="3633" t="s">
        <v>179</v>
      </c>
      <c r="F6" s="3632" t="s">
        <v>177</v>
      </c>
      <c r="G6" s="3631" t="s">
        <v>176</v>
      </c>
      <c r="H6" s="3629" t="s">
        <v>175</v>
      </c>
      <c r="I6" s="3630" t="s">
        <v>174</v>
      </c>
      <c r="J6" s="1010" t="s">
        <v>173</v>
      </c>
      <c r="K6" s="3629" t="s">
        <v>172</v>
      </c>
      <c r="L6" s="1010" t="s">
        <v>171</v>
      </c>
      <c r="M6" s="1009" t="s">
        <v>170</v>
      </c>
      <c r="N6" s="1008"/>
      <c r="O6" s="1007"/>
    </row>
    <row r="7" spans="1:26" x14ac:dyDescent="0.2">
      <c r="A7" s="3628"/>
      <c r="B7" s="3627"/>
      <c r="C7" s="3626"/>
      <c r="D7" s="3625"/>
      <c r="E7" s="3624"/>
      <c r="F7" s="3623"/>
      <c r="G7" s="3622"/>
      <c r="H7" s="3620"/>
      <c r="I7" s="3621"/>
      <c r="J7" s="986"/>
      <c r="K7" s="3620"/>
      <c r="L7" s="986"/>
      <c r="M7" s="3619" t="s">
        <v>169</v>
      </c>
      <c r="N7" s="3618" t="s">
        <v>168</v>
      </c>
      <c r="O7" s="3617" t="s">
        <v>167</v>
      </c>
    </row>
    <row r="8" spans="1:26" ht="133.15" customHeight="1" thickBot="1" x14ac:dyDescent="0.25">
      <c r="A8" s="3616"/>
      <c r="B8" s="3615"/>
      <c r="C8" s="3614"/>
      <c r="D8" s="3613"/>
      <c r="E8" s="3612"/>
      <c r="F8" s="3611"/>
      <c r="G8" s="3610"/>
      <c r="H8" s="3608"/>
      <c r="I8" s="3609"/>
      <c r="J8" s="984"/>
      <c r="K8" s="3608"/>
      <c r="L8" s="984"/>
      <c r="M8" s="3607"/>
      <c r="N8" s="3606"/>
      <c r="O8" s="3605"/>
    </row>
    <row r="9" spans="1:26" ht="16.5" thickBot="1" x14ac:dyDescent="0.3">
      <c r="A9" s="3604" t="s">
        <v>33</v>
      </c>
      <c r="B9" s="3603" t="s">
        <v>828</v>
      </c>
      <c r="C9" s="3602"/>
      <c r="D9" s="3602"/>
      <c r="E9" s="3602"/>
      <c r="F9" s="3602"/>
      <c r="G9" s="3602"/>
      <c r="H9" s="3601"/>
      <c r="I9" s="3601"/>
      <c r="J9" s="3601"/>
      <c r="K9" s="3601"/>
      <c r="L9" s="3600"/>
      <c r="M9" s="3599"/>
      <c r="N9" s="3598"/>
      <c r="O9" s="3597"/>
    </row>
    <row r="10" spans="1:26" ht="24.75" customHeight="1" thickBot="1" x14ac:dyDescent="0.25">
      <c r="A10" s="3596"/>
      <c r="B10" s="3595"/>
      <c r="C10" s="3593"/>
      <c r="D10" s="3593"/>
      <c r="E10" s="3593"/>
      <c r="F10" s="3594"/>
      <c r="G10" s="3594"/>
      <c r="H10" s="3593"/>
      <c r="I10" s="3593"/>
      <c r="J10" s="3593"/>
      <c r="K10" s="3593"/>
      <c r="L10" s="3592"/>
      <c r="M10" s="3591" t="s">
        <v>827</v>
      </c>
      <c r="N10" s="3590" t="s">
        <v>76</v>
      </c>
      <c r="O10" s="3589">
        <v>99.9</v>
      </c>
    </row>
    <row r="11" spans="1:26" ht="22.5" customHeight="1" thickBot="1" x14ac:dyDescent="0.25">
      <c r="A11" s="3085" t="s">
        <v>33</v>
      </c>
      <c r="B11" s="3588" t="s">
        <v>33</v>
      </c>
      <c r="C11" s="3203" t="s">
        <v>826</v>
      </c>
      <c r="D11" s="3587"/>
      <c r="E11" s="3587"/>
      <c r="F11" s="3587"/>
      <c r="G11" s="3587"/>
      <c r="H11" s="3587"/>
      <c r="I11" s="3587"/>
      <c r="J11" s="3587"/>
      <c r="K11" s="3587"/>
      <c r="L11" s="3587"/>
      <c r="M11" s="3587"/>
      <c r="N11" s="3587"/>
      <c r="O11" s="3586"/>
    </row>
    <row r="12" spans="1:26" ht="39" thickBot="1" x14ac:dyDescent="0.25">
      <c r="A12" s="3585"/>
      <c r="B12" s="3584"/>
      <c r="C12" s="3583"/>
      <c r="D12" s="3582"/>
      <c r="E12" s="3582"/>
      <c r="F12" s="3582"/>
      <c r="G12" s="3582"/>
      <c r="H12" s="3582"/>
      <c r="I12" s="3582"/>
      <c r="J12" s="3582"/>
      <c r="K12" s="3582"/>
      <c r="L12" s="3582"/>
      <c r="M12" s="3581" t="s">
        <v>825</v>
      </c>
      <c r="N12" s="3580" t="s">
        <v>76</v>
      </c>
      <c r="O12" s="3579">
        <v>93</v>
      </c>
    </row>
    <row r="13" spans="1:26" ht="21" customHeight="1" x14ac:dyDescent="0.2">
      <c r="A13" s="3124" t="s">
        <v>33</v>
      </c>
      <c r="B13" s="3578" t="s">
        <v>33</v>
      </c>
      <c r="C13" s="3158" t="s">
        <v>33</v>
      </c>
      <c r="D13" s="3426" t="s">
        <v>824</v>
      </c>
      <c r="E13" s="3296"/>
      <c r="F13" s="3295"/>
      <c r="G13" s="3183" t="s">
        <v>157</v>
      </c>
      <c r="H13" s="3443" t="s">
        <v>40</v>
      </c>
      <c r="I13" s="3504" t="s">
        <v>738</v>
      </c>
      <c r="J13" s="3107" t="s">
        <v>94</v>
      </c>
      <c r="K13" s="3165" t="s">
        <v>36</v>
      </c>
      <c r="L13" s="3577">
        <f>L17+L29+L31+L34</f>
        <v>2323.5</v>
      </c>
      <c r="M13" s="3576"/>
      <c r="N13" s="3556"/>
      <c r="O13" s="3488"/>
      <c r="Q13" s="3037"/>
      <c r="R13" s="3380"/>
    </row>
    <row r="14" spans="1:26" ht="22.5" customHeight="1" x14ac:dyDescent="0.2">
      <c r="A14" s="3115"/>
      <c r="B14" s="3574"/>
      <c r="C14" s="3158"/>
      <c r="D14" s="3418"/>
      <c r="E14" s="3282"/>
      <c r="F14" s="3281"/>
      <c r="G14" s="3109"/>
      <c r="H14" s="3342"/>
      <c r="I14" s="3499"/>
      <c r="J14" s="3144" t="s">
        <v>58</v>
      </c>
      <c r="K14" s="3417" t="s">
        <v>801</v>
      </c>
      <c r="L14" s="3575">
        <f>L19+L21+L23+L25+L36+L38</f>
        <v>27200.5</v>
      </c>
      <c r="M14" s="3568"/>
      <c r="N14" s="3567"/>
      <c r="O14" s="3433"/>
      <c r="Q14" s="3160"/>
      <c r="R14" s="3380"/>
    </row>
    <row r="15" spans="1:26" ht="21" customHeight="1" thickBot="1" x14ac:dyDescent="0.25">
      <c r="A15" s="3115"/>
      <c r="B15" s="3574"/>
      <c r="C15" s="3158"/>
      <c r="D15" s="3418"/>
      <c r="E15" s="3282"/>
      <c r="F15" s="3281"/>
      <c r="G15" s="3109"/>
      <c r="H15" s="3342"/>
      <c r="I15" s="3499"/>
      <c r="J15" s="3130"/>
      <c r="K15" s="3458" t="s">
        <v>134</v>
      </c>
      <c r="L15" s="3573">
        <f>L27+L32+L39</f>
        <v>139</v>
      </c>
      <c r="M15" s="3568"/>
      <c r="N15" s="3567"/>
      <c r="O15" s="3433"/>
      <c r="Q15" s="3160"/>
      <c r="R15" s="3380"/>
    </row>
    <row r="16" spans="1:26" ht="25.5" customHeight="1" thickBot="1" x14ac:dyDescent="0.25">
      <c r="A16" s="3100"/>
      <c r="B16" s="3572"/>
      <c r="C16" s="3571"/>
      <c r="D16" s="3414"/>
      <c r="E16" s="3273"/>
      <c r="F16" s="3272"/>
      <c r="G16" s="3094"/>
      <c r="H16" s="3432"/>
      <c r="I16" s="3499"/>
      <c r="J16" s="3154"/>
      <c r="K16" s="3570" t="s">
        <v>29</v>
      </c>
      <c r="L16" s="3569">
        <f>SUM(L13:L15)</f>
        <v>29663</v>
      </c>
      <c r="M16" s="3568"/>
      <c r="N16" s="3567"/>
      <c r="O16" s="3433"/>
      <c r="Q16" s="3148"/>
      <c r="R16" s="3359"/>
    </row>
    <row r="17" spans="1:23" ht="19.5" customHeight="1" x14ac:dyDescent="0.2">
      <c r="A17" s="3124" t="s">
        <v>33</v>
      </c>
      <c r="B17" s="3123" t="s">
        <v>33</v>
      </c>
      <c r="C17" s="3146" t="s">
        <v>33</v>
      </c>
      <c r="D17" s="3566" t="s">
        <v>33</v>
      </c>
      <c r="E17" s="3351"/>
      <c r="F17" s="3350" t="s">
        <v>823</v>
      </c>
      <c r="G17" s="3183" t="s">
        <v>157</v>
      </c>
      <c r="H17" s="3425" t="s">
        <v>40</v>
      </c>
      <c r="I17" s="3108" t="s">
        <v>370</v>
      </c>
      <c r="J17" s="3243" t="s">
        <v>58</v>
      </c>
      <c r="K17" s="3530" t="s">
        <v>36</v>
      </c>
      <c r="L17" s="3105">
        <v>644.20000000000005</v>
      </c>
      <c r="M17" s="3549" t="s">
        <v>822</v>
      </c>
      <c r="N17" s="3548" t="s">
        <v>596</v>
      </c>
      <c r="O17" s="3565" t="s">
        <v>821</v>
      </c>
      <c r="R17" s="3101"/>
      <c r="W17" s="3538"/>
    </row>
    <row r="18" spans="1:23" ht="16.5" customHeight="1" thickBot="1" x14ac:dyDescent="0.25">
      <c r="A18" s="3100"/>
      <c r="B18" s="3099"/>
      <c r="C18" s="3513"/>
      <c r="D18" s="3564"/>
      <c r="E18" s="3349"/>
      <c r="F18" s="3348"/>
      <c r="G18" s="3109"/>
      <c r="H18" s="3403"/>
      <c r="I18" s="3092"/>
      <c r="J18" s="3154"/>
      <c r="K18" s="3090" t="s">
        <v>29</v>
      </c>
      <c r="L18" s="3089">
        <f>SUM(L17)</f>
        <v>644.20000000000005</v>
      </c>
      <c r="M18" s="3563"/>
      <c r="N18" s="3562"/>
      <c r="O18" s="3507"/>
      <c r="W18" s="3538"/>
    </row>
    <row r="19" spans="1:23" ht="24" customHeight="1" x14ac:dyDescent="0.2">
      <c r="A19" s="3124" t="s">
        <v>33</v>
      </c>
      <c r="B19" s="3123" t="s">
        <v>33</v>
      </c>
      <c r="C19" s="3146" t="s">
        <v>33</v>
      </c>
      <c r="D19" s="3122" t="s">
        <v>35</v>
      </c>
      <c r="E19" s="3527"/>
      <c r="F19" s="3227" t="s">
        <v>820</v>
      </c>
      <c r="G19" s="3109"/>
      <c r="H19" s="3403"/>
      <c r="I19" s="3244" t="s">
        <v>585</v>
      </c>
      <c r="J19" s="3107" t="s">
        <v>94</v>
      </c>
      <c r="K19" s="3558" t="s">
        <v>801</v>
      </c>
      <c r="L19" s="3478">
        <v>8088.6</v>
      </c>
      <c r="M19" s="3529" t="s">
        <v>745</v>
      </c>
      <c r="N19" s="3556" t="s">
        <v>596</v>
      </c>
      <c r="O19" s="3555" t="s">
        <v>819</v>
      </c>
      <c r="W19" s="3538"/>
    </row>
    <row r="20" spans="1:23" ht="26.25" customHeight="1" thickBot="1" x14ac:dyDescent="0.25">
      <c r="A20" s="3100"/>
      <c r="B20" s="3099"/>
      <c r="C20" s="3513"/>
      <c r="D20" s="3097"/>
      <c r="E20" s="3512"/>
      <c r="F20" s="3236"/>
      <c r="G20" s="3109"/>
      <c r="H20" s="3403"/>
      <c r="I20" s="3214" t="s">
        <v>370</v>
      </c>
      <c r="J20" s="3144" t="s">
        <v>58</v>
      </c>
      <c r="K20" s="3090" t="s">
        <v>29</v>
      </c>
      <c r="L20" s="3089">
        <f>SUM(L19)</f>
        <v>8088.6</v>
      </c>
      <c r="M20" s="3528"/>
      <c r="N20" s="3553"/>
      <c r="O20" s="3552"/>
      <c r="W20" s="3538"/>
    </row>
    <row r="21" spans="1:23" ht="18.75" customHeight="1" x14ac:dyDescent="0.2">
      <c r="A21" s="3124" t="s">
        <v>33</v>
      </c>
      <c r="B21" s="3123" t="s">
        <v>33</v>
      </c>
      <c r="C21" s="3146" t="s">
        <v>33</v>
      </c>
      <c r="D21" s="3122" t="s">
        <v>104</v>
      </c>
      <c r="E21" s="3351"/>
      <c r="F21" s="3560" t="s">
        <v>818</v>
      </c>
      <c r="G21" s="3183" t="s">
        <v>157</v>
      </c>
      <c r="H21" s="3403"/>
      <c r="I21" s="3244" t="s">
        <v>585</v>
      </c>
      <c r="J21" s="3107" t="s">
        <v>94</v>
      </c>
      <c r="K21" s="3558" t="s">
        <v>801</v>
      </c>
      <c r="L21" s="3105">
        <v>79.3</v>
      </c>
      <c r="M21" s="3314" t="s">
        <v>817</v>
      </c>
      <c r="N21" s="3523" t="s">
        <v>596</v>
      </c>
      <c r="O21" s="3522" t="s">
        <v>370</v>
      </c>
      <c r="W21" s="3531"/>
    </row>
    <row r="22" spans="1:23" ht="15.75" customHeight="1" thickBot="1" x14ac:dyDescent="0.25">
      <c r="A22" s="3100"/>
      <c r="B22" s="3099"/>
      <c r="C22" s="3513"/>
      <c r="D22" s="3097"/>
      <c r="E22" s="3349"/>
      <c r="F22" s="3559"/>
      <c r="G22" s="3109"/>
      <c r="H22" s="3403"/>
      <c r="I22" s="3214"/>
      <c r="J22" s="3304"/>
      <c r="K22" s="3090" t="s">
        <v>29</v>
      </c>
      <c r="L22" s="3089">
        <f>SUM(L21)</f>
        <v>79.3</v>
      </c>
      <c r="M22" s="3561"/>
      <c r="N22" s="3508"/>
      <c r="O22" s="3507"/>
      <c r="W22" s="3531"/>
    </row>
    <row r="23" spans="1:23" ht="21" customHeight="1" x14ac:dyDescent="0.2">
      <c r="A23" s="3124" t="s">
        <v>33</v>
      </c>
      <c r="B23" s="3123" t="s">
        <v>33</v>
      </c>
      <c r="C23" s="3146" t="s">
        <v>33</v>
      </c>
      <c r="D23" s="3122" t="s">
        <v>102</v>
      </c>
      <c r="E23" s="3527"/>
      <c r="F23" s="3560" t="s">
        <v>816</v>
      </c>
      <c r="G23" s="3109"/>
      <c r="H23" s="3403"/>
      <c r="I23" s="3244" t="s">
        <v>585</v>
      </c>
      <c r="J23" s="3107" t="s">
        <v>94</v>
      </c>
      <c r="K23" s="3558" t="s">
        <v>801</v>
      </c>
      <c r="L23" s="3105">
        <v>19032.599999999999</v>
      </c>
      <c r="M23" s="3529" t="s">
        <v>745</v>
      </c>
      <c r="N23" s="3556" t="s">
        <v>596</v>
      </c>
      <c r="O23" s="3555" t="s">
        <v>815</v>
      </c>
      <c r="P23" s="3133"/>
      <c r="W23" s="3538"/>
    </row>
    <row r="24" spans="1:23" ht="24" customHeight="1" thickBot="1" x14ac:dyDescent="0.25">
      <c r="A24" s="3100"/>
      <c r="B24" s="3099"/>
      <c r="C24" s="3513"/>
      <c r="D24" s="3097"/>
      <c r="E24" s="3512"/>
      <c r="F24" s="3559"/>
      <c r="G24" s="3109"/>
      <c r="H24" s="3403"/>
      <c r="I24" s="3214" t="s">
        <v>370</v>
      </c>
      <c r="J24" s="3144" t="s">
        <v>58</v>
      </c>
      <c r="K24" s="3090" t="s">
        <v>29</v>
      </c>
      <c r="L24" s="3089">
        <f>SUM(L23)</f>
        <v>19032.599999999999</v>
      </c>
      <c r="M24" s="3528"/>
      <c r="N24" s="3553"/>
      <c r="O24" s="3552"/>
      <c r="W24" s="3538"/>
    </row>
    <row r="25" spans="1:23" ht="21.75" customHeight="1" x14ac:dyDescent="0.2">
      <c r="A25" s="3124" t="s">
        <v>33</v>
      </c>
      <c r="B25" s="3123" t="s">
        <v>33</v>
      </c>
      <c r="C25" s="3146" t="s">
        <v>33</v>
      </c>
      <c r="D25" s="3122" t="s">
        <v>98</v>
      </c>
      <c r="E25" s="3527"/>
      <c r="F25" s="3227" t="s">
        <v>814</v>
      </c>
      <c r="G25" s="3183" t="s">
        <v>157</v>
      </c>
      <c r="H25" s="3403"/>
      <c r="I25" s="3244" t="s">
        <v>370</v>
      </c>
      <c r="J25" s="3243" t="s">
        <v>58</v>
      </c>
      <c r="K25" s="3558" t="s">
        <v>801</v>
      </c>
      <c r="L25" s="3105">
        <v>0</v>
      </c>
      <c r="M25" s="3529" t="s">
        <v>745</v>
      </c>
      <c r="N25" s="3556" t="s">
        <v>596</v>
      </c>
      <c r="O25" s="3555" t="s">
        <v>39</v>
      </c>
      <c r="W25" s="3538"/>
    </row>
    <row r="26" spans="1:23" ht="26.25" customHeight="1" thickBot="1" x14ac:dyDescent="0.25">
      <c r="A26" s="3100"/>
      <c r="B26" s="3099"/>
      <c r="C26" s="3513"/>
      <c r="D26" s="3097"/>
      <c r="E26" s="3512"/>
      <c r="F26" s="3216"/>
      <c r="G26" s="3109"/>
      <c r="H26" s="3403"/>
      <c r="I26" s="3214"/>
      <c r="J26" s="3304"/>
      <c r="K26" s="3090" t="s">
        <v>29</v>
      </c>
      <c r="L26" s="3089">
        <f>SUM(L25)</f>
        <v>0</v>
      </c>
      <c r="M26" s="3528"/>
      <c r="N26" s="3553"/>
      <c r="O26" s="3552"/>
      <c r="W26" s="3538"/>
    </row>
    <row r="27" spans="1:23" ht="25.5" customHeight="1" thickBot="1" x14ac:dyDescent="0.25">
      <c r="A27" s="3124" t="s">
        <v>33</v>
      </c>
      <c r="B27" s="3123" t="s">
        <v>33</v>
      </c>
      <c r="C27" s="3146" t="s">
        <v>33</v>
      </c>
      <c r="D27" s="3122" t="s">
        <v>92</v>
      </c>
      <c r="E27" s="3351"/>
      <c r="F27" s="3227" t="s">
        <v>813</v>
      </c>
      <c r="G27" s="3109"/>
      <c r="H27" s="3403"/>
      <c r="I27" s="3108" t="s">
        <v>370</v>
      </c>
      <c r="J27" s="3243" t="s">
        <v>58</v>
      </c>
      <c r="K27" s="3557" t="s">
        <v>134</v>
      </c>
      <c r="L27" s="3105">
        <v>0.1</v>
      </c>
      <c r="M27" s="3529" t="s">
        <v>745</v>
      </c>
      <c r="N27" s="3556" t="s">
        <v>596</v>
      </c>
      <c r="O27" s="3555" t="s">
        <v>585</v>
      </c>
      <c r="W27" s="3538"/>
    </row>
    <row r="28" spans="1:23" ht="25.5" customHeight="1" thickBot="1" x14ac:dyDescent="0.25">
      <c r="A28" s="3100"/>
      <c r="B28" s="3099"/>
      <c r="C28" s="3513"/>
      <c r="D28" s="3097"/>
      <c r="E28" s="3349"/>
      <c r="F28" s="3236"/>
      <c r="G28" s="3109"/>
      <c r="H28" s="3403"/>
      <c r="I28" s="3092"/>
      <c r="J28" s="3304"/>
      <c r="K28" s="3090" t="s">
        <v>29</v>
      </c>
      <c r="L28" s="3089">
        <f>SUM(L27)</f>
        <v>0.1</v>
      </c>
      <c r="M28" s="3528"/>
      <c r="N28" s="3553"/>
      <c r="O28" s="3552"/>
      <c r="W28" s="3538"/>
    </row>
    <row r="29" spans="1:23" ht="26.25" customHeight="1" x14ac:dyDescent="0.2">
      <c r="A29" s="3124" t="s">
        <v>33</v>
      </c>
      <c r="B29" s="3123" t="s">
        <v>33</v>
      </c>
      <c r="C29" s="3146" t="s">
        <v>33</v>
      </c>
      <c r="D29" s="3122" t="s">
        <v>89</v>
      </c>
      <c r="E29" s="3351"/>
      <c r="F29" s="3227" t="s">
        <v>812</v>
      </c>
      <c r="G29" s="3183" t="s">
        <v>157</v>
      </c>
      <c r="H29" s="3403"/>
      <c r="I29" s="3108" t="s">
        <v>370</v>
      </c>
      <c r="J29" s="3243" t="s">
        <v>58</v>
      </c>
      <c r="K29" s="3537" t="s">
        <v>36</v>
      </c>
      <c r="L29" s="3105">
        <v>0.4</v>
      </c>
      <c r="M29" s="3529" t="s">
        <v>745</v>
      </c>
      <c r="N29" s="3556" t="s">
        <v>596</v>
      </c>
      <c r="O29" s="3555" t="s">
        <v>585</v>
      </c>
      <c r="W29" s="3538"/>
    </row>
    <row r="30" spans="1:23" ht="21.75" customHeight="1" thickBot="1" x14ac:dyDescent="0.25">
      <c r="A30" s="3100"/>
      <c r="B30" s="3099"/>
      <c r="C30" s="3513"/>
      <c r="D30" s="3097"/>
      <c r="E30" s="3349"/>
      <c r="F30" s="3216"/>
      <c r="G30" s="3109"/>
      <c r="H30" s="3403"/>
      <c r="I30" s="3092"/>
      <c r="J30" s="3554"/>
      <c r="K30" s="3129" t="s">
        <v>29</v>
      </c>
      <c r="L30" s="3474">
        <f>SUM(L29)</f>
        <v>0.4</v>
      </c>
      <c r="M30" s="3528"/>
      <c r="N30" s="3553"/>
      <c r="O30" s="3552"/>
      <c r="W30" s="3538"/>
    </row>
    <row r="31" spans="1:23" ht="26.25" customHeight="1" x14ac:dyDescent="0.2">
      <c r="A31" s="3124" t="s">
        <v>33</v>
      </c>
      <c r="B31" s="3123" t="s">
        <v>33</v>
      </c>
      <c r="C31" s="3146" t="s">
        <v>33</v>
      </c>
      <c r="D31" s="3122" t="s">
        <v>84</v>
      </c>
      <c r="E31" s="3521"/>
      <c r="F31" s="3227" t="s">
        <v>811</v>
      </c>
      <c r="G31" s="3109"/>
      <c r="H31" s="3403"/>
      <c r="I31" s="3551" t="s">
        <v>370</v>
      </c>
      <c r="J31" s="3526" t="s">
        <v>58</v>
      </c>
      <c r="K31" s="3525" t="s">
        <v>36</v>
      </c>
      <c r="L31" s="3550">
        <v>76.599999999999994</v>
      </c>
      <c r="M31" s="3549" t="s">
        <v>810</v>
      </c>
      <c r="N31" s="3548" t="s">
        <v>596</v>
      </c>
      <c r="O31" s="3547" t="s">
        <v>809</v>
      </c>
      <c r="P31" s="3101"/>
      <c r="Q31" s="3101"/>
      <c r="R31" s="3101"/>
      <c r="W31" s="3538"/>
    </row>
    <row r="32" spans="1:23" ht="17.25" customHeight="1" x14ac:dyDescent="0.2">
      <c r="A32" s="3115"/>
      <c r="B32" s="3114"/>
      <c r="C32" s="3139"/>
      <c r="D32" s="3112"/>
      <c r="E32" s="3521"/>
      <c r="F32" s="3236"/>
      <c r="G32" s="3109"/>
      <c r="H32" s="3403"/>
      <c r="I32" s="3520"/>
      <c r="J32" s="3546"/>
      <c r="K32" s="3518" t="s">
        <v>134</v>
      </c>
      <c r="L32" s="3545">
        <v>73.3</v>
      </c>
      <c r="M32" s="3544" t="s">
        <v>808</v>
      </c>
      <c r="N32" s="3543" t="s">
        <v>596</v>
      </c>
      <c r="O32" s="3542" t="s">
        <v>807</v>
      </c>
      <c r="P32" s="3101"/>
      <c r="Q32" s="3101"/>
      <c r="R32" s="3101"/>
      <c r="W32" s="3538"/>
    </row>
    <row r="33" spans="1:23" ht="18.75" customHeight="1" thickBot="1" x14ac:dyDescent="0.25">
      <c r="A33" s="3100"/>
      <c r="B33" s="3099"/>
      <c r="C33" s="3513"/>
      <c r="D33" s="3097"/>
      <c r="E33" s="3521"/>
      <c r="F33" s="3216"/>
      <c r="G33" s="3109"/>
      <c r="H33" s="3403"/>
      <c r="I33" s="3092"/>
      <c r="J33" s="3304"/>
      <c r="K33" s="3541" t="s">
        <v>29</v>
      </c>
      <c r="L33" s="3510">
        <f>SUM(L31:L32)</f>
        <v>149.89999999999998</v>
      </c>
      <c r="M33" s="3540"/>
      <c r="N33" s="3515"/>
      <c r="O33" s="3539"/>
      <c r="W33" s="3538"/>
    </row>
    <row r="34" spans="1:23" ht="26.25" customHeight="1" thickBot="1" x14ac:dyDescent="0.25">
      <c r="A34" s="3124" t="s">
        <v>33</v>
      </c>
      <c r="B34" s="3123" t="s">
        <v>33</v>
      </c>
      <c r="C34" s="3146" t="s">
        <v>33</v>
      </c>
      <c r="D34" s="3122" t="s">
        <v>81</v>
      </c>
      <c r="E34" s="3351"/>
      <c r="F34" s="3227" t="s">
        <v>806</v>
      </c>
      <c r="G34" s="3183" t="s">
        <v>157</v>
      </c>
      <c r="H34" s="3403"/>
      <c r="I34" s="3108" t="s">
        <v>370</v>
      </c>
      <c r="J34" s="3243" t="s">
        <v>58</v>
      </c>
      <c r="K34" s="3537" t="s">
        <v>36</v>
      </c>
      <c r="L34" s="3105">
        <v>1602.3</v>
      </c>
      <c r="M34" s="3536" t="s">
        <v>805</v>
      </c>
      <c r="N34" s="3535" t="s">
        <v>596</v>
      </c>
      <c r="O34" s="3534" t="s">
        <v>804</v>
      </c>
      <c r="P34" s="3101"/>
      <c r="R34" s="3101"/>
      <c r="W34" s="3531"/>
    </row>
    <row r="35" spans="1:23" ht="16.5" customHeight="1" thickBot="1" x14ac:dyDescent="0.25">
      <c r="A35" s="3100"/>
      <c r="B35" s="3099"/>
      <c r="C35" s="3513"/>
      <c r="D35" s="3097"/>
      <c r="E35" s="3349"/>
      <c r="F35" s="3216"/>
      <c r="G35" s="3109"/>
      <c r="H35" s="3403"/>
      <c r="I35" s="3092"/>
      <c r="J35" s="3304"/>
      <c r="K35" s="3090" t="s">
        <v>29</v>
      </c>
      <c r="L35" s="3089">
        <f>SUM(L34)</f>
        <v>1602.3</v>
      </c>
      <c r="M35" s="3533"/>
      <c r="N35" s="3532"/>
      <c r="O35" s="3507"/>
      <c r="W35" s="3531"/>
    </row>
    <row r="36" spans="1:23" ht="23.25" customHeight="1" x14ac:dyDescent="0.2">
      <c r="A36" s="3124" t="s">
        <v>33</v>
      </c>
      <c r="B36" s="3123" t="s">
        <v>33</v>
      </c>
      <c r="C36" s="3146" t="s">
        <v>33</v>
      </c>
      <c r="D36" s="3122" t="s">
        <v>75</v>
      </c>
      <c r="E36" s="3521"/>
      <c r="F36" s="3227" t="s">
        <v>803</v>
      </c>
      <c r="G36" s="3109"/>
      <c r="H36" s="3403"/>
      <c r="I36" s="3108" t="s">
        <v>370</v>
      </c>
      <c r="J36" s="3491" t="s">
        <v>58</v>
      </c>
      <c r="K36" s="3530" t="s">
        <v>801</v>
      </c>
      <c r="L36" s="3105">
        <v>0</v>
      </c>
      <c r="M36" s="3529" t="s">
        <v>745</v>
      </c>
      <c r="N36" s="3523" t="s">
        <v>596</v>
      </c>
      <c r="O36" s="3522" t="s">
        <v>39</v>
      </c>
    </row>
    <row r="37" spans="1:23" ht="15.75" customHeight="1" thickBot="1" x14ac:dyDescent="0.25">
      <c r="A37" s="3100"/>
      <c r="B37" s="3099"/>
      <c r="C37" s="3513"/>
      <c r="D37" s="3097"/>
      <c r="E37" s="3521"/>
      <c r="F37" s="3216"/>
      <c r="G37" s="3109"/>
      <c r="H37" s="3403"/>
      <c r="I37" s="3092"/>
      <c r="J37" s="3154"/>
      <c r="K37" s="3090" t="s">
        <v>29</v>
      </c>
      <c r="L37" s="3089">
        <f>SUM(L36)</f>
        <v>0</v>
      </c>
      <c r="M37" s="3528"/>
      <c r="N37" s="3508"/>
      <c r="O37" s="3507"/>
    </row>
    <row r="38" spans="1:23" ht="18.75" customHeight="1" x14ac:dyDescent="0.2">
      <c r="A38" s="3124" t="s">
        <v>33</v>
      </c>
      <c r="B38" s="3123" t="s">
        <v>33</v>
      </c>
      <c r="C38" s="3146" t="s">
        <v>33</v>
      </c>
      <c r="D38" s="3122" t="s">
        <v>69</v>
      </c>
      <c r="E38" s="3527"/>
      <c r="F38" s="3227" t="s">
        <v>802</v>
      </c>
      <c r="G38" s="3183" t="s">
        <v>157</v>
      </c>
      <c r="H38" s="3403"/>
      <c r="I38" s="3520" t="s">
        <v>370</v>
      </c>
      <c r="J38" s="3526" t="s">
        <v>58</v>
      </c>
      <c r="K38" s="3525" t="s">
        <v>801</v>
      </c>
      <c r="L38" s="3105">
        <v>0</v>
      </c>
      <c r="M38" s="3524" t="s">
        <v>745</v>
      </c>
      <c r="N38" s="3523" t="s">
        <v>596</v>
      </c>
      <c r="O38" s="3522" t="s">
        <v>800</v>
      </c>
    </row>
    <row r="39" spans="1:23" ht="13.5" customHeight="1" x14ac:dyDescent="0.2">
      <c r="A39" s="3115"/>
      <c r="B39" s="3114"/>
      <c r="C39" s="3139"/>
      <c r="D39" s="3112"/>
      <c r="E39" s="3521"/>
      <c r="F39" s="3236"/>
      <c r="G39" s="3109"/>
      <c r="H39" s="3403"/>
      <c r="I39" s="3520"/>
      <c r="J39" s="3519"/>
      <c r="K39" s="3518" t="s">
        <v>134</v>
      </c>
      <c r="L39" s="3517">
        <v>65.599999999999994</v>
      </c>
      <c r="M39" s="3516"/>
      <c r="N39" s="3515"/>
      <c r="O39" s="3514"/>
      <c r="P39" s="3101"/>
    </row>
    <row r="40" spans="1:23" ht="24.75" customHeight="1" thickBot="1" x14ac:dyDescent="0.25">
      <c r="A40" s="3100"/>
      <c r="B40" s="3099"/>
      <c r="C40" s="3513"/>
      <c r="D40" s="3097"/>
      <c r="E40" s="3512"/>
      <c r="F40" s="3216"/>
      <c r="G40" s="3094"/>
      <c r="H40" s="3396"/>
      <c r="I40" s="3092" t="s">
        <v>585</v>
      </c>
      <c r="J40" s="3511" t="s">
        <v>94</v>
      </c>
      <c r="K40" s="3090" t="s">
        <v>29</v>
      </c>
      <c r="L40" s="3510">
        <f>SUM(L38:L39)</f>
        <v>65.599999999999994</v>
      </c>
      <c r="M40" s="3509"/>
      <c r="N40" s="3508"/>
      <c r="O40" s="3507"/>
    </row>
    <row r="41" spans="1:23" ht="19.5" customHeight="1" x14ac:dyDescent="0.2">
      <c r="A41" s="3506" t="s">
        <v>33</v>
      </c>
      <c r="B41" s="3505" t="s">
        <v>33</v>
      </c>
      <c r="C41" s="3113" t="s">
        <v>35</v>
      </c>
      <c r="D41" s="3296" t="s">
        <v>799</v>
      </c>
      <c r="E41" s="3296"/>
      <c r="F41" s="3295"/>
      <c r="G41" s="3183" t="s">
        <v>141</v>
      </c>
      <c r="H41" s="3443" t="s">
        <v>40</v>
      </c>
      <c r="I41" s="3504" t="s">
        <v>738</v>
      </c>
      <c r="J41" s="3107" t="s">
        <v>94</v>
      </c>
      <c r="K41" s="3165" t="s">
        <v>119</v>
      </c>
      <c r="L41" s="3503">
        <f>L45+L49+L53+L57+L60</f>
        <v>8431.7000000000007</v>
      </c>
      <c r="M41" s="3500"/>
      <c r="N41" s="3486"/>
      <c r="O41" s="3433"/>
      <c r="Q41" s="3160"/>
      <c r="R41" s="3147"/>
    </row>
    <row r="42" spans="1:23" ht="15" customHeight="1" x14ac:dyDescent="0.2">
      <c r="A42" s="3405"/>
      <c r="B42" s="3170"/>
      <c r="C42" s="3113"/>
      <c r="D42" s="3282"/>
      <c r="E42" s="3282"/>
      <c r="F42" s="3281"/>
      <c r="G42" s="3109"/>
      <c r="H42" s="3342"/>
      <c r="I42" s="3499"/>
      <c r="J42" s="3144" t="s">
        <v>58</v>
      </c>
      <c r="K42" s="3417" t="s">
        <v>134</v>
      </c>
      <c r="L42" s="3502">
        <f>SUM(L50,L46,L54)</f>
        <v>48.3</v>
      </c>
      <c r="M42" s="3500"/>
      <c r="N42" s="3486"/>
      <c r="O42" s="3433"/>
      <c r="Q42" s="3160"/>
      <c r="R42" s="3147"/>
    </row>
    <row r="43" spans="1:23" ht="17.25" customHeight="1" thickBot="1" x14ac:dyDescent="0.25">
      <c r="A43" s="3405"/>
      <c r="B43" s="3170"/>
      <c r="C43" s="3113"/>
      <c r="D43" s="3282"/>
      <c r="E43" s="3282"/>
      <c r="F43" s="3281"/>
      <c r="G43" s="3109"/>
      <c r="H43" s="3342"/>
      <c r="I43" s="3499"/>
      <c r="J43" s="3130"/>
      <c r="K43" s="3458" t="s">
        <v>135</v>
      </c>
      <c r="L43" s="3501">
        <f>L47+L51+L55+L58+L61</f>
        <v>0</v>
      </c>
      <c r="M43" s="3500"/>
      <c r="N43" s="3486"/>
      <c r="O43" s="3433"/>
      <c r="Q43" s="3160"/>
      <c r="R43" s="3147"/>
    </row>
    <row r="44" spans="1:23" ht="15" customHeight="1" thickBot="1" x14ac:dyDescent="0.25">
      <c r="A44" s="3399"/>
      <c r="B44" s="3398"/>
      <c r="C44" s="3098"/>
      <c r="D44" s="3273"/>
      <c r="E44" s="3273"/>
      <c r="F44" s="3272"/>
      <c r="G44" s="3094"/>
      <c r="H44" s="3432"/>
      <c r="I44" s="3499"/>
      <c r="J44" s="3154"/>
      <c r="K44" s="3498" t="s">
        <v>29</v>
      </c>
      <c r="L44" s="3497">
        <f>SUM(L41:L43)</f>
        <v>8480</v>
      </c>
      <c r="M44" s="3496"/>
      <c r="N44" s="3484"/>
      <c r="O44" s="3427"/>
      <c r="Q44" s="3148"/>
      <c r="R44" s="3265"/>
    </row>
    <row r="45" spans="1:23" ht="22.5" customHeight="1" x14ac:dyDescent="0.2">
      <c r="A45" s="3124" t="s">
        <v>33</v>
      </c>
      <c r="B45" s="3123" t="s">
        <v>33</v>
      </c>
      <c r="C45" s="3113" t="s">
        <v>35</v>
      </c>
      <c r="D45" s="3122" t="s">
        <v>33</v>
      </c>
      <c r="E45" s="3351"/>
      <c r="F45" s="3350" t="s">
        <v>798</v>
      </c>
      <c r="G45" s="3183" t="s">
        <v>141</v>
      </c>
      <c r="H45" s="3443" t="s">
        <v>40</v>
      </c>
      <c r="I45" s="3453">
        <v>9</v>
      </c>
      <c r="J45" s="3243" t="s">
        <v>58</v>
      </c>
      <c r="K45" s="3260" t="s">
        <v>119</v>
      </c>
      <c r="L45" s="3105">
        <v>3384.4</v>
      </c>
      <c r="M45" s="3490" t="s">
        <v>745</v>
      </c>
      <c r="N45" s="3489" t="s">
        <v>596</v>
      </c>
      <c r="O45" s="3488" t="s">
        <v>797</v>
      </c>
      <c r="P45" s="3101"/>
      <c r="Q45" s="3495"/>
    </row>
    <row r="46" spans="1:23" ht="22.5" customHeight="1" x14ac:dyDescent="0.2">
      <c r="A46" s="3115"/>
      <c r="B46" s="3114"/>
      <c r="C46" s="3113"/>
      <c r="D46" s="3112"/>
      <c r="E46" s="3343"/>
      <c r="F46" s="3355"/>
      <c r="G46" s="3109"/>
      <c r="H46" s="3342"/>
      <c r="I46" s="3483"/>
      <c r="J46" s="3235"/>
      <c r="K46" s="3494" t="s">
        <v>134</v>
      </c>
      <c r="L46" s="3493">
        <v>45.5</v>
      </c>
      <c r="M46" s="3487"/>
      <c r="N46" s="3486"/>
      <c r="O46" s="3433"/>
    </row>
    <row r="47" spans="1:23" ht="19.5" customHeight="1" thickBot="1" x14ac:dyDescent="0.25">
      <c r="A47" s="3115"/>
      <c r="B47" s="3114"/>
      <c r="C47" s="3113"/>
      <c r="D47" s="3112"/>
      <c r="E47" s="3343"/>
      <c r="F47" s="3355"/>
      <c r="G47" s="3109"/>
      <c r="H47" s="3342"/>
      <c r="I47" s="3131"/>
      <c r="J47" s="3130"/>
      <c r="K47" s="3255" t="s">
        <v>135</v>
      </c>
      <c r="L47" s="3478">
        <v>0</v>
      </c>
      <c r="M47" s="3487"/>
      <c r="N47" s="3486"/>
      <c r="O47" s="3433"/>
    </row>
    <row r="48" spans="1:23" ht="20.25" customHeight="1" thickBot="1" x14ac:dyDescent="0.25">
      <c r="A48" s="3100"/>
      <c r="B48" s="3099"/>
      <c r="C48" s="3098"/>
      <c r="D48" s="3097"/>
      <c r="E48" s="3349"/>
      <c r="F48" s="3348"/>
      <c r="G48" s="3094"/>
      <c r="H48" s="3432"/>
      <c r="I48" s="3092"/>
      <c r="J48" s="3154"/>
      <c r="K48" s="3090" t="s">
        <v>29</v>
      </c>
      <c r="L48" s="3089">
        <f>SUM(L45:L47)</f>
        <v>3429.9</v>
      </c>
      <c r="M48" s="3485"/>
      <c r="N48" s="3484"/>
      <c r="O48" s="3427"/>
    </row>
    <row r="49" spans="1:26" ht="20.25" customHeight="1" x14ac:dyDescent="0.2">
      <c r="A49" s="3124" t="s">
        <v>33</v>
      </c>
      <c r="B49" s="3123" t="s">
        <v>33</v>
      </c>
      <c r="C49" s="3113" t="s">
        <v>35</v>
      </c>
      <c r="D49" s="3122" t="s">
        <v>35</v>
      </c>
      <c r="E49" s="3351"/>
      <c r="F49" s="3121" t="s">
        <v>796</v>
      </c>
      <c r="G49" s="3183" t="s">
        <v>141</v>
      </c>
      <c r="H49" s="3443" t="s">
        <v>40</v>
      </c>
      <c r="I49" s="3453">
        <v>9</v>
      </c>
      <c r="J49" s="3243" t="s">
        <v>58</v>
      </c>
      <c r="K49" s="3260" t="s">
        <v>119</v>
      </c>
      <c r="L49" s="3105">
        <v>649.9</v>
      </c>
      <c r="M49" s="3490" t="s">
        <v>745</v>
      </c>
      <c r="N49" s="3489" t="s">
        <v>596</v>
      </c>
      <c r="O49" s="3488" t="s">
        <v>795</v>
      </c>
      <c r="P49" s="3101"/>
    </row>
    <row r="50" spans="1:26" ht="20.25" customHeight="1" x14ac:dyDescent="0.2">
      <c r="A50" s="3115"/>
      <c r="B50" s="3114"/>
      <c r="C50" s="3113"/>
      <c r="D50" s="3112"/>
      <c r="E50" s="3343"/>
      <c r="F50" s="3110"/>
      <c r="G50" s="3109"/>
      <c r="H50" s="3342"/>
      <c r="I50" s="3483"/>
      <c r="J50" s="3235"/>
      <c r="K50" s="3357" t="s">
        <v>134</v>
      </c>
      <c r="L50" s="3482">
        <v>0</v>
      </c>
      <c r="M50" s="3487"/>
      <c r="N50" s="3486"/>
      <c r="O50" s="3433"/>
    </row>
    <row r="51" spans="1:26" ht="17.25" customHeight="1" x14ac:dyDescent="0.2">
      <c r="A51" s="3115"/>
      <c r="B51" s="3114"/>
      <c r="C51" s="3113"/>
      <c r="D51" s="3112"/>
      <c r="E51" s="3343"/>
      <c r="F51" s="3110"/>
      <c r="G51" s="3109"/>
      <c r="H51" s="3342"/>
      <c r="I51" s="3131"/>
      <c r="J51" s="3130"/>
      <c r="K51" s="3357" t="s">
        <v>135</v>
      </c>
      <c r="L51" s="3478">
        <v>0</v>
      </c>
      <c r="M51" s="3487"/>
      <c r="N51" s="3486"/>
      <c r="O51" s="3433"/>
    </row>
    <row r="52" spans="1:26" ht="19.5" customHeight="1" thickBot="1" x14ac:dyDescent="0.25">
      <c r="A52" s="3100"/>
      <c r="B52" s="3099"/>
      <c r="C52" s="3098"/>
      <c r="D52" s="3097"/>
      <c r="E52" s="3349"/>
      <c r="F52" s="3095"/>
      <c r="G52" s="3094"/>
      <c r="H52" s="3432"/>
      <c r="I52" s="3092"/>
      <c r="J52" s="3154"/>
      <c r="K52" s="3090" t="s">
        <v>29</v>
      </c>
      <c r="L52" s="3089">
        <f>SUM(L49:L51)</f>
        <v>649.9</v>
      </c>
      <c r="M52" s="3485"/>
      <c r="N52" s="3484"/>
      <c r="O52" s="3427"/>
    </row>
    <row r="53" spans="1:26" ht="15.75" customHeight="1" x14ac:dyDescent="0.2">
      <c r="A53" s="3124" t="s">
        <v>33</v>
      </c>
      <c r="B53" s="3123" t="s">
        <v>33</v>
      </c>
      <c r="C53" s="3113" t="s">
        <v>35</v>
      </c>
      <c r="D53" s="3122" t="s">
        <v>104</v>
      </c>
      <c r="E53" s="3351"/>
      <c r="F53" s="3121" t="s">
        <v>794</v>
      </c>
      <c r="G53" s="3183" t="s">
        <v>141</v>
      </c>
      <c r="H53" s="3443" t="s">
        <v>40</v>
      </c>
      <c r="I53" s="3108" t="s">
        <v>370</v>
      </c>
      <c r="J53" s="3243" t="s">
        <v>58</v>
      </c>
      <c r="K53" s="3260" t="s">
        <v>119</v>
      </c>
      <c r="L53" s="3492">
        <v>2439</v>
      </c>
      <c r="M53" s="3490" t="s">
        <v>745</v>
      </c>
      <c r="N53" s="3486" t="s">
        <v>596</v>
      </c>
      <c r="O53" s="3488" t="s">
        <v>793</v>
      </c>
      <c r="P53" s="3133"/>
    </row>
    <row r="54" spans="1:26" ht="19.5" customHeight="1" x14ac:dyDescent="0.2">
      <c r="A54" s="3115"/>
      <c r="B54" s="3114"/>
      <c r="C54" s="3113"/>
      <c r="D54" s="3112"/>
      <c r="E54" s="3343"/>
      <c r="F54" s="3110"/>
      <c r="G54" s="3109"/>
      <c r="H54" s="3342"/>
      <c r="I54" s="3131"/>
      <c r="J54" s="3130"/>
      <c r="K54" s="3357" t="s">
        <v>134</v>
      </c>
      <c r="L54" s="3478">
        <v>2.8</v>
      </c>
      <c r="M54" s="3487"/>
      <c r="N54" s="3486"/>
      <c r="O54" s="3433"/>
      <c r="P54" s="3101"/>
    </row>
    <row r="55" spans="1:26" ht="21.75" customHeight="1" thickBot="1" x14ac:dyDescent="0.25">
      <c r="A55" s="3115"/>
      <c r="B55" s="3114"/>
      <c r="C55" s="3113"/>
      <c r="D55" s="3112"/>
      <c r="E55" s="3343"/>
      <c r="F55" s="3110"/>
      <c r="G55" s="3109"/>
      <c r="H55" s="3342"/>
      <c r="I55" s="3131"/>
      <c r="J55" s="3130"/>
      <c r="K55" s="3255" t="s">
        <v>135</v>
      </c>
      <c r="L55" s="3478">
        <v>0</v>
      </c>
      <c r="M55" s="3487"/>
      <c r="N55" s="3486"/>
      <c r="O55" s="3433"/>
    </row>
    <row r="56" spans="1:26" ht="15.75" customHeight="1" thickBot="1" x14ac:dyDescent="0.25">
      <c r="A56" s="3100"/>
      <c r="B56" s="3099"/>
      <c r="C56" s="3098"/>
      <c r="D56" s="3097"/>
      <c r="E56" s="3349"/>
      <c r="F56" s="3095"/>
      <c r="G56" s="3094"/>
      <c r="H56" s="3432"/>
      <c r="I56" s="3092"/>
      <c r="J56" s="3154"/>
      <c r="K56" s="3090" t="s">
        <v>29</v>
      </c>
      <c r="L56" s="3089">
        <f>SUM(L53:L55)</f>
        <v>2441.8000000000002</v>
      </c>
      <c r="M56" s="3485"/>
      <c r="N56" s="3484"/>
      <c r="O56" s="3427"/>
    </row>
    <row r="57" spans="1:26" ht="15.75" customHeight="1" x14ac:dyDescent="0.2">
      <c r="A57" s="3124" t="s">
        <v>33</v>
      </c>
      <c r="B57" s="3123" t="s">
        <v>33</v>
      </c>
      <c r="C57" s="3407" t="s">
        <v>35</v>
      </c>
      <c r="D57" s="3122" t="s">
        <v>102</v>
      </c>
      <c r="E57" s="3351"/>
      <c r="F57" s="3350" t="s">
        <v>792</v>
      </c>
      <c r="G57" s="3183" t="s">
        <v>141</v>
      </c>
      <c r="H57" s="3468" t="s">
        <v>40</v>
      </c>
      <c r="I57" s="3453">
        <v>9</v>
      </c>
      <c r="J57" s="3491" t="s">
        <v>58</v>
      </c>
      <c r="K57" s="3106" t="s">
        <v>119</v>
      </c>
      <c r="L57" s="3105">
        <v>758.4</v>
      </c>
      <c r="M57" s="3490" t="s">
        <v>745</v>
      </c>
      <c r="N57" s="3489" t="s">
        <v>596</v>
      </c>
      <c r="O57" s="3488" t="s">
        <v>791</v>
      </c>
    </row>
    <row r="58" spans="1:26" ht="17.25" customHeight="1" x14ac:dyDescent="0.2">
      <c r="A58" s="3115"/>
      <c r="B58" s="3114"/>
      <c r="C58" s="3113"/>
      <c r="D58" s="3112"/>
      <c r="E58" s="3343"/>
      <c r="F58" s="3355"/>
      <c r="G58" s="3109"/>
      <c r="H58" s="3342"/>
      <c r="I58" s="3131"/>
      <c r="J58" s="3130"/>
      <c r="K58" s="3357" t="s">
        <v>135</v>
      </c>
      <c r="L58" s="3478">
        <v>0</v>
      </c>
      <c r="M58" s="3487"/>
      <c r="N58" s="3486"/>
      <c r="O58" s="3433"/>
    </row>
    <row r="59" spans="1:26" ht="21" customHeight="1" thickBot="1" x14ac:dyDescent="0.25">
      <c r="A59" s="3100"/>
      <c r="B59" s="3099"/>
      <c r="C59" s="3098"/>
      <c r="D59" s="3097"/>
      <c r="E59" s="3349"/>
      <c r="F59" s="3348"/>
      <c r="G59" s="3094"/>
      <c r="H59" s="3432"/>
      <c r="I59" s="3092"/>
      <c r="J59" s="3154"/>
      <c r="K59" s="3090" t="s">
        <v>29</v>
      </c>
      <c r="L59" s="3089">
        <f>SUM(L57:L58)</f>
        <v>758.4</v>
      </c>
      <c r="M59" s="3485"/>
      <c r="N59" s="3484"/>
      <c r="O59" s="3427"/>
    </row>
    <row r="60" spans="1:26" ht="20.25" customHeight="1" x14ac:dyDescent="0.2">
      <c r="A60" s="3124" t="s">
        <v>33</v>
      </c>
      <c r="B60" s="3123" t="s">
        <v>33</v>
      </c>
      <c r="C60" s="3113" t="s">
        <v>35</v>
      </c>
      <c r="D60" s="3122" t="s">
        <v>98</v>
      </c>
      <c r="E60" s="3351"/>
      <c r="F60" s="3121" t="s">
        <v>790</v>
      </c>
      <c r="G60" s="3183" t="s">
        <v>141</v>
      </c>
      <c r="H60" s="3443" t="s">
        <v>40</v>
      </c>
      <c r="I60" s="3483">
        <v>1</v>
      </c>
      <c r="J60" s="3107" t="s">
        <v>94</v>
      </c>
      <c r="K60" s="3260" t="s">
        <v>119</v>
      </c>
      <c r="L60" s="3482">
        <v>1200</v>
      </c>
      <c r="M60" s="3163" t="s">
        <v>789</v>
      </c>
      <c r="N60" s="3481" t="s">
        <v>788</v>
      </c>
      <c r="O60" s="3480" t="s">
        <v>787</v>
      </c>
      <c r="Q60" s="3471"/>
      <c r="R60" s="3479"/>
      <c r="S60" s="3469"/>
      <c r="Z60" s="3101"/>
    </row>
    <row r="61" spans="1:26" ht="17.25" customHeight="1" x14ac:dyDescent="0.2">
      <c r="A61" s="3115"/>
      <c r="B61" s="3114"/>
      <c r="C61" s="3113"/>
      <c r="D61" s="3112"/>
      <c r="E61" s="3343"/>
      <c r="F61" s="3110"/>
      <c r="G61" s="3109"/>
      <c r="H61" s="3342"/>
      <c r="I61" s="3131" t="s">
        <v>204</v>
      </c>
      <c r="J61" s="3235" t="s">
        <v>203</v>
      </c>
      <c r="K61" s="3357" t="s">
        <v>135</v>
      </c>
      <c r="L61" s="3478">
        <v>0</v>
      </c>
      <c r="M61" s="3401"/>
      <c r="N61" s="3477"/>
      <c r="O61" s="3476"/>
      <c r="Q61" s="3471"/>
      <c r="R61" s="3470"/>
      <c r="S61" s="3469"/>
      <c r="U61" s="3475"/>
    </row>
    <row r="62" spans="1:26" ht="18.75" customHeight="1" thickBot="1" x14ac:dyDescent="0.25">
      <c r="A62" s="3100"/>
      <c r="B62" s="3099"/>
      <c r="C62" s="3098"/>
      <c r="D62" s="3097"/>
      <c r="E62" s="3349"/>
      <c r="F62" s="3095"/>
      <c r="G62" s="3094"/>
      <c r="H62" s="3432"/>
      <c r="I62" s="3092"/>
      <c r="J62" s="3154"/>
      <c r="K62" s="3129" t="s">
        <v>29</v>
      </c>
      <c r="L62" s="3474">
        <f>SUM(L60:L61)</f>
        <v>1200</v>
      </c>
      <c r="M62" s="3151"/>
      <c r="N62" s="3473"/>
      <c r="O62" s="3472"/>
      <c r="Q62" s="3471"/>
      <c r="R62" s="3470"/>
      <c r="S62" s="3469"/>
    </row>
    <row r="63" spans="1:26" ht="26.45" customHeight="1" x14ac:dyDescent="0.2">
      <c r="A63" s="3409" t="s">
        <v>33</v>
      </c>
      <c r="B63" s="3408" t="s">
        <v>33</v>
      </c>
      <c r="C63" s="3407" t="s">
        <v>89</v>
      </c>
      <c r="D63" s="3296" t="s">
        <v>786</v>
      </c>
      <c r="E63" s="3296"/>
      <c r="F63" s="3295"/>
      <c r="G63" s="3183" t="s">
        <v>776</v>
      </c>
      <c r="H63" s="3468" t="s">
        <v>40</v>
      </c>
      <c r="I63" s="3264" t="s">
        <v>785</v>
      </c>
      <c r="J63" s="3107" t="s">
        <v>58</v>
      </c>
      <c r="K63" s="3165" t="s">
        <v>119</v>
      </c>
      <c r="L63" s="3164">
        <f>L68+L71+L74</f>
        <v>1338.8</v>
      </c>
      <c r="M63" s="3467"/>
      <c r="N63" s="3290"/>
      <c r="O63" s="3140"/>
      <c r="Q63" s="3160"/>
      <c r="R63" s="3147"/>
    </row>
    <row r="64" spans="1:26" ht="38.25" x14ac:dyDescent="0.2">
      <c r="A64" s="3405"/>
      <c r="B64" s="3170"/>
      <c r="C64" s="3113"/>
      <c r="D64" s="3282"/>
      <c r="E64" s="3282"/>
      <c r="F64" s="3281"/>
      <c r="G64" s="3109"/>
      <c r="H64" s="3342"/>
      <c r="I64" s="3256"/>
      <c r="J64" s="3459"/>
      <c r="K64" s="3417" t="s">
        <v>134</v>
      </c>
      <c r="L64" s="3466">
        <f>L72</f>
        <v>310.2</v>
      </c>
      <c r="M64" s="3465" t="s">
        <v>784</v>
      </c>
      <c r="N64" s="3103" t="s">
        <v>76</v>
      </c>
      <c r="O64" s="3464" t="s">
        <v>783</v>
      </c>
      <c r="Q64" s="3160"/>
      <c r="R64" s="3380"/>
    </row>
    <row r="65" spans="1:18" x14ac:dyDescent="0.2">
      <c r="A65" s="3405"/>
      <c r="B65" s="3170"/>
      <c r="C65" s="3113"/>
      <c r="D65" s="3282"/>
      <c r="E65" s="3282"/>
      <c r="F65" s="3281"/>
      <c r="G65" s="3109"/>
      <c r="H65" s="3342"/>
      <c r="I65" s="3256"/>
      <c r="J65" s="3459"/>
      <c r="K65" s="3419" t="s">
        <v>36</v>
      </c>
      <c r="L65" s="3463">
        <f>L75</f>
        <v>1.5</v>
      </c>
      <c r="M65" s="3462"/>
      <c r="N65" s="3461"/>
      <c r="O65" s="3460"/>
      <c r="Q65" s="3160"/>
      <c r="R65" s="3380"/>
    </row>
    <row r="66" spans="1:18" ht="13.15" customHeight="1" thickBot="1" x14ac:dyDescent="0.25">
      <c r="A66" s="3405"/>
      <c r="B66" s="3170"/>
      <c r="C66" s="3113"/>
      <c r="D66" s="3282"/>
      <c r="E66" s="3282"/>
      <c r="F66" s="3281"/>
      <c r="G66" s="3109"/>
      <c r="H66" s="3342"/>
      <c r="I66" s="3256"/>
      <c r="J66" s="3459"/>
      <c r="K66" s="3458" t="s">
        <v>135</v>
      </c>
      <c r="L66" s="3457">
        <f>L69+L76</f>
        <v>0</v>
      </c>
      <c r="M66" s="3441" t="s">
        <v>782</v>
      </c>
      <c r="N66" s="3440" t="s">
        <v>47</v>
      </c>
      <c r="O66" s="3439" t="s">
        <v>264</v>
      </c>
      <c r="Q66" s="3160"/>
      <c r="R66" s="3147"/>
    </row>
    <row r="67" spans="1:18" ht="25.5" customHeight="1" thickBot="1" x14ac:dyDescent="0.25">
      <c r="A67" s="3399"/>
      <c r="B67" s="3398"/>
      <c r="C67" s="3098"/>
      <c r="D67" s="3273"/>
      <c r="E67" s="3273"/>
      <c r="F67" s="3272"/>
      <c r="G67" s="3094"/>
      <c r="H67" s="3432"/>
      <c r="I67" s="3249"/>
      <c r="J67" s="3230"/>
      <c r="K67" s="3456" t="s">
        <v>29</v>
      </c>
      <c r="L67" s="3455">
        <f>SUM(L63:L66)</f>
        <v>1650.5</v>
      </c>
      <c r="M67" s="3454"/>
      <c r="N67" s="3428"/>
      <c r="O67" s="3427"/>
      <c r="Q67" s="3148"/>
      <c r="R67" s="3359"/>
    </row>
    <row r="68" spans="1:18" ht="20.25" customHeight="1" x14ac:dyDescent="0.2">
      <c r="A68" s="3124" t="s">
        <v>33</v>
      </c>
      <c r="B68" s="3123" t="s">
        <v>33</v>
      </c>
      <c r="C68" s="3113" t="s">
        <v>89</v>
      </c>
      <c r="D68" s="3122" t="s">
        <v>33</v>
      </c>
      <c r="E68" s="3351"/>
      <c r="F68" s="3121" t="s">
        <v>781</v>
      </c>
      <c r="G68" s="3183" t="s">
        <v>776</v>
      </c>
      <c r="H68" s="3443" t="s">
        <v>40</v>
      </c>
      <c r="I68" s="3453">
        <v>9</v>
      </c>
      <c r="J68" s="3243" t="s">
        <v>58</v>
      </c>
      <c r="K68" s="3260" t="s">
        <v>119</v>
      </c>
      <c r="L68" s="3242">
        <v>6.7</v>
      </c>
      <c r="M68" s="3452" t="s">
        <v>780</v>
      </c>
      <c r="N68" s="3313" t="s">
        <v>47</v>
      </c>
      <c r="O68" s="3312" t="s">
        <v>316</v>
      </c>
    </row>
    <row r="69" spans="1:18" ht="20.25" customHeight="1" x14ac:dyDescent="0.2">
      <c r="A69" s="3115"/>
      <c r="B69" s="3114"/>
      <c r="C69" s="3113"/>
      <c r="D69" s="3112"/>
      <c r="E69" s="3343"/>
      <c r="F69" s="3110"/>
      <c r="G69" s="3109"/>
      <c r="H69" s="3342"/>
      <c r="I69" s="3131"/>
      <c r="J69" s="3130"/>
      <c r="K69" s="3357" t="s">
        <v>135</v>
      </c>
      <c r="L69" s="3234">
        <v>0</v>
      </c>
      <c r="M69" s="3354"/>
      <c r="N69" s="3353"/>
      <c r="O69" s="3352"/>
    </row>
    <row r="70" spans="1:18" ht="21.75" customHeight="1" thickBot="1" x14ac:dyDescent="0.25">
      <c r="A70" s="3100"/>
      <c r="B70" s="3099"/>
      <c r="C70" s="3098"/>
      <c r="D70" s="3097"/>
      <c r="E70" s="3349"/>
      <c r="F70" s="3095"/>
      <c r="G70" s="3094"/>
      <c r="H70" s="3432"/>
      <c r="I70" s="3092"/>
      <c r="J70" s="3154"/>
      <c r="K70" s="3090" t="s">
        <v>29</v>
      </c>
      <c r="L70" s="3447">
        <f>SUM(L68:L69)</f>
        <v>6.7</v>
      </c>
      <c r="M70" s="3324"/>
      <c r="N70" s="3353"/>
      <c r="O70" s="3352"/>
    </row>
    <row r="71" spans="1:18" ht="21" customHeight="1" x14ac:dyDescent="0.2">
      <c r="A71" s="3124" t="s">
        <v>33</v>
      </c>
      <c r="B71" s="3123" t="s">
        <v>33</v>
      </c>
      <c r="C71" s="3113" t="s">
        <v>89</v>
      </c>
      <c r="D71" s="3122" t="s">
        <v>35</v>
      </c>
      <c r="E71" s="3351"/>
      <c r="F71" s="3121" t="s">
        <v>779</v>
      </c>
      <c r="G71" s="3183" t="s">
        <v>776</v>
      </c>
      <c r="H71" s="3443" t="s">
        <v>40</v>
      </c>
      <c r="I71" s="3453">
        <v>9</v>
      </c>
      <c r="J71" s="3243" t="s">
        <v>58</v>
      </c>
      <c r="K71" s="3260" t="s">
        <v>119</v>
      </c>
      <c r="L71" s="3242">
        <v>138.6</v>
      </c>
      <c r="M71" s="3452" t="s">
        <v>745</v>
      </c>
      <c r="N71" s="3451" t="s">
        <v>596</v>
      </c>
      <c r="O71" s="3450" t="s">
        <v>778</v>
      </c>
    </row>
    <row r="72" spans="1:18" ht="17.25" customHeight="1" x14ac:dyDescent="0.2">
      <c r="A72" s="3115"/>
      <c r="B72" s="3114"/>
      <c r="C72" s="3113"/>
      <c r="D72" s="3112"/>
      <c r="E72" s="3343"/>
      <c r="F72" s="3110"/>
      <c r="G72" s="3109"/>
      <c r="H72" s="3342"/>
      <c r="I72" s="3131"/>
      <c r="J72" s="3130"/>
      <c r="K72" s="3357" t="s">
        <v>134</v>
      </c>
      <c r="L72" s="3234">
        <v>310.2</v>
      </c>
      <c r="M72" s="3354"/>
      <c r="N72" s="3449"/>
      <c r="O72" s="3448"/>
    </row>
    <row r="73" spans="1:18" ht="34.5" customHeight="1" thickBot="1" x14ac:dyDescent="0.25">
      <c r="A73" s="3100"/>
      <c r="B73" s="3099"/>
      <c r="C73" s="3098"/>
      <c r="D73" s="3097"/>
      <c r="E73" s="3349"/>
      <c r="F73" s="3095"/>
      <c r="G73" s="3094"/>
      <c r="H73" s="3432"/>
      <c r="I73" s="3092"/>
      <c r="J73" s="3154"/>
      <c r="K73" s="3090" t="s">
        <v>29</v>
      </c>
      <c r="L73" s="3447">
        <f>SUM(L71:L72)</f>
        <v>448.79999999999995</v>
      </c>
      <c r="M73" s="3446"/>
      <c r="N73" s="3445"/>
      <c r="O73" s="3444"/>
    </row>
    <row r="74" spans="1:18" ht="21" customHeight="1" x14ac:dyDescent="0.2">
      <c r="A74" s="3124" t="s">
        <v>33</v>
      </c>
      <c r="B74" s="3123" t="s">
        <v>33</v>
      </c>
      <c r="C74" s="3113" t="s">
        <v>89</v>
      </c>
      <c r="D74" s="3122" t="s">
        <v>104</v>
      </c>
      <c r="E74" s="3351"/>
      <c r="F74" s="3350" t="s">
        <v>777</v>
      </c>
      <c r="G74" s="3183" t="s">
        <v>776</v>
      </c>
      <c r="H74" s="3443" t="s">
        <v>40</v>
      </c>
      <c r="I74" s="3131" t="s">
        <v>370</v>
      </c>
      <c r="J74" s="3243" t="s">
        <v>58</v>
      </c>
      <c r="K74" s="3106" t="s">
        <v>119</v>
      </c>
      <c r="L74" s="3442">
        <v>1193.5</v>
      </c>
      <c r="M74" s="3441" t="s">
        <v>775</v>
      </c>
      <c r="N74" s="3440" t="s">
        <v>47</v>
      </c>
      <c r="O74" s="3439" t="s">
        <v>361</v>
      </c>
      <c r="P74" s="3133"/>
      <c r="R74" s="3437"/>
    </row>
    <row r="75" spans="1:18" ht="21" customHeight="1" x14ac:dyDescent="0.2">
      <c r="A75" s="3115"/>
      <c r="B75" s="3114"/>
      <c r="C75" s="3113"/>
      <c r="D75" s="3112"/>
      <c r="E75" s="3343"/>
      <c r="F75" s="3355"/>
      <c r="G75" s="3109"/>
      <c r="H75" s="3342"/>
      <c r="I75" s="3131"/>
      <c r="J75" s="3235"/>
      <c r="K75" s="3260" t="s">
        <v>36</v>
      </c>
      <c r="L75" s="3438">
        <v>1.5</v>
      </c>
      <c r="M75" s="3435"/>
      <c r="N75" s="3434"/>
      <c r="O75" s="3433"/>
      <c r="P75" s="3133"/>
      <c r="R75" s="3437"/>
    </row>
    <row r="76" spans="1:18" ht="21" customHeight="1" x14ac:dyDescent="0.2">
      <c r="A76" s="3115"/>
      <c r="B76" s="3114"/>
      <c r="C76" s="3113"/>
      <c r="D76" s="3112"/>
      <c r="E76" s="3343"/>
      <c r="F76" s="3355"/>
      <c r="G76" s="3109"/>
      <c r="H76" s="3342"/>
      <c r="I76" s="3131"/>
      <c r="J76" s="3235"/>
      <c r="K76" s="3357" t="s">
        <v>135</v>
      </c>
      <c r="L76" s="3436">
        <v>0</v>
      </c>
      <c r="M76" s="3435"/>
      <c r="N76" s="3434"/>
      <c r="O76" s="3433"/>
      <c r="P76" s="3101"/>
    </row>
    <row r="77" spans="1:18" ht="21" customHeight="1" thickBot="1" x14ac:dyDescent="0.25">
      <c r="A77" s="3100"/>
      <c r="B77" s="3099"/>
      <c r="C77" s="3098"/>
      <c r="D77" s="3097"/>
      <c r="E77" s="3349"/>
      <c r="F77" s="3348"/>
      <c r="G77" s="3094"/>
      <c r="H77" s="3432"/>
      <c r="I77" s="3092"/>
      <c r="J77" s="3154"/>
      <c r="K77" s="3431" t="s">
        <v>29</v>
      </c>
      <c r="L77" s="3430">
        <f>SUM(L74:L76)</f>
        <v>1195</v>
      </c>
      <c r="M77" s="3429"/>
      <c r="N77" s="3428"/>
      <c r="O77" s="3427"/>
      <c r="P77" s="3101"/>
    </row>
    <row r="78" spans="1:18" ht="21.75" customHeight="1" x14ac:dyDescent="0.2">
      <c r="A78" s="3409" t="s">
        <v>33</v>
      </c>
      <c r="B78" s="3408" t="s">
        <v>33</v>
      </c>
      <c r="C78" s="3407" t="s">
        <v>84</v>
      </c>
      <c r="D78" s="3426" t="s">
        <v>771</v>
      </c>
      <c r="E78" s="3296"/>
      <c r="F78" s="3295"/>
      <c r="G78" s="3183" t="s">
        <v>774</v>
      </c>
      <c r="H78" s="3425" t="s">
        <v>40</v>
      </c>
      <c r="I78" s="3424" t="s">
        <v>39</v>
      </c>
      <c r="J78" s="209" t="s">
        <v>38</v>
      </c>
      <c r="K78" s="3165" t="s">
        <v>119</v>
      </c>
      <c r="L78" s="3164">
        <f>L83</f>
        <v>0</v>
      </c>
      <c r="M78" s="3423" t="s">
        <v>773</v>
      </c>
      <c r="N78" s="3178" t="s">
        <v>596</v>
      </c>
      <c r="O78" s="3422">
        <v>610</v>
      </c>
    </row>
    <row r="79" spans="1:18" ht="19.5" customHeight="1" x14ac:dyDescent="0.2">
      <c r="A79" s="3405"/>
      <c r="B79" s="3170"/>
      <c r="C79" s="3113"/>
      <c r="D79" s="3418"/>
      <c r="E79" s="3282"/>
      <c r="F79" s="3281"/>
      <c r="G79" s="3109"/>
      <c r="H79" s="3403"/>
      <c r="I79" s="3402"/>
      <c r="J79" s="678"/>
      <c r="K79" s="3419" t="s">
        <v>36</v>
      </c>
      <c r="L79" s="3278">
        <f>L84</f>
        <v>0</v>
      </c>
      <c r="M79" s="3421" t="s">
        <v>772</v>
      </c>
      <c r="N79" s="3420" t="s">
        <v>47</v>
      </c>
      <c r="O79" s="3287">
        <v>1</v>
      </c>
    </row>
    <row r="80" spans="1:18" ht="19.5" customHeight="1" x14ac:dyDescent="0.2">
      <c r="A80" s="3405"/>
      <c r="B80" s="3170"/>
      <c r="C80" s="3113"/>
      <c r="D80" s="3418"/>
      <c r="E80" s="3282"/>
      <c r="F80" s="3281"/>
      <c r="G80" s="3109"/>
      <c r="H80" s="3403"/>
      <c r="I80" s="3402"/>
      <c r="J80" s="678"/>
      <c r="K80" s="3419" t="s">
        <v>134</v>
      </c>
      <c r="L80" s="3278">
        <f>L85</f>
        <v>37.5</v>
      </c>
      <c r="M80" s="3416"/>
      <c r="N80" s="3415"/>
      <c r="O80" s="3266"/>
    </row>
    <row r="81" spans="1:18" ht="16.5" customHeight="1" x14ac:dyDescent="0.2">
      <c r="A81" s="3405"/>
      <c r="B81" s="3170"/>
      <c r="C81" s="3113"/>
      <c r="D81" s="3418"/>
      <c r="E81" s="3282"/>
      <c r="F81" s="3281"/>
      <c r="G81" s="3109"/>
      <c r="H81" s="3403"/>
      <c r="I81" s="3402"/>
      <c r="J81" s="678"/>
      <c r="K81" s="3417" t="s">
        <v>135</v>
      </c>
      <c r="L81" s="3278">
        <f>L86</f>
        <v>0</v>
      </c>
      <c r="M81" s="3416"/>
      <c r="N81" s="3415"/>
      <c r="O81" s="3266"/>
    </row>
    <row r="82" spans="1:18" ht="24" customHeight="1" thickBot="1" x14ac:dyDescent="0.25">
      <c r="A82" s="3399"/>
      <c r="B82" s="3398"/>
      <c r="C82" s="3098"/>
      <c r="D82" s="3414"/>
      <c r="E82" s="3273"/>
      <c r="F82" s="3272"/>
      <c r="G82" s="3109"/>
      <c r="H82" s="3403"/>
      <c r="I82" s="3402"/>
      <c r="J82" s="678"/>
      <c r="K82" s="3413" t="s">
        <v>29</v>
      </c>
      <c r="L82" s="3269">
        <f>SUM(L78:L81)</f>
        <v>37.5</v>
      </c>
      <c r="M82" s="3412"/>
      <c r="N82" s="3411"/>
      <c r="O82" s="3410"/>
    </row>
    <row r="83" spans="1:18" ht="17.25" customHeight="1" x14ac:dyDescent="0.2">
      <c r="A83" s="3409" t="s">
        <v>33</v>
      </c>
      <c r="B83" s="3408" t="s">
        <v>33</v>
      </c>
      <c r="C83" s="3407" t="s">
        <v>84</v>
      </c>
      <c r="D83" s="3122" t="s">
        <v>33</v>
      </c>
      <c r="E83" s="3351"/>
      <c r="F83" s="3406" t="s">
        <v>771</v>
      </c>
      <c r="G83" s="3109"/>
      <c r="H83" s="3403"/>
      <c r="I83" s="3402"/>
      <c r="J83" s="678"/>
      <c r="K83" s="3106" t="s">
        <v>119</v>
      </c>
      <c r="L83" s="3242">
        <v>0</v>
      </c>
      <c r="M83" s="3392"/>
      <c r="N83" s="3400"/>
      <c r="O83" s="3391"/>
      <c r="P83" s="3101"/>
    </row>
    <row r="84" spans="1:18" ht="18.75" customHeight="1" x14ac:dyDescent="0.2">
      <c r="A84" s="3405"/>
      <c r="B84" s="3170"/>
      <c r="C84" s="3113"/>
      <c r="D84" s="3112"/>
      <c r="E84" s="3343"/>
      <c r="F84" s="3404"/>
      <c r="G84" s="3109"/>
      <c r="H84" s="3403"/>
      <c r="I84" s="3402"/>
      <c r="J84" s="678"/>
      <c r="K84" s="3260" t="s">
        <v>36</v>
      </c>
      <c r="L84" s="3234">
        <v>0</v>
      </c>
      <c r="M84" s="3401"/>
      <c r="N84" s="3400"/>
      <c r="O84" s="3391"/>
    </row>
    <row r="85" spans="1:18" ht="21" customHeight="1" x14ac:dyDescent="0.2">
      <c r="A85" s="3405"/>
      <c r="B85" s="3170"/>
      <c r="C85" s="3113"/>
      <c r="D85" s="3112"/>
      <c r="E85" s="3343"/>
      <c r="F85" s="3404"/>
      <c r="G85" s="3109"/>
      <c r="H85" s="3403"/>
      <c r="I85" s="3402"/>
      <c r="J85" s="678"/>
      <c r="K85" s="3260" t="s">
        <v>134</v>
      </c>
      <c r="L85" s="3234">
        <v>37.5</v>
      </c>
      <c r="M85" s="3401"/>
      <c r="N85" s="3400"/>
      <c r="O85" s="3391"/>
    </row>
    <row r="86" spans="1:18" ht="15" customHeight="1" x14ac:dyDescent="0.2">
      <c r="A86" s="3405"/>
      <c r="B86" s="3170"/>
      <c r="C86" s="3113"/>
      <c r="D86" s="3112"/>
      <c r="E86" s="3343"/>
      <c r="F86" s="3404"/>
      <c r="G86" s="3109"/>
      <c r="H86" s="3403"/>
      <c r="I86" s="3402"/>
      <c r="J86" s="678"/>
      <c r="K86" s="3357" t="s">
        <v>135</v>
      </c>
      <c r="L86" s="3234">
        <v>0</v>
      </c>
      <c r="M86" s="3401"/>
      <c r="N86" s="3400"/>
      <c r="O86" s="3391"/>
    </row>
    <row r="87" spans="1:18" ht="15" customHeight="1" thickBot="1" x14ac:dyDescent="0.25">
      <c r="A87" s="3399"/>
      <c r="B87" s="3398"/>
      <c r="C87" s="3098"/>
      <c r="D87" s="3097"/>
      <c r="E87" s="3349"/>
      <c r="F87" s="3397"/>
      <c r="G87" s="3094"/>
      <c r="H87" s="3396"/>
      <c r="I87" s="3395"/>
      <c r="J87" s="202"/>
      <c r="K87" s="3394" t="s">
        <v>29</v>
      </c>
      <c r="L87" s="3393">
        <f>SUM(L83:L86)</f>
        <v>37.5</v>
      </c>
      <c r="M87" s="3392"/>
      <c r="N87" s="3232"/>
      <c r="O87" s="3391"/>
    </row>
    <row r="88" spans="1:18" ht="36" customHeight="1" thickBot="1" x14ac:dyDescent="0.25">
      <c r="A88" s="3229" t="s">
        <v>33</v>
      </c>
      <c r="B88" s="3228" t="s">
        <v>33</v>
      </c>
      <c r="C88" s="3390" t="s">
        <v>81</v>
      </c>
      <c r="D88" s="3296" t="s">
        <v>770</v>
      </c>
      <c r="E88" s="3296"/>
      <c r="F88" s="3295"/>
      <c r="G88" s="3183" t="s">
        <v>753</v>
      </c>
      <c r="H88" s="3358" t="s">
        <v>40</v>
      </c>
      <c r="I88" s="3108" t="s">
        <v>204</v>
      </c>
      <c r="J88" s="3389" t="s">
        <v>203</v>
      </c>
      <c r="K88" s="3388" t="s">
        <v>119</v>
      </c>
      <c r="L88" s="3387">
        <f>L94+L100+L109+L106</f>
        <v>235</v>
      </c>
      <c r="M88" s="3386" t="s">
        <v>769</v>
      </c>
      <c r="N88" s="3385" t="s">
        <v>76</v>
      </c>
      <c r="O88" s="3384">
        <v>92</v>
      </c>
      <c r="Q88" s="3160"/>
      <c r="R88" s="3147"/>
    </row>
    <row r="89" spans="1:18" ht="36.75" thickBot="1" x14ac:dyDescent="0.25">
      <c r="A89" s="3238"/>
      <c r="B89" s="3237"/>
      <c r="C89" s="3368"/>
      <c r="D89" s="3282"/>
      <c r="E89" s="3282"/>
      <c r="F89" s="3281"/>
      <c r="G89" s="3109"/>
      <c r="H89" s="3342"/>
      <c r="I89" s="3131" t="s">
        <v>370</v>
      </c>
      <c r="J89" s="3235" t="s">
        <v>58</v>
      </c>
      <c r="K89" s="3383" t="s">
        <v>134</v>
      </c>
      <c r="L89" s="3174">
        <f>L95+L98</f>
        <v>429.6</v>
      </c>
      <c r="M89" s="3382" t="s">
        <v>768</v>
      </c>
      <c r="N89" s="3232" t="s">
        <v>76</v>
      </c>
      <c r="O89" s="3381">
        <v>84</v>
      </c>
      <c r="Q89" s="3160"/>
      <c r="R89" s="3380"/>
    </row>
    <row r="90" spans="1:18" ht="15.75" customHeight="1" x14ac:dyDescent="0.2">
      <c r="A90" s="3238"/>
      <c r="B90" s="3237"/>
      <c r="C90" s="3368"/>
      <c r="D90" s="3282"/>
      <c r="E90" s="3282"/>
      <c r="F90" s="3281"/>
      <c r="G90" s="3109"/>
      <c r="H90" s="3342"/>
      <c r="I90" s="3108" t="s">
        <v>585</v>
      </c>
      <c r="J90" s="3379" t="s">
        <v>94</v>
      </c>
      <c r="K90" s="3378" t="s">
        <v>135</v>
      </c>
      <c r="L90" s="3377">
        <f>L96</f>
        <v>0</v>
      </c>
      <c r="M90" s="3376" t="s">
        <v>767</v>
      </c>
      <c r="N90" s="3262" t="s">
        <v>748</v>
      </c>
      <c r="O90" s="3289"/>
      <c r="Q90" s="3370"/>
      <c r="R90" s="3369"/>
    </row>
    <row r="91" spans="1:18" ht="13.15" customHeight="1" x14ac:dyDescent="0.2">
      <c r="A91" s="3238"/>
      <c r="B91" s="3237"/>
      <c r="C91" s="3368"/>
      <c r="D91" s="3282"/>
      <c r="E91" s="3282"/>
      <c r="F91" s="3281"/>
      <c r="G91" s="3109"/>
      <c r="H91" s="3342"/>
      <c r="I91" s="3131"/>
      <c r="J91" s="3130"/>
      <c r="K91" s="3375"/>
      <c r="L91" s="3374"/>
      <c r="M91" s="3373" t="s">
        <v>766</v>
      </c>
      <c r="N91" s="3372" t="s">
        <v>748</v>
      </c>
      <c r="O91" s="3371"/>
      <c r="Q91" s="3370"/>
      <c r="R91" s="3369"/>
    </row>
    <row r="92" spans="1:18" ht="13.15" customHeight="1" x14ac:dyDescent="0.2">
      <c r="A92" s="3238"/>
      <c r="B92" s="3237"/>
      <c r="C92" s="3368"/>
      <c r="D92" s="3282"/>
      <c r="E92" s="3282"/>
      <c r="F92" s="3281"/>
      <c r="G92" s="3109"/>
      <c r="H92" s="3342"/>
      <c r="I92" s="3131"/>
      <c r="J92" s="3130"/>
      <c r="K92" s="3175" t="s">
        <v>155</v>
      </c>
      <c r="L92" s="3174">
        <f>L102+L104</f>
        <v>0</v>
      </c>
      <c r="M92" s="3367"/>
      <c r="N92" s="3366"/>
      <c r="O92" s="3365"/>
      <c r="Q92" s="3160"/>
      <c r="R92" s="3147"/>
    </row>
    <row r="93" spans="1:18" ht="20.25" customHeight="1" thickBot="1" x14ac:dyDescent="0.25">
      <c r="A93" s="3220"/>
      <c r="B93" s="3219"/>
      <c r="C93" s="3364"/>
      <c r="D93" s="3273"/>
      <c r="E93" s="3273"/>
      <c r="F93" s="3272"/>
      <c r="G93" s="3094"/>
      <c r="H93" s="3363"/>
      <c r="I93" s="3092"/>
      <c r="J93" s="3154"/>
      <c r="K93" s="3153" t="s">
        <v>29</v>
      </c>
      <c r="L93" s="3269">
        <f>SUM(L88:L92)</f>
        <v>664.6</v>
      </c>
      <c r="M93" s="3362"/>
      <c r="N93" s="3361"/>
      <c r="O93" s="3360"/>
      <c r="Q93" s="3148"/>
      <c r="R93" s="3359"/>
    </row>
    <row r="94" spans="1:18" ht="12.75" customHeight="1" x14ac:dyDescent="0.2">
      <c r="A94" s="3124" t="s">
        <v>33</v>
      </c>
      <c r="B94" s="3123" t="s">
        <v>33</v>
      </c>
      <c r="C94" s="3113" t="s">
        <v>81</v>
      </c>
      <c r="D94" s="3122" t="s">
        <v>33</v>
      </c>
      <c r="E94" s="3351"/>
      <c r="F94" s="3350" t="s">
        <v>765</v>
      </c>
      <c r="G94" s="3183" t="s">
        <v>753</v>
      </c>
      <c r="H94" s="3358" t="s">
        <v>40</v>
      </c>
      <c r="I94" s="3108" t="s">
        <v>204</v>
      </c>
      <c r="J94" s="3235" t="s">
        <v>203</v>
      </c>
      <c r="K94" s="3260" t="s">
        <v>119</v>
      </c>
      <c r="L94" s="3143">
        <v>150</v>
      </c>
      <c r="M94" s="3326" t="s">
        <v>745</v>
      </c>
      <c r="N94" s="3313" t="s">
        <v>596</v>
      </c>
      <c r="O94" s="3312" t="s">
        <v>764</v>
      </c>
    </row>
    <row r="95" spans="1:18" ht="14.25" customHeight="1" x14ac:dyDescent="0.2">
      <c r="A95" s="3115"/>
      <c r="B95" s="3114"/>
      <c r="C95" s="3113"/>
      <c r="D95" s="3112"/>
      <c r="E95" s="3343"/>
      <c r="F95" s="3355"/>
      <c r="G95" s="3109"/>
      <c r="H95" s="3342"/>
      <c r="I95" s="3131" t="s">
        <v>370</v>
      </c>
      <c r="J95" s="3243" t="s">
        <v>58</v>
      </c>
      <c r="K95" s="3357" t="s">
        <v>134</v>
      </c>
      <c r="L95" s="3356">
        <v>165.4</v>
      </c>
      <c r="M95" s="3354"/>
      <c r="N95" s="3353"/>
      <c r="O95" s="3352"/>
    </row>
    <row r="96" spans="1:18" ht="14.25" customHeight="1" thickBot="1" x14ac:dyDescent="0.25">
      <c r="A96" s="3115"/>
      <c r="B96" s="3114"/>
      <c r="C96" s="3113"/>
      <c r="D96" s="3112"/>
      <c r="E96" s="3343"/>
      <c r="F96" s="3355"/>
      <c r="G96" s="3109"/>
      <c r="H96" s="3342"/>
      <c r="I96" s="3131"/>
      <c r="J96" s="3130"/>
      <c r="K96" s="3255" t="s">
        <v>135</v>
      </c>
      <c r="L96" s="3137">
        <v>0</v>
      </c>
      <c r="M96" s="3354"/>
      <c r="N96" s="3353"/>
      <c r="O96" s="3352"/>
    </row>
    <row r="97" spans="1:18" ht="20.25" customHeight="1" thickBot="1" x14ac:dyDescent="0.25">
      <c r="A97" s="3100"/>
      <c r="B97" s="3099"/>
      <c r="C97" s="3098"/>
      <c r="D97" s="3097"/>
      <c r="E97" s="3349"/>
      <c r="F97" s="3348"/>
      <c r="G97" s="3094"/>
      <c r="H97" s="3342"/>
      <c r="I97" s="3092"/>
      <c r="J97" s="3154"/>
      <c r="K97" s="3090" t="s">
        <v>29</v>
      </c>
      <c r="L97" s="3347">
        <f>SUM(L94:L96)</f>
        <v>315.39999999999998</v>
      </c>
      <c r="M97" s="3354"/>
      <c r="N97" s="3353"/>
      <c r="O97" s="3352"/>
    </row>
    <row r="98" spans="1:18" ht="18" customHeight="1" x14ac:dyDescent="0.2">
      <c r="A98" s="3124" t="s">
        <v>33</v>
      </c>
      <c r="B98" s="3123" t="s">
        <v>33</v>
      </c>
      <c r="C98" s="3113" t="s">
        <v>81</v>
      </c>
      <c r="D98" s="3122" t="s">
        <v>35</v>
      </c>
      <c r="E98" s="3351"/>
      <c r="F98" s="3350" t="s">
        <v>763</v>
      </c>
      <c r="G98" s="3183" t="s">
        <v>753</v>
      </c>
      <c r="H98" s="3342"/>
      <c r="I98" s="3108" t="s">
        <v>370</v>
      </c>
      <c r="J98" s="3243" t="s">
        <v>58</v>
      </c>
      <c r="K98" s="3260" t="s">
        <v>134</v>
      </c>
      <c r="L98" s="3143">
        <v>264.2</v>
      </c>
      <c r="M98" s="3326" t="s">
        <v>745</v>
      </c>
      <c r="N98" s="3313" t="s">
        <v>596</v>
      </c>
      <c r="O98" s="3312" t="s">
        <v>762</v>
      </c>
    </row>
    <row r="99" spans="1:18" ht="14.25" customHeight="1" thickBot="1" x14ac:dyDescent="0.25">
      <c r="A99" s="3100"/>
      <c r="B99" s="3099"/>
      <c r="C99" s="3098"/>
      <c r="D99" s="3097"/>
      <c r="E99" s="3349"/>
      <c r="F99" s="3348"/>
      <c r="G99" s="3094"/>
      <c r="H99" s="3342"/>
      <c r="I99" s="3092"/>
      <c r="J99" s="3154"/>
      <c r="K99" s="3090" t="s">
        <v>29</v>
      </c>
      <c r="L99" s="3347">
        <f>SUM(L98)</f>
        <v>264.2</v>
      </c>
      <c r="M99" s="3324"/>
      <c r="N99" s="3300"/>
      <c r="O99" s="3086"/>
    </row>
    <row r="100" spans="1:18" ht="12" customHeight="1" x14ac:dyDescent="0.2">
      <c r="A100" s="3124" t="s">
        <v>33</v>
      </c>
      <c r="B100" s="3123" t="s">
        <v>33</v>
      </c>
      <c r="C100" s="3113" t="s">
        <v>81</v>
      </c>
      <c r="D100" s="3122" t="s">
        <v>104</v>
      </c>
      <c r="E100" s="3343"/>
      <c r="F100" s="3227" t="s">
        <v>761</v>
      </c>
      <c r="G100" s="3183" t="s">
        <v>753</v>
      </c>
      <c r="H100" s="3342"/>
      <c r="I100" s="3108" t="s">
        <v>370</v>
      </c>
      <c r="J100" s="3243" t="s">
        <v>58</v>
      </c>
      <c r="K100" s="3260" t="s">
        <v>119</v>
      </c>
      <c r="L100" s="3242">
        <v>30</v>
      </c>
      <c r="M100" s="3346" t="s">
        <v>760</v>
      </c>
      <c r="N100" s="3345" t="s">
        <v>748</v>
      </c>
      <c r="O100" s="3344">
        <v>2</v>
      </c>
      <c r="P100" s="3133"/>
    </row>
    <row r="101" spans="1:18" ht="15" customHeight="1" thickBot="1" x14ac:dyDescent="0.25">
      <c r="A101" s="3100"/>
      <c r="B101" s="3099"/>
      <c r="C101" s="3098"/>
      <c r="D101" s="3097"/>
      <c r="E101" s="3343"/>
      <c r="F101" s="3236"/>
      <c r="G101" s="3094"/>
      <c r="H101" s="3342"/>
      <c r="I101" s="3092"/>
      <c r="J101" s="3304"/>
      <c r="K101" s="3090" t="s">
        <v>29</v>
      </c>
      <c r="L101" s="3331">
        <f>SUM(L100)</f>
        <v>30</v>
      </c>
      <c r="M101" s="3341"/>
      <c r="N101" s="3340"/>
      <c r="O101" s="3339"/>
    </row>
    <row r="102" spans="1:18" ht="15.75" customHeight="1" x14ac:dyDescent="0.2">
      <c r="A102" s="3323" t="s">
        <v>33</v>
      </c>
      <c r="B102" s="3322" t="s">
        <v>33</v>
      </c>
      <c r="C102" s="3321" t="s">
        <v>81</v>
      </c>
      <c r="D102" s="3320" t="s">
        <v>102</v>
      </c>
      <c r="E102" s="3335"/>
      <c r="F102" s="3338" t="s">
        <v>759</v>
      </c>
      <c r="G102" s="3183" t="s">
        <v>753</v>
      </c>
      <c r="H102" s="3294" t="s">
        <v>40</v>
      </c>
      <c r="I102" s="3317" t="s">
        <v>585</v>
      </c>
      <c r="J102" s="3107" t="s">
        <v>94</v>
      </c>
      <c r="K102" s="3316" t="s">
        <v>155</v>
      </c>
      <c r="L102" s="3242">
        <v>0</v>
      </c>
      <c r="M102" s="3333" t="s">
        <v>757</v>
      </c>
      <c r="N102" s="3337" t="s">
        <v>756</v>
      </c>
      <c r="O102" s="3336"/>
    </row>
    <row r="103" spans="1:18" ht="15.75" customHeight="1" thickBot="1" x14ac:dyDescent="0.25">
      <c r="A103" s="3311"/>
      <c r="B103" s="3310"/>
      <c r="C103" s="3309"/>
      <c r="D103" s="3308"/>
      <c r="E103" s="3335"/>
      <c r="F103" s="3334"/>
      <c r="G103" s="3094"/>
      <c r="H103" s="3226"/>
      <c r="I103" s="3305"/>
      <c r="J103" s="3154"/>
      <c r="K103" s="3303" t="s">
        <v>29</v>
      </c>
      <c r="L103" s="3331">
        <f>SUM(L102)</f>
        <v>0</v>
      </c>
      <c r="M103" s="3324"/>
      <c r="N103" s="3300"/>
      <c r="O103" s="3086"/>
    </row>
    <row r="104" spans="1:18" ht="19.5" customHeight="1" x14ac:dyDescent="0.2">
      <c r="A104" s="3323" t="s">
        <v>33</v>
      </c>
      <c r="B104" s="3322" t="s">
        <v>33</v>
      </c>
      <c r="C104" s="3321" t="s">
        <v>81</v>
      </c>
      <c r="D104" s="3320" t="s">
        <v>98</v>
      </c>
      <c r="E104" s="3319"/>
      <c r="F104" s="3318" t="s">
        <v>758</v>
      </c>
      <c r="G104" s="3183" t="s">
        <v>753</v>
      </c>
      <c r="H104" s="3226"/>
      <c r="I104" s="3332" t="s">
        <v>585</v>
      </c>
      <c r="J104" s="3107" t="s">
        <v>94</v>
      </c>
      <c r="K104" s="3316" t="s">
        <v>155</v>
      </c>
      <c r="L104" s="3242">
        <v>0</v>
      </c>
      <c r="M104" s="3333" t="s">
        <v>757</v>
      </c>
      <c r="N104" s="3329" t="s">
        <v>756</v>
      </c>
      <c r="O104" s="3328"/>
    </row>
    <row r="105" spans="1:18" ht="15.75" customHeight="1" thickBot="1" x14ac:dyDescent="0.25">
      <c r="A105" s="3311"/>
      <c r="B105" s="3310"/>
      <c r="C105" s="3309"/>
      <c r="D105" s="3308"/>
      <c r="E105" s="3307"/>
      <c r="F105" s="3306"/>
      <c r="G105" s="3094"/>
      <c r="H105" s="3226"/>
      <c r="I105" s="3332"/>
      <c r="J105" s="3130"/>
      <c r="K105" s="3303" t="s">
        <v>29</v>
      </c>
      <c r="L105" s="3331">
        <f>SUM(L104)</f>
        <v>0</v>
      </c>
      <c r="M105" s="3330"/>
      <c r="N105" s="3329"/>
      <c r="O105" s="3328"/>
    </row>
    <row r="106" spans="1:18" ht="15.75" customHeight="1" x14ac:dyDescent="0.2">
      <c r="A106" s="3323" t="s">
        <v>33</v>
      </c>
      <c r="B106" s="3322" t="s">
        <v>33</v>
      </c>
      <c r="C106" s="3321" t="s">
        <v>81</v>
      </c>
      <c r="D106" s="3320" t="s">
        <v>92</v>
      </c>
      <c r="E106" s="3319"/>
      <c r="F106" s="3318" t="s">
        <v>755</v>
      </c>
      <c r="G106" s="3183" t="s">
        <v>753</v>
      </c>
      <c r="H106" s="3226"/>
      <c r="I106" s="3317" t="s">
        <v>585</v>
      </c>
      <c r="J106" s="3107" t="s">
        <v>94</v>
      </c>
      <c r="K106" s="3316" t="s">
        <v>119</v>
      </c>
      <c r="L106" s="3327">
        <v>30</v>
      </c>
      <c r="M106" s="3326"/>
      <c r="N106" s="3313"/>
      <c r="O106" s="3312"/>
    </row>
    <row r="107" spans="1:18" ht="18" customHeight="1" thickBot="1" x14ac:dyDescent="0.25">
      <c r="A107" s="3311"/>
      <c r="B107" s="3310"/>
      <c r="C107" s="3309"/>
      <c r="D107" s="3308"/>
      <c r="E107" s="3307"/>
      <c r="F107" s="3306"/>
      <c r="G107" s="3094"/>
      <c r="H107" s="3226"/>
      <c r="I107" s="3305"/>
      <c r="J107" s="3304"/>
      <c r="K107" s="3303" t="s">
        <v>29</v>
      </c>
      <c r="L107" s="3325">
        <f>SUM(L106)</f>
        <v>30</v>
      </c>
      <c r="M107" s="3324"/>
      <c r="N107" s="3300"/>
      <c r="O107" s="3086"/>
    </row>
    <row r="108" spans="1:18" ht="12.75" customHeight="1" thickBot="1" x14ac:dyDescent="0.25">
      <c r="A108" s="3323" t="s">
        <v>33</v>
      </c>
      <c r="B108" s="3322" t="s">
        <v>33</v>
      </c>
      <c r="C108" s="3321" t="s">
        <v>81</v>
      </c>
      <c r="D108" s="3320" t="s">
        <v>89</v>
      </c>
      <c r="E108" s="3319"/>
      <c r="F108" s="3318" t="s">
        <v>754</v>
      </c>
      <c r="G108" s="3183" t="s">
        <v>753</v>
      </c>
      <c r="H108" s="3226"/>
      <c r="I108" s="3317" t="s">
        <v>370</v>
      </c>
      <c r="J108" s="3243" t="s">
        <v>58</v>
      </c>
      <c r="K108" s="3316" t="s">
        <v>119</v>
      </c>
      <c r="L108" s="3315">
        <v>25</v>
      </c>
      <c r="M108" s="3314"/>
      <c r="N108" s="3313"/>
      <c r="O108" s="3312"/>
      <c r="P108" s="3133"/>
    </row>
    <row r="109" spans="1:18" ht="18" customHeight="1" thickBot="1" x14ac:dyDescent="0.25">
      <c r="A109" s="3311"/>
      <c r="B109" s="3310"/>
      <c r="C109" s="3309"/>
      <c r="D109" s="3308"/>
      <c r="E109" s="3307"/>
      <c r="F109" s="3306"/>
      <c r="G109" s="3094"/>
      <c r="H109" s="3215"/>
      <c r="I109" s="3305"/>
      <c r="J109" s="3304"/>
      <c r="K109" s="3303" t="s">
        <v>29</v>
      </c>
      <c r="L109" s="3302">
        <f>SUM(L108)</f>
        <v>25</v>
      </c>
      <c r="M109" s="3301"/>
      <c r="N109" s="3300"/>
      <c r="O109" s="3086"/>
    </row>
    <row r="110" spans="1:18" ht="19.5" customHeight="1" x14ac:dyDescent="0.2">
      <c r="A110" s="3299" t="s">
        <v>33</v>
      </c>
      <c r="B110" s="3298" t="s">
        <v>33</v>
      </c>
      <c r="C110" s="3297" t="s">
        <v>69</v>
      </c>
      <c r="D110" s="3296" t="s">
        <v>752</v>
      </c>
      <c r="E110" s="3296"/>
      <c r="F110" s="3295"/>
      <c r="G110" s="3183" t="s">
        <v>743</v>
      </c>
      <c r="H110" s="3294" t="s">
        <v>40</v>
      </c>
      <c r="I110" s="3293" t="s">
        <v>738</v>
      </c>
      <c r="J110" s="3107" t="s">
        <v>94</v>
      </c>
      <c r="K110" s="3292" t="s">
        <v>119</v>
      </c>
      <c r="L110" s="3164">
        <f>L115+L119+L123</f>
        <v>1608.7</v>
      </c>
      <c r="M110" s="3291" t="s">
        <v>751</v>
      </c>
      <c r="N110" s="3290" t="s">
        <v>76</v>
      </c>
      <c r="O110" s="3289">
        <v>40</v>
      </c>
      <c r="Q110" s="3160"/>
      <c r="R110" s="3147"/>
    </row>
    <row r="111" spans="1:18" ht="20.25" customHeight="1" x14ac:dyDescent="0.2">
      <c r="A111" s="3285"/>
      <c r="B111" s="3284"/>
      <c r="C111" s="3283"/>
      <c r="D111" s="3282"/>
      <c r="E111" s="3282"/>
      <c r="F111" s="3281"/>
      <c r="G111" s="3109"/>
      <c r="H111" s="3226"/>
      <c r="I111" s="3280"/>
      <c r="J111" s="3243" t="s">
        <v>58</v>
      </c>
      <c r="K111" s="3279" t="s">
        <v>134</v>
      </c>
      <c r="L111" s="3278">
        <f>L120</f>
        <v>112.6</v>
      </c>
      <c r="M111" s="3277"/>
      <c r="N111" s="3288"/>
      <c r="O111" s="3287"/>
      <c r="Q111" s="3160"/>
      <c r="R111" s="3147"/>
    </row>
    <row r="112" spans="1:18" ht="18.75" customHeight="1" x14ac:dyDescent="0.2">
      <c r="A112" s="3285"/>
      <c r="B112" s="3284"/>
      <c r="C112" s="3283"/>
      <c r="D112" s="3282"/>
      <c r="E112" s="3282"/>
      <c r="F112" s="3281"/>
      <c r="G112" s="3109"/>
      <c r="H112" s="3226"/>
      <c r="I112" s="3280"/>
      <c r="J112" s="3130"/>
      <c r="K112" s="3286" t="s">
        <v>36</v>
      </c>
      <c r="L112" s="3278">
        <f>L116</f>
        <v>3002.9</v>
      </c>
      <c r="M112" s="3277"/>
      <c r="N112" s="3267"/>
      <c r="O112" s="3266"/>
      <c r="Q112" s="3160"/>
      <c r="R112" s="3147"/>
    </row>
    <row r="113" spans="1:18" ht="12.75" customHeight="1" x14ac:dyDescent="0.2">
      <c r="A113" s="3285"/>
      <c r="B113" s="3284"/>
      <c r="C113" s="3283"/>
      <c r="D113" s="3282"/>
      <c r="E113" s="3282"/>
      <c r="F113" s="3281"/>
      <c r="G113" s="3109"/>
      <c r="H113" s="3226"/>
      <c r="I113" s="3280"/>
      <c r="J113" s="3130"/>
      <c r="K113" s="3279" t="s">
        <v>135</v>
      </c>
      <c r="L113" s="3278">
        <f>L117+L121</f>
        <v>0</v>
      </c>
      <c r="M113" s="3277"/>
      <c r="N113" s="3267"/>
      <c r="O113" s="3266"/>
      <c r="Q113" s="3160"/>
      <c r="R113" s="3147"/>
    </row>
    <row r="114" spans="1:18" ht="23.25" customHeight="1" thickBot="1" x14ac:dyDescent="0.25">
      <c r="A114" s="3276"/>
      <c r="B114" s="3275"/>
      <c r="C114" s="3274"/>
      <c r="D114" s="3273"/>
      <c r="E114" s="3273"/>
      <c r="F114" s="3272"/>
      <c r="G114" s="3094"/>
      <c r="H114" s="3226"/>
      <c r="I114" s="3271"/>
      <c r="J114" s="3154"/>
      <c r="K114" s="3270" t="s">
        <v>29</v>
      </c>
      <c r="L114" s="3269">
        <f>SUM(L110:L113)</f>
        <v>4724.2</v>
      </c>
      <c r="M114" s="3268"/>
      <c r="N114" s="3267"/>
      <c r="O114" s="3266"/>
      <c r="Q114" s="3148"/>
      <c r="R114" s="3265"/>
    </row>
    <row r="115" spans="1:18" ht="17.25" customHeight="1" x14ac:dyDescent="0.2">
      <c r="A115" s="3229" t="s">
        <v>33</v>
      </c>
      <c r="B115" s="3228" t="s">
        <v>33</v>
      </c>
      <c r="C115" s="3186" t="s">
        <v>69</v>
      </c>
      <c r="D115" s="3122" t="s">
        <v>33</v>
      </c>
      <c r="E115" s="3217"/>
      <c r="F115" s="3227" t="s">
        <v>750</v>
      </c>
      <c r="G115" s="3183" t="s">
        <v>743</v>
      </c>
      <c r="H115" s="3226"/>
      <c r="I115" s="3264" t="s">
        <v>370</v>
      </c>
      <c r="J115" s="209" t="s">
        <v>58</v>
      </c>
      <c r="K115" s="3106" t="s">
        <v>119</v>
      </c>
      <c r="L115" s="3143">
        <v>1482</v>
      </c>
      <c r="M115" s="3263" t="s">
        <v>749</v>
      </c>
      <c r="N115" s="3262" t="s">
        <v>748</v>
      </c>
      <c r="O115" s="3261">
        <v>5</v>
      </c>
      <c r="P115" s="3133"/>
      <c r="R115" s="3133"/>
    </row>
    <row r="116" spans="1:18" ht="22.5" customHeight="1" x14ac:dyDescent="0.2">
      <c r="A116" s="3238"/>
      <c r="B116" s="3237"/>
      <c r="C116" s="3158"/>
      <c r="D116" s="3112"/>
      <c r="E116" s="3217"/>
      <c r="F116" s="3236"/>
      <c r="G116" s="3109"/>
      <c r="H116" s="3226"/>
      <c r="I116" s="3256"/>
      <c r="J116" s="678"/>
      <c r="K116" s="3260" t="s">
        <v>36</v>
      </c>
      <c r="L116" s="3137">
        <v>3002.9</v>
      </c>
      <c r="M116" s="3259" t="s">
        <v>747</v>
      </c>
      <c r="N116" s="3258" t="s">
        <v>596</v>
      </c>
      <c r="O116" s="3257">
        <v>400</v>
      </c>
      <c r="P116" s="3250"/>
      <c r="R116" s="3101"/>
    </row>
    <row r="117" spans="1:18" ht="15.75" customHeight="1" thickBot="1" x14ac:dyDescent="0.25">
      <c r="A117" s="3238"/>
      <c r="B117" s="3237"/>
      <c r="C117" s="3158"/>
      <c r="D117" s="3112"/>
      <c r="E117" s="3217"/>
      <c r="F117" s="3236"/>
      <c r="G117" s="3109"/>
      <c r="H117" s="3226"/>
      <c r="I117" s="3256"/>
      <c r="J117" s="678"/>
      <c r="K117" s="3255" t="s">
        <v>135</v>
      </c>
      <c r="L117" s="3254">
        <v>0</v>
      </c>
      <c r="M117" s="3253"/>
      <c r="N117" s="3252"/>
      <c r="O117" s="3251"/>
      <c r="P117" s="3250"/>
    </row>
    <row r="118" spans="1:18" ht="16.5" customHeight="1" thickBot="1" x14ac:dyDescent="0.25">
      <c r="A118" s="3220"/>
      <c r="B118" s="3219"/>
      <c r="C118" s="3218"/>
      <c r="D118" s="3097"/>
      <c r="E118" s="3217"/>
      <c r="F118" s="3216"/>
      <c r="G118" s="3094"/>
      <c r="H118" s="3226"/>
      <c r="I118" s="3249"/>
      <c r="J118" s="202"/>
      <c r="K118" s="3248" t="s">
        <v>29</v>
      </c>
      <c r="L118" s="3211">
        <f>SUM(L115:L117)</f>
        <v>4484.8999999999996</v>
      </c>
      <c r="M118" s="3247"/>
      <c r="N118" s="3246"/>
      <c r="O118" s="3245"/>
    </row>
    <row r="119" spans="1:18" ht="21" customHeight="1" x14ac:dyDescent="0.2">
      <c r="A119" s="3229" t="s">
        <v>33</v>
      </c>
      <c r="B119" s="3228" t="s">
        <v>33</v>
      </c>
      <c r="C119" s="3186" t="s">
        <v>69</v>
      </c>
      <c r="D119" s="3122" t="s">
        <v>35</v>
      </c>
      <c r="E119" s="3217"/>
      <c r="F119" s="3227" t="s">
        <v>746</v>
      </c>
      <c r="G119" s="3183" t="s">
        <v>743</v>
      </c>
      <c r="H119" s="3226"/>
      <c r="I119" s="3244" t="s">
        <v>370</v>
      </c>
      <c r="J119" s="3243" t="s">
        <v>58</v>
      </c>
      <c r="K119" s="3120" t="s">
        <v>119</v>
      </c>
      <c r="L119" s="3242">
        <v>115.2</v>
      </c>
      <c r="M119" s="3241" t="s">
        <v>745</v>
      </c>
      <c r="N119" s="3222" t="s">
        <v>596</v>
      </c>
      <c r="O119" s="3221">
        <v>160</v>
      </c>
      <c r="P119" s="3101"/>
    </row>
    <row r="120" spans="1:18" ht="21" customHeight="1" thickBot="1" x14ac:dyDescent="0.25">
      <c r="A120" s="3238"/>
      <c r="B120" s="3237"/>
      <c r="C120" s="3158"/>
      <c r="D120" s="3112"/>
      <c r="E120" s="3217"/>
      <c r="F120" s="3236"/>
      <c r="G120" s="3109"/>
      <c r="H120" s="3226"/>
      <c r="I120" s="3225"/>
      <c r="J120" s="3235"/>
      <c r="K120" s="3240" t="s">
        <v>134</v>
      </c>
      <c r="L120" s="3239">
        <v>112.6</v>
      </c>
      <c r="M120" s="3233"/>
      <c r="N120" s="3232"/>
      <c r="O120" s="3231"/>
      <c r="P120" s="3101"/>
    </row>
    <row r="121" spans="1:18" ht="21" customHeight="1" thickBot="1" x14ac:dyDescent="0.25">
      <c r="A121" s="3238"/>
      <c r="B121" s="3237"/>
      <c r="C121" s="3158"/>
      <c r="D121" s="3112"/>
      <c r="E121" s="3217"/>
      <c r="F121" s="3236"/>
      <c r="G121" s="3109"/>
      <c r="H121" s="3226"/>
      <c r="I121" s="3225"/>
      <c r="J121" s="3235"/>
      <c r="K121" s="3138" t="s">
        <v>135</v>
      </c>
      <c r="L121" s="3234">
        <v>0</v>
      </c>
      <c r="M121" s="3233"/>
      <c r="N121" s="3232"/>
      <c r="O121" s="3231"/>
    </row>
    <row r="122" spans="1:18" ht="14.25" customHeight="1" thickBot="1" x14ac:dyDescent="0.25">
      <c r="A122" s="3220"/>
      <c r="B122" s="3219"/>
      <c r="C122" s="3218"/>
      <c r="D122" s="3097"/>
      <c r="E122" s="3217"/>
      <c r="F122" s="3216"/>
      <c r="G122" s="3094"/>
      <c r="H122" s="3226"/>
      <c r="I122" s="3214"/>
      <c r="J122" s="3230"/>
      <c r="K122" s="3212" t="s">
        <v>29</v>
      </c>
      <c r="L122" s="3211">
        <f>SUM(L119:L121)</f>
        <v>227.8</v>
      </c>
      <c r="M122" s="3210"/>
      <c r="N122" s="3209"/>
      <c r="O122" s="3208"/>
    </row>
    <row r="123" spans="1:18" ht="20.25" customHeight="1" thickBot="1" x14ac:dyDescent="0.25">
      <c r="A123" s="3229" t="s">
        <v>33</v>
      </c>
      <c r="B123" s="3228" t="s">
        <v>33</v>
      </c>
      <c r="C123" s="3186" t="s">
        <v>69</v>
      </c>
      <c r="D123" s="3122" t="s">
        <v>104</v>
      </c>
      <c r="E123" s="3217"/>
      <c r="F123" s="3227" t="s">
        <v>744</v>
      </c>
      <c r="G123" s="3183" t="s">
        <v>743</v>
      </c>
      <c r="H123" s="3226"/>
      <c r="I123" s="3225" t="s">
        <v>585</v>
      </c>
      <c r="J123" s="3107" t="s">
        <v>94</v>
      </c>
      <c r="K123" s="3106" t="s">
        <v>119</v>
      </c>
      <c r="L123" s="3224">
        <v>11.5</v>
      </c>
      <c r="M123" s="3223" t="s">
        <v>742</v>
      </c>
      <c r="N123" s="3222" t="s">
        <v>47</v>
      </c>
      <c r="O123" s="3221">
        <v>3</v>
      </c>
      <c r="P123" s="3133"/>
    </row>
    <row r="124" spans="1:18" ht="15.75" customHeight="1" thickBot="1" x14ac:dyDescent="0.25">
      <c r="A124" s="3220"/>
      <c r="B124" s="3219"/>
      <c r="C124" s="3218"/>
      <c r="D124" s="3097"/>
      <c r="E124" s="3217"/>
      <c r="F124" s="3216"/>
      <c r="G124" s="3094"/>
      <c r="H124" s="3215"/>
      <c r="I124" s="3214" t="s">
        <v>370</v>
      </c>
      <c r="J124" s="3213" t="s">
        <v>58</v>
      </c>
      <c r="K124" s="3212" t="s">
        <v>29</v>
      </c>
      <c r="L124" s="3211">
        <f>SUM(L123)</f>
        <v>11.5</v>
      </c>
      <c r="M124" s="3210"/>
      <c r="N124" s="3209"/>
      <c r="O124" s="3208"/>
    </row>
    <row r="125" spans="1:18" ht="24" customHeight="1" thickBot="1" x14ac:dyDescent="0.25">
      <c r="A125" s="3085" t="s">
        <v>33</v>
      </c>
      <c r="B125" s="3084" t="s">
        <v>33</v>
      </c>
      <c r="C125" s="3083" t="s">
        <v>34</v>
      </c>
      <c r="D125" s="3082"/>
      <c r="E125" s="3082"/>
      <c r="F125" s="3082"/>
      <c r="G125" s="3082"/>
      <c r="H125" s="3082"/>
      <c r="I125" s="3081"/>
      <c r="J125" s="3080"/>
      <c r="K125" s="3079" t="s">
        <v>29</v>
      </c>
      <c r="L125" s="3207">
        <f>SUM(L16,L44,L67,L82,L93,L114)</f>
        <v>45219.799999999996</v>
      </c>
      <c r="M125" s="3206"/>
      <c r="N125" s="3205"/>
      <c r="O125" s="3204"/>
    </row>
    <row r="126" spans="1:18" ht="21" customHeight="1" thickBot="1" x14ac:dyDescent="0.25">
      <c r="A126" s="3085" t="s">
        <v>33</v>
      </c>
      <c r="B126" s="3084" t="s">
        <v>35</v>
      </c>
      <c r="C126" s="3203" t="s">
        <v>741</v>
      </c>
      <c r="D126" s="3202"/>
      <c r="E126" s="3201"/>
      <c r="F126" s="3199"/>
      <c r="G126" s="3199"/>
      <c r="H126" s="3199"/>
      <c r="I126" s="3199"/>
      <c r="J126" s="3199"/>
      <c r="K126" s="3199"/>
      <c r="L126" s="3200"/>
      <c r="M126" s="3199"/>
      <c r="N126" s="3199"/>
      <c r="O126" s="3198"/>
    </row>
    <row r="127" spans="1:18" ht="39" thickBot="1" x14ac:dyDescent="0.25">
      <c r="A127" s="3197"/>
      <c r="B127" s="3196"/>
      <c r="C127" s="3195"/>
      <c r="D127" s="3194"/>
      <c r="E127" s="3193"/>
      <c r="F127" s="3192"/>
      <c r="G127" s="3192"/>
      <c r="H127" s="3192"/>
      <c r="I127" s="3192"/>
      <c r="J127" s="3192"/>
      <c r="K127" s="3192"/>
      <c r="L127" s="3191"/>
      <c r="M127" s="3190" t="s">
        <v>740</v>
      </c>
      <c r="N127" s="3189" t="s">
        <v>596</v>
      </c>
      <c r="O127" s="3188">
        <v>270</v>
      </c>
    </row>
    <row r="128" spans="1:18" ht="26.45" customHeight="1" x14ac:dyDescent="0.2">
      <c r="A128" s="3124" t="s">
        <v>33</v>
      </c>
      <c r="B128" s="3187" t="s">
        <v>35</v>
      </c>
      <c r="C128" s="3186" t="s">
        <v>33</v>
      </c>
      <c r="D128" s="3185" t="s">
        <v>739</v>
      </c>
      <c r="E128" s="3185"/>
      <c r="F128" s="3184"/>
      <c r="G128" s="3183" t="s">
        <v>116</v>
      </c>
      <c r="H128" s="3182" t="s">
        <v>40</v>
      </c>
      <c r="I128" s="3181" t="s">
        <v>738</v>
      </c>
      <c r="J128" s="3180" t="s">
        <v>94</v>
      </c>
      <c r="K128" s="3165" t="s">
        <v>119</v>
      </c>
      <c r="L128" s="3164">
        <f>L132</f>
        <v>300</v>
      </c>
      <c r="M128" s="3179"/>
      <c r="N128" s="3178"/>
      <c r="O128" s="3177"/>
      <c r="Q128" s="3160"/>
      <c r="R128" s="3147"/>
    </row>
    <row r="129" spans="1:18" ht="23.25" customHeight="1" thickBot="1" x14ac:dyDescent="0.25">
      <c r="A129" s="3115"/>
      <c r="B129" s="3170"/>
      <c r="C129" s="3158"/>
      <c r="D129" s="3169"/>
      <c r="E129" s="3169"/>
      <c r="F129" s="3168"/>
      <c r="G129" s="3109"/>
      <c r="H129" s="3093"/>
      <c r="I129" s="3167"/>
      <c r="J129" s="3176" t="s">
        <v>58</v>
      </c>
      <c r="K129" s="3175" t="s">
        <v>36</v>
      </c>
      <c r="L129" s="3174">
        <f>L133+L135</f>
        <v>172.3</v>
      </c>
      <c r="M129" s="3173"/>
      <c r="N129" s="3172"/>
      <c r="O129" s="3171"/>
      <c r="Q129" s="3160"/>
      <c r="R129" s="3147"/>
    </row>
    <row r="130" spans="1:18" ht="20.25" customHeight="1" x14ac:dyDescent="0.2">
      <c r="A130" s="3115"/>
      <c r="B130" s="3170"/>
      <c r="C130" s="3158"/>
      <c r="D130" s="3169"/>
      <c r="E130" s="3169"/>
      <c r="F130" s="3168"/>
      <c r="G130" s="3109"/>
      <c r="H130" s="3093"/>
      <c r="I130" s="3167"/>
      <c r="J130" s="3166"/>
      <c r="K130" s="3165" t="s">
        <v>155</v>
      </c>
      <c r="L130" s="3164">
        <f>L136</f>
        <v>0</v>
      </c>
      <c r="M130" s="3163"/>
      <c r="N130" s="3162"/>
      <c r="O130" s="3161"/>
      <c r="Q130" s="3160"/>
      <c r="R130" s="3147"/>
    </row>
    <row r="131" spans="1:18" ht="24" customHeight="1" thickBot="1" x14ac:dyDescent="0.25">
      <c r="A131" s="3100"/>
      <c r="B131" s="3159"/>
      <c r="C131" s="3158"/>
      <c r="D131" s="3157"/>
      <c r="E131" s="3157"/>
      <c r="F131" s="3156"/>
      <c r="G131" s="3109"/>
      <c r="H131" s="3093"/>
      <c r="I131" s="3155"/>
      <c r="J131" s="3154"/>
      <c r="K131" s="3153" t="s">
        <v>29</v>
      </c>
      <c r="L131" s="3152">
        <f>SUM(L128:L130)</f>
        <v>472.3</v>
      </c>
      <c r="M131" s="3151"/>
      <c r="N131" s="3150"/>
      <c r="O131" s="3149"/>
      <c r="Q131" s="3148"/>
      <c r="R131" s="3147"/>
    </row>
    <row r="132" spans="1:18" ht="21" customHeight="1" x14ac:dyDescent="0.2">
      <c r="A132" s="3124" t="s">
        <v>33</v>
      </c>
      <c r="B132" s="3123" t="s">
        <v>35</v>
      </c>
      <c r="C132" s="3146" t="s">
        <v>33</v>
      </c>
      <c r="D132" s="3122" t="s">
        <v>33</v>
      </c>
      <c r="E132" s="3145"/>
      <c r="F132" s="3121" t="s">
        <v>737</v>
      </c>
      <c r="G132" s="3109"/>
      <c r="H132" s="3093"/>
      <c r="I132" s="3108" t="s">
        <v>370</v>
      </c>
      <c r="J132" s="3144" t="s">
        <v>58</v>
      </c>
      <c r="K132" s="3106" t="s">
        <v>119</v>
      </c>
      <c r="L132" s="3143">
        <v>300</v>
      </c>
      <c r="M132" s="3142"/>
      <c r="N132" s="3141"/>
      <c r="O132" s="3140"/>
      <c r="P132" s="3133"/>
    </row>
    <row r="133" spans="1:18" ht="20.25" customHeight="1" x14ac:dyDescent="0.2">
      <c r="A133" s="3115"/>
      <c r="B133" s="3114"/>
      <c r="C133" s="3139"/>
      <c r="D133" s="3112"/>
      <c r="E133" s="3111"/>
      <c r="F133" s="3110"/>
      <c r="G133" s="3109"/>
      <c r="H133" s="3093"/>
      <c r="I133" s="3131"/>
      <c r="J133" s="3130"/>
      <c r="K133" s="3138" t="s">
        <v>36</v>
      </c>
      <c r="L133" s="3137">
        <v>58.6</v>
      </c>
      <c r="M133" s="3136" t="s">
        <v>736</v>
      </c>
      <c r="N133" s="3135" t="s">
        <v>596</v>
      </c>
      <c r="O133" s="3134">
        <v>50</v>
      </c>
      <c r="P133" s="3133"/>
    </row>
    <row r="134" spans="1:18" ht="20.25" customHeight="1" thickBot="1" x14ac:dyDescent="0.25">
      <c r="A134" s="3100"/>
      <c r="B134" s="3099"/>
      <c r="C134" s="3132"/>
      <c r="D134" s="3097"/>
      <c r="E134" s="3111"/>
      <c r="F134" s="3095"/>
      <c r="G134" s="3109"/>
      <c r="H134" s="3093"/>
      <c r="I134" s="3131"/>
      <c r="J134" s="3130"/>
      <c r="K134" s="3129" t="s">
        <v>29</v>
      </c>
      <c r="L134" s="3128">
        <f>SUM(L132:L133)</f>
        <v>358.6</v>
      </c>
      <c r="M134" s="3127"/>
      <c r="N134" s="3126"/>
      <c r="O134" s="3125"/>
    </row>
    <row r="135" spans="1:18" ht="48.75" customHeight="1" thickBot="1" x14ac:dyDescent="0.25">
      <c r="A135" s="3124" t="s">
        <v>33</v>
      </c>
      <c r="B135" s="3123" t="s">
        <v>35</v>
      </c>
      <c r="C135" s="3113" t="s">
        <v>33</v>
      </c>
      <c r="D135" s="3122" t="s">
        <v>35</v>
      </c>
      <c r="E135" s="3111"/>
      <c r="F135" s="3121" t="s">
        <v>735</v>
      </c>
      <c r="G135" s="3109"/>
      <c r="H135" s="3093"/>
      <c r="I135" s="3108" t="s">
        <v>370</v>
      </c>
      <c r="J135" s="3107" t="s">
        <v>58</v>
      </c>
      <c r="K135" s="3120" t="s">
        <v>36</v>
      </c>
      <c r="L135" s="3119">
        <v>113.7</v>
      </c>
      <c r="M135" s="3118" t="s">
        <v>734</v>
      </c>
      <c r="N135" s="3117" t="s">
        <v>215</v>
      </c>
      <c r="O135" s="3116" t="s">
        <v>733</v>
      </c>
      <c r="P135" s="3101"/>
    </row>
    <row r="136" spans="1:18" ht="27" customHeight="1" x14ac:dyDescent="0.2">
      <c r="A136" s="3115"/>
      <c r="B136" s="3114"/>
      <c r="C136" s="3113"/>
      <c r="D136" s="3112"/>
      <c r="E136" s="3111"/>
      <c r="F136" s="3110"/>
      <c r="G136" s="3109"/>
      <c r="H136" s="3093"/>
      <c r="I136" s="3108" t="s">
        <v>585</v>
      </c>
      <c r="J136" s="3107" t="s">
        <v>94</v>
      </c>
      <c r="K136" s="3106" t="s">
        <v>155</v>
      </c>
      <c r="L136" s="3105">
        <v>0</v>
      </c>
      <c r="M136" s="3104" t="s">
        <v>732</v>
      </c>
      <c r="N136" s="3103" t="s">
        <v>596</v>
      </c>
      <c r="O136" s="3102">
        <v>270</v>
      </c>
      <c r="P136" s="3101"/>
    </row>
    <row r="137" spans="1:18" ht="23.25" customHeight="1" thickBot="1" x14ac:dyDescent="0.25">
      <c r="A137" s="3100"/>
      <c r="B137" s="3099"/>
      <c r="C137" s="3098"/>
      <c r="D137" s="3097"/>
      <c r="E137" s="3096"/>
      <c r="F137" s="3095"/>
      <c r="G137" s="3094"/>
      <c r="H137" s="3093"/>
      <c r="I137" s="3092"/>
      <c r="J137" s="3091"/>
      <c r="K137" s="3090" t="s">
        <v>29</v>
      </c>
      <c r="L137" s="3089">
        <f>SUM(L135+L136)</f>
        <v>113.7</v>
      </c>
      <c r="M137" s="3088"/>
      <c r="N137" s="3087"/>
      <c r="O137" s="3086"/>
    </row>
    <row r="138" spans="1:18" ht="23.25" customHeight="1" thickBot="1" x14ac:dyDescent="0.25">
      <c r="A138" s="3085" t="s">
        <v>33</v>
      </c>
      <c r="B138" s="3084" t="s">
        <v>35</v>
      </c>
      <c r="C138" s="3083" t="s">
        <v>34</v>
      </c>
      <c r="D138" s="3082"/>
      <c r="E138" s="3082"/>
      <c r="F138" s="3082"/>
      <c r="G138" s="3082"/>
      <c r="H138" s="3082"/>
      <c r="I138" s="3081"/>
      <c r="J138" s="3080"/>
      <c r="K138" s="3079" t="s">
        <v>29</v>
      </c>
      <c r="L138" s="3078">
        <f>L131</f>
        <v>472.3</v>
      </c>
      <c r="M138" s="3077"/>
      <c r="N138" s="3076"/>
      <c r="O138" s="3075"/>
    </row>
    <row r="139" spans="1:18" ht="21" customHeight="1" thickBot="1" x14ac:dyDescent="0.25">
      <c r="A139" s="3074" t="s">
        <v>33</v>
      </c>
      <c r="B139" s="2296" t="s">
        <v>248</v>
      </c>
      <c r="C139" s="2295"/>
      <c r="D139" s="2295"/>
      <c r="E139" s="2295"/>
      <c r="F139" s="2295"/>
      <c r="G139" s="2295"/>
      <c r="H139" s="2295"/>
      <c r="I139" s="2295"/>
      <c r="J139" s="2295"/>
      <c r="K139" s="2294"/>
      <c r="L139" s="3073">
        <f>SUM(L125,L138)</f>
        <v>45692.1</v>
      </c>
      <c r="M139" s="3072"/>
      <c r="N139" s="2292"/>
      <c r="O139" s="2291"/>
    </row>
    <row r="140" spans="1:18" ht="19.5" customHeight="1" thickBot="1" x14ac:dyDescent="0.25">
      <c r="A140" s="3071" t="s">
        <v>30</v>
      </c>
      <c r="B140" s="3070"/>
      <c r="C140" s="3070"/>
      <c r="D140" s="3070"/>
      <c r="E140" s="3070"/>
      <c r="F140" s="3070"/>
      <c r="G140" s="3070"/>
      <c r="H140" s="3070"/>
      <c r="I140" s="3070"/>
      <c r="J140" s="3070"/>
      <c r="K140" s="3069"/>
      <c r="L140" s="3068">
        <f>SUM(L139)</f>
        <v>45692.1</v>
      </c>
      <c r="M140" s="3067"/>
      <c r="N140" s="3066"/>
      <c r="O140" s="3065"/>
    </row>
    <row r="141" spans="1:18" ht="15" x14ac:dyDescent="0.2">
      <c r="A141" s="3063" t="s">
        <v>28</v>
      </c>
      <c r="B141" s="3063"/>
      <c r="C141" s="3063"/>
      <c r="D141" s="3063"/>
      <c r="E141" s="3063"/>
      <c r="F141" s="3063"/>
      <c r="G141" s="3063"/>
      <c r="H141" s="3064"/>
      <c r="I141" s="3063"/>
      <c r="J141" s="3063"/>
      <c r="K141" s="3063"/>
      <c r="L141" s="3063"/>
      <c r="M141" s="3063"/>
      <c r="N141" s="3062"/>
      <c r="O141" s="3061"/>
    </row>
    <row r="142" spans="1:18" ht="36.75" customHeight="1" x14ac:dyDescent="0.2">
      <c r="A142" s="3039"/>
      <c r="B142" s="3039"/>
      <c r="C142" s="3039"/>
      <c r="D142" s="3039"/>
      <c r="E142" s="3039"/>
      <c r="F142" s="3039"/>
      <c r="G142" s="3039"/>
      <c r="H142" s="3039"/>
      <c r="I142" s="3039"/>
      <c r="J142" s="3039"/>
      <c r="K142" s="3039"/>
      <c r="L142" s="3038"/>
      <c r="M142" s="3038"/>
      <c r="N142" s="3038"/>
      <c r="O142" s="3037"/>
    </row>
    <row r="143" spans="1:18" ht="32.25" hidden="1" customHeight="1" x14ac:dyDescent="0.2">
      <c r="A143" s="3039"/>
      <c r="B143" s="3039"/>
      <c r="C143" s="3039"/>
      <c r="D143" s="3039"/>
      <c r="E143" s="3039"/>
      <c r="F143" s="3039"/>
      <c r="G143" s="3039"/>
      <c r="H143" s="3039"/>
      <c r="I143" s="3039"/>
      <c r="J143" s="3039"/>
      <c r="K143" s="3039"/>
      <c r="L143" s="3038"/>
      <c r="M143" s="3038"/>
      <c r="N143" s="3038"/>
      <c r="O143" s="3037"/>
    </row>
    <row r="144" spans="1:18" ht="16.5" customHeight="1" x14ac:dyDescent="0.2">
      <c r="A144" s="1089" t="s">
        <v>27</v>
      </c>
      <c r="B144" s="1089"/>
      <c r="C144" s="1089"/>
      <c r="D144" s="1089"/>
      <c r="E144" s="1089"/>
      <c r="F144" s="1089"/>
      <c r="G144" s="1089"/>
      <c r="H144" s="1089"/>
      <c r="I144" s="1089"/>
      <c r="J144" s="1089"/>
      <c r="K144" s="1089"/>
      <c r="L144" s="1089"/>
      <c r="M144" s="3038"/>
      <c r="N144" s="3038"/>
      <c r="O144" s="3037"/>
    </row>
    <row r="145" spans="1:15" ht="16.5" customHeight="1" thickBot="1" x14ac:dyDescent="0.25">
      <c r="A145" s="63"/>
      <c r="B145" s="61"/>
      <c r="C145" s="61"/>
      <c r="D145" s="61"/>
      <c r="E145" s="61"/>
      <c r="F145" s="61"/>
      <c r="G145" s="62"/>
      <c r="H145" s="61"/>
      <c r="I145" s="61"/>
      <c r="J145" s="61"/>
      <c r="K145" s="51"/>
      <c r="L145" s="59" t="s">
        <v>26</v>
      </c>
      <c r="M145" s="3038"/>
      <c r="N145" s="3038"/>
      <c r="O145" s="3037"/>
    </row>
    <row r="146" spans="1:15" ht="42" customHeight="1" thickBot="1" x14ac:dyDescent="0.25">
      <c r="A146" s="57"/>
      <c r="B146" s="56"/>
      <c r="C146" s="55" t="s">
        <v>25</v>
      </c>
      <c r="D146" s="55"/>
      <c r="E146" s="55"/>
      <c r="F146" s="55"/>
      <c r="G146" s="55"/>
      <c r="H146" s="55"/>
      <c r="I146" s="55"/>
      <c r="J146" s="55"/>
      <c r="K146" s="55"/>
      <c r="L146" s="54" t="s">
        <v>24</v>
      </c>
      <c r="M146" s="3038"/>
      <c r="N146" s="3038"/>
      <c r="O146" s="3037"/>
    </row>
    <row r="147" spans="1:15" ht="16.5" customHeight="1" x14ac:dyDescent="0.2">
      <c r="A147" s="618" t="s">
        <v>23</v>
      </c>
      <c r="B147" s="617"/>
      <c r="C147" s="617"/>
      <c r="D147" s="617"/>
      <c r="E147" s="617"/>
      <c r="F147" s="617"/>
      <c r="G147" s="617"/>
      <c r="H147" s="617"/>
      <c r="I147" s="617"/>
      <c r="J147" s="617"/>
      <c r="K147" s="616"/>
      <c r="L147" s="2517">
        <f>L148+L152+L160</f>
        <v>18491.599999999999</v>
      </c>
      <c r="M147" s="3038"/>
      <c r="N147" s="3038"/>
      <c r="O147" s="3037"/>
    </row>
    <row r="148" spans="1:15" ht="16.5" customHeight="1" x14ac:dyDescent="0.2">
      <c r="A148" s="604" t="s">
        <v>198</v>
      </c>
      <c r="B148" s="603"/>
      <c r="C148" s="603"/>
      <c r="D148" s="603"/>
      <c r="E148" s="603"/>
      <c r="F148" s="603"/>
      <c r="G148" s="603"/>
      <c r="H148" s="603"/>
      <c r="I148" s="603"/>
      <c r="J148" s="603"/>
      <c r="K148" s="602"/>
      <c r="L148" s="1078">
        <f>L149</f>
        <v>11914.2</v>
      </c>
      <c r="M148" s="3038"/>
      <c r="N148" s="3038"/>
      <c r="O148" s="3037"/>
    </row>
    <row r="149" spans="1:15" ht="16.5" customHeight="1" x14ac:dyDescent="0.2">
      <c r="A149" s="3057" t="s">
        <v>197</v>
      </c>
      <c r="B149" s="3056"/>
      <c r="C149" s="3056"/>
      <c r="D149" s="3056"/>
      <c r="E149" s="3056"/>
      <c r="F149" s="3056"/>
      <c r="G149" s="3056"/>
      <c r="H149" s="3056"/>
      <c r="I149" s="3056"/>
      <c r="J149" s="3056"/>
      <c r="K149" s="3055"/>
      <c r="L149" s="1078">
        <f>L41+L63+L78+L88+L110+L128</f>
        <v>11914.2</v>
      </c>
      <c r="M149" s="3038"/>
      <c r="N149" s="3038"/>
      <c r="O149" s="3037"/>
    </row>
    <row r="150" spans="1:15" ht="16.5" customHeight="1" x14ac:dyDescent="0.2">
      <c r="A150" s="604" t="s">
        <v>196</v>
      </c>
      <c r="B150" s="603"/>
      <c r="C150" s="603"/>
      <c r="D150" s="603"/>
      <c r="E150" s="606"/>
      <c r="F150" s="606"/>
      <c r="G150" s="606"/>
      <c r="H150" s="606"/>
      <c r="I150" s="606"/>
      <c r="J150" s="606"/>
      <c r="K150" s="605"/>
      <c r="L150" s="1078"/>
      <c r="M150" s="3038"/>
      <c r="N150" s="3038"/>
      <c r="O150" s="3037"/>
    </row>
    <row r="151" spans="1:15" ht="27" customHeight="1" x14ac:dyDescent="0.2">
      <c r="A151" s="604" t="s">
        <v>195</v>
      </c>
      <c r="B151" s="603"/>
      <c r="C151" s="603"/>
      <c r="D151" s="603"/>
      <c r="E151" s="603"/>
      <c r="F151" s="603"/>
      <c r="G151" s="603"/>
      <c r="H151" s="603"/>
      <c r="I151" s="603"/>
      <c r="J151" s="603"/>
      <c r="K151" s="602"/>
      <c r="L151" s="1078">
        <v>0</v>
      </c>
      <c r="M151" s="3038"/>
      <c r="N151" s="3038"/>
      <c r="O151" s="3037"/>
    </row>
    <row r="152" spans="1:15" ht="16.5" customHeight="1" x14ac:dyDescent="0.2">
      <c r="A152" s="3057" t="s">
        <v>18</v>
      </c>
      <c r="B152" s="3056"/>
      <c r="C152" s="3056"/>
      <c r="D152" s="3056"/>
      <c r="E152" s="3056"/>
      <c r="F152" s="3056"/>
      <c r="G152" s="3056"/>
      <c r="H152" s="3056"/>
      <c r="I152" s="3056"/>
      <c r="J152" s="3056"/>
      <c r="K152" s="3055"/>
      <c r="L152" s="1078">
        <f>L153+L154</f>
        <v>6577.4</v>
      </c>
      <c r="M152" s="3038"/>
      <c r="N152" s="3038"/>
      <c r="O152" s="3037"/>
    </row>
    <row r="153" spans="1:15" ht="16.5" customHeight="1" x14ac:dyDescent="0.2">
      <c r="A153" s="604" t="s">
        <v>194</v>
      </c>
      <c r="B153" s="603"/>
      <c r="C153" s="603"/>
      <c r="D153" s="603"/>
      <c r="E153" s="606"/>
      <c r="F153" s="606"/>
      <c r="G153" s="606"/>
      <c r="H153" s="606"/>
      <c r="I153" s="606"/>
      <c r="J153" s="606"/>
      <c r="K153" s="605"/>
      <c r="L153" s="2516">
        <f>L15+L42+L64+L80+L89+L111</f>
        <v>1077.2</v>
      </c>
      <c r="M153" s="3038"/>
      <c r="N153" s="3038"/>
      <c r="O153" s="3037"/>
    </row>
    <row r="154" spans="1:15" ht="16.5" customHeight="1" x14ac:dyDescent="0.2">
      <c r="A154" s="604" t="s">
        <v>193</v>
      </c>
      <c r="B154" s="603"/>
      <c r="C154" s="603"/>
      <c r="D154" s="603"/>
      <c r="E154" s="606"/>
      <c r="F154" s="606"/>
      <c r="G154" s="606"/>
      <c r="H154" s="606"/>
      <c r="I154" s="606"/>
      <c r="J154" s="606"/>
      <c r="K154" s="605"/>
      <c r="L154" s="2516">
        <f>L13+L65+L79+L112+L129</f>
        <v>5500.2</v>
      </c>
      <c r="M154" s="3038"/>
      <c r="N154" s="3038"/>
      <c r="O154" s="3037"/>
    </row>
    <row r="155" spans="1:15" ht="16.5" customHeight="1" x14ac:dyDescent="0.2">
      <c r="A155" s="604" t="s">
        <v>192</v>
      </c>
      <c r="B155" s="603"/>
      <c r="C155" s="603"/>
      <c r="D155" s="603"/>
      <c r="E155" s="606"/>
      <c r="F155" s="606"/>
      <c r="G155" s="606"/>
      <c r="H155" s="606"/>
      <c r="I155" s="606"/>
      <c r="J155" s="606"/>
      <c r="K155" s="605"/>
      <c r="L155" s="1078"/>
      <c r="M155" s="3038"/>
      <c r="N155" s="3038"/>
      <c r="O155" s="3037"/>
    </row>
    <row r="156" spans="1:15" ht="16.5" customHeight="1" x14ac:dyDescent="0.2">
      <c r="A156" s="604" t="s">
        <v>191</v>
      </c>
      <c r="B156" s="606"/>
      <c r="C156" s="606"/>
      <c r="D156" s="606"/>
      <c r="E156" s="606"/>
      <c r="F156" s="606"/>
      <c r="G156" s="606"/>
      <c r="H156" s="606"/>
      <c r="I156" s="606"/>
      <c r="J156" s="606"/>
      <c r="K156" s="605"/>
      <c r="L156" s="1078"/>
      <c r="M156" s="3038"/>
      <c r="N156" s="3038"/>
      <c r="O156" s="3037"/>
    </row>
    <row r="157" spans="1:15" ht="16.5" customHeight="1" x14ac:dyDescent="0.2">
      <c r="A157" s="604"/>
      <c r="B157" s="603"/>
      <c r="C157" s="603"/>
      <c r="D157" s="603"/>
      <c r="E157" s="606"/>
      <c r="F157" s="606"/>
      <c r="G157" s="606"/>
      <c r="H157" s="606"/>
      <c r="I157" s="606"/>
      <c r="J157" s="606"/>
      <c r="K157" s="605"/>
      <c r="L157" s="1078"/>
      <c r="M157" s="3038"/>
      <c r="N157" s="3038"/>
      <c r="O157" s="3037"/>
    </row>
    <row r="158" spans="1:15" ht="16.5" customHeight="1" x14ac:dyDescent="0.2">
      <c r="A158" s="614" t="s">
        <v>189</v>
      </c>
      <c r="B158" s="613"/>
      <c r="C158" s="613"/>
      <c r="D158" s="613"/>
      <c r="E158" s="606"/>
      <c r="F158" s="606"/>
      <c r="G158" s="606"/>
      <c r="H158" s="606"/>
      <c r="I158" s="606"/>
      <c r="J158" s="606"/>
      <c r="K158" s="605"/>
      <c r="L158" s="1078"/>
      <c r="M158" s="3038"/>
      <c r="N158" s="3038"/>
      <c r="O158" s="3037"/>
    </row>
    <row r="159" spans="1:15" ht="16.5" customHeight="1" x14ac:dyDescent="0.2">
      <c r="A159" s="604" t="s">
        <v>188</v>
      </c>
      <c r="B159" s="606"/>
      <c r="C159" s="606"/>
      <c r="D159" s="606"/>
      <c r="E159" s="606"/>
      <c r="F159" s="606"/>
      <c r="G159" s="606"/>
      <c r="H159" s="606"/>
      <c r="I159" s="606"/>
      <c r="J159" s="606"/>
      <c r="K159" s="605"/>
      <c r="L159" s="1078"/>
      <c r="M159" s="3038"/>
      <c r="N159" s="3038"/>
      <c r="O159" s="3037"/>
    </row>
    <row r="160" spans="1:15" ht="16.5" customHeight="1" x14ac:dyDescent="0.2">
      <c r="A160" s="3060" t="s">
        <v>187</v>
      </c>
      <c r="B160" s="3059"/>
      <c r="C160" s="3059"/>
      <c r="D160" s="3059"/>
      <c r="E160" s="3059"/>
      <c r="F160" s="3059"/>
      <c r="G160" s="3059"/>
      <c r="H160" s="3059"/>
      <c r="I160" s="3059"/>
      <c r="J160" s="3059"/>
      <c r="K160" s="3058"/>
      <c r="L160" s="1078">
        <f>L92+L130</f>
        <v>0</v>
      </c>
      <c r="M160" s="3038"/>
      <c r="N160" s="3038"/>
      <c r="O160" s="3037"/>
    </row>
    <row r="161" spans="1:15" ht="16.5" customHeight="1" x14ac:dyDescent="0.2">
      <c r="A161" s="3057" t="s">
        <v>186</v>
      </c>
      <c r="B161" s="3056"/>
      <c r="C161" s="3056"/>
      <c r="D161" s="3056"/>
      <c r="E161" s="3056"/>
      <c r="F161" s="3056"/>
      <c r="G161" s="3056"/>
      <c r="H161" s="3056"/>
      <c r="I161" s="3056"/>
      <c r="J161" s="3056"/>
      <c r="K161" s="3055"/>
      <c r="L161" s="1078"/>
      <c r="M161" s="3038"/>
      <c r="N161" s="3038"/>
      <c r="O161" s="3037"/>
    </row>
    <row r="162" spans="1:15" ht="16.5" customHeight="1" x14ac:dyDescent="0.2">
      <c r="A162" s="604" t="s">
        <v>8</v>
      </c>
      <c r="B162" s="603"/>
      <c r="C162" s="603"/>
      <c r="D162" s="603"/>
      <c r="E162" s="606"/>
      <c r="F162" s="606"/>
      <c r="G162" s="606"/>
      <c r="H162" s="606"/>
      <c r="I162" s="606"/>
      <c r="J162" s="606"/>
      <c r="K162" s="605"/>
      <c r="L162" s="1078"/>
      <c r="M162" s="3038"/>
      <c r="N162" s="3038"/>
      <c r="O162" s="3037"/>
    </row>
    <row r="163" spans="1:15" ht="16.5" customHeight="1" x14ac:dyDescent="0.2">
      <c r="A163" s="604" t="s">
        <v>7</v>
      </c>
      <c r="B163" s="603"/>
      <c r="C163" s="603"/>
      <c r="D163" s="603"/>
      <c r="E163" s="606"/>
      <c r="F163" s="606"/>
      <c r="G163" s="606"/>
      <c r="H163" s="606"/>
      <c r="I163" s="606"/>
      <c r="J163" s="606"/>
      <c r="K163" s="605"/>
      <c r="L163" s="1078"/>
      <c r="M163" s="3038"/>
      <c r="N163" s="3038"/>
      <c r="O163" s="3037"/>
    </row>
    <row r="164" spans="1:15" ht="16.5" customHeight="1" thickBot="1" x14ac:dyDescent="0.25">
      <c r="A164" s="604" t="s">
        <v>6</v>
      </c>
      <c r="B164" s="603"/>
      <c r="C164" s="603"/>
      <c r="D164" s="603"/>
      <c r="E164" s="603"/>
      <c r="F164" s="603"/>
      <c r="G164" s="603"/>
      <c r="H164" s="603"/>
      <c r="I164" s="603"/>
      <c r="J164" s="603"/>
      <c r="K164" s="602"/>
      <c r="L164" s="1078"/>
      <c r="M164" s="3038"/>
      <c r="N164" s="3038"/>
      <c r="O164" s="3037"/>
    </row>
    <row r="165" spans="1:15" ht="16.5" customHeight="1" thickBot="1" x14ac:dyDescent="0.25">
      <c r="A165" s="3054" t="s">
        <v>5</v>
      </c>
      <c r="B165" s="3053"/>
      <c r="C165" s="3053"/>
      <c r="D165" s="3053"/>
      <c r="E165" s="3053"/>
      <c r="F165" s="3053"/>
      <c r="G165" s="3053"/>
      <c r="H165" s="3053"/>
      <c r="I165" s="3053"/>
      <c r="J165" s="3053"/>
      <c r="K165" s="3052"/>
      <c r="L165" s="1074">
        <f>L166+L167</f>
        <v>27200.5</v>
      </c>
      <c r="M165" s="3038"/>
      <c r="N165" s="3038"/>
      <c r="O165" s="3037"/>
    </row>
    <row r="166" spans="1:15" ht="16.5" customHeight="1" x14ac:dyDescent="0.2">
      <c r="A166" s="598" t="s">
        <v>4</v>
      </c>
      <c r="B166" s="597"/>
      <c r="C166" s="597"/>
      <c r="D166" s="597"/>
      <c r="E166" s="596"/>
      <c r="F166" s="596"/>
      <c r="G166" s="596"/>
      <c r="H166" s="596"/>
      <c r="I166" s="596"/>
      <c r="J166" s="596"/>
      <c r="K166" s="595"/>
      <c r="L166" s="1073">
        <f>L14</f>
        <v>27200.5</v>
      </c>
      <c r="M166" s="3038"/>
      <c r="N166" s="3038"/>
      <c r="O166" s="3037"/>
    </row>
    <row r="167" spans="1:15" ht="16.5" customHeight="1" thickBot="1" x14ac:dyDescent="0.25">
      <c r="A167" s="3051" t="s">
        <v>3</v>
      </c>
      <c r="B167" s="3050"/>
      <c r="C167" s="3050"/>
      <c r="D167" s="3050"/>
      <c r="E167" s="3050"/>
      <c r="F167" s="3050"/>
      <c r="G167" s="3050"/>
      <c r="H167" s="3050"/>
      <c r="I167" s="3050"/>
      <c r="J167" s="3050"/>
      <c r="K167" s="3049"/>
      <c r="L167" s="1058"/>
      <c r="M167" s="3038"/>
      <c r="N167" s="3038"/>
      <c r="O167" s="3037"/>
    </row>
    <row r="168" spans="1:15" ht="16.5" customHeight="1" thickBot="1" x14ac:dyDescent="0.25">
      <c r="A168" s="3048" t="s">
        <v>185</v>
      </c>
      <c r="B168" s="3047"/>
      <c r="C168" s="3047"/>
      <c r="D168" s="3047"/>
      <c r="E168" s="3047"/>
      <c r="F168" s="3047"/>
      <c r="G168" s="3047"/>
      <c r="H168" s="3047"/>
      <c r="I168" s="3047"/>
      <c r="J168" s="3047"/>
      <c r="K168" s="3046"/>
      <c r="L168" s="2515">
        <f>L147+L165</f>
        <v>45692.1</v>
      </c>
      <c r="M168" s="3038"/>
      <c r="N168" s="3038"/>
      <c r="O168" s="3037"/>
    </row>
    <row r="169" spans="1:15" ht="16.5" customHeight="1" x14ac:dyDescent="0.2">
      <c r="A169" s="3045" t="s">
        <v>1</v>
      </c>
      <c r="B169" s="3044"/>
      <c r="C169" s="3044"/>
      <c r="D169" s="3044"/>
      <c r="E169" s="3044"/>
      <c r="F169" s="3044"/>
      <c r="G169" s="3044"/>
      <c r="H169" s="3044"/>
      <c r="I169" s="3044"/>
      <c r="J169" s="3044"/>
      <c r="K169" s="3043"/>
      <c r="L169" s="1073"/>
      <c r="M169" s="3038"/>
      <c r="N169" s="3038"/>
      <c r="O169" s="3037"/>
    </row>
    <row r="170" spans="1:15" ht="16.5" customHeight="1" thickBot="1" x14ac:dyDescent="0.25">
      <c r="A170" s="3042" t="s">
        <v>0</v>
      </c>
      <c r="B170" s="3041"/>
      <c r="C170" s="3041"/>
      <c r="D170" s="3041"/>
      <c r="E170" s="3041"/>
      <c r="F170" s="3041"/>
      <c r="G170" s="3041"/>
      <c r="H170" s="3041"/>
      <c r="I170" s="3041"/>
      <c r="J170" s="3041"/>
      <c r="K170" s="3040"/>
      <c r="L170" s="1058">
        <v>6946.6</v>
      </c>
      <c r="M170" s="3038"/>
      <c r="N170" s="3038"/>
      <c r="O170" s="3037"/>
    </row>
    <row r="171" spans="1:15" ht="16.5" customHeight="1" x14ac:dyDescent="0.2">
      <c r="A171" s="3039"/>
      <c r="B171" s="3039"/>
      <c r="C171" s="3039"/>
      <c r="D171" s="3039"/>
      <c r="E171" s="3039"/>
      <c r="F171" s="3039"/>
      <c r="G171" s="3039"/>
      <c r="H171" s="3039"/>
      <c r="I171" s="3039"/>
      <c r="J171" s="3039"/>
      <c r="K171" s="3039"/>
      <c r="L171" s="3038"/>
      <c r="M171" s="3038"/>
      <c r="N171" s="3038"/>
      <c r="O171" s="3037"/>
    </row>
    <row r="172" spans="1:15" ht="16.5" customHeight="1" x14ac:dyDescent="0.2">
      <c r="A172" s="3039"/>
      <c r="B172" s="3039"/>
      <c r="C172" s="3039"/>
      <c r="D172" s="3039"/>
      <c r="E172" s="3039"/>
      <c r="F172" s="3039"/>
      <c r="G172" s="3039"/>
      <c r="H172" s="3039"/>
      <c r="I172" s="3039"/>
      <c r="J172" s="3039"/>
      <c r="K172" s="3039"/>
      <c r="L172" s="3038"/>
      <c r="M172" s="3038"/>
      <c r="N172" s="3038"/>
      <c r="O172" s="3037"/>
    </row>
    <row r="173" spans="1:15" ht="81" customHeight="1" x14ac:dyDescent="0.2">
      <c r="A173" s="3032"/>
      <c r="B173" s="3031"/>
      <c r="C173" s="3031"/>
      <c r="D173" s="3031"/>
      <c r="E173" s="3031"/>
      <c r="F173" s="3036"/>
      <c r="G173" s="3036"/>
      <c r="H173" s="3030"/>
    </row>
    <row r="174" spans="1:15" ht="33.75" customHeight="1" x14ac:dyDescent="0.2">
      <c r="A174" s="3032"/>
      <c r="B174" s="3031"/>
      <c r="C174" s="3031"/>
      <c r="D174" s="3031"/>
      <c r="E174" s="3031"/>
      <c r="F174" s="2277"/>
      <c r="G174" s="2277"/>
      <c r="H174" s="3030"/>
      <c r="I174" s="3035"/>
    </row>
    <row r="175" spans="1:15" x14ac:dyDescent="0.2">
      <c r="A175" s="3032"/>
      <c r="B175" s="3031"/>
      <c r="C175" s="3031"/>
      <c r="D175" s="3031"/>
      <c r="E175" s="3031"/>
      <c r="F175" s="3028"/>
      <c r="G175" s="3028"/>
      <c r="H175" s="3030"/>
      <c r="I175" s="3028"/>
    </row>
    <row r="176" spans="1:15" x14ac:dyDescent="0.2">
      <c r="A176" s="3032"/>
      <c r="B176" s="3031"/>
      <c r="C176" s="3031"/>
      <c r="D176" s="3031"/>
      <c r="E176" s="3031"/>
      <c r="F176" s="3029"/>
      <c r="G176" s="3029"/>
      <c r="H176" s="3030"/>
      <c r="I176" s="3029"/>
    </row>
    <row r="177" spans="1:9" x14ac:dyDescent="0.2">
      <c r="A177" s="3032"/>
      <c r="B177" s="3031"/>
      <c r="C177" s="3031"/>
      <c r="D177" s="3031"/>
      <c r="E177" s="3031"/>
      <c r="F177" s="3029"/>
      <c r="G177" s="3029"/>
      <c r="H177" s="3030"/>
      <c r="I177" s="3029"/>
    </row>
    <row r="178" spans="1:9" x14ac:dyDescent="0.2">
      <c r="A178" s="3032"/>
      <c r="B178" s="3031"/>
      <c r="C178" s="3031"/>
      <c r="D178" s="3031"/>
      <c r="E178" s="3031"/>
      <c r="F178" s="3029"/>
      <c r="G178" s="3029"/>
      <c r="H178" s="3030"/>
      <c r="I178" s="3029"/>
    </row>
    <row r="179" spans="1:9" ht="13.15" customHeight="1" x14ac:dyDescent="0.2">
      <c r="A179" s="3032"/>
      <c r="B179" s="3031"/>
      <c r="C179" s="3031"/>
      <c r="D179" s="3031"/>
      <c r="E179" s="3031"/>
      <c r="F179" s="3029"/>
      <c r="G179" s="3029"/>
      <c r="H179" s="3030"/>
      <c r="I179" s="3029"/>
    </row>
    <row r="180" spans="1:9" x14ac:dyDescent="0.2">
      <c r="A180" s="3032"/>
      <c r="B180" s="3031"/>
      <c r="C180" s="3031"/>
      <c r="D180" s="3031"/>
      <c r="E180" s="3031"/>
      <c r="F180" s="3034"/>
      <c r="G180" s="3034"/>
      <c r="H180" s="3030"/>
      <c r="I180" s="3034"/>
    </row>
    <row r="181" spans="1:9" x14ac:dyDescent="0.2">
      <c r="A181" s="3032"/>
      <c r="B181" s="3031"/>
      <c r="C181" s="3031"/>
      <c r="D181" s="3031"/>
      <c r="E181" s="3031"/>
      <c r="F181" s="3029"/>
      <c r="G181" s="3029"/>
      <c r="H181" s="3030"/>
      <c r="I181" s="3029"/>
    </row>
    <row r="182" spans="1:9" ht="13.15" customHeight="1" x14ac:dyDescent="0.2">
      <c r="A182" s="3032"/>
      <c r="B182" s="3031"/>
      <c r="C182" s="3031"/>
      <c r="D182" s="3031"/>
      <c r="E182" s="3031"/>
      <c r="F182" s="3029"/>
      <c r="G182" s="3029"/>
      <c r="H182" s="3033"/>
      <c r="I182" s="3029"/>
    </row>
    <row r="183" spans="1:9" ht="13.15" customHeight="1" x14ac:dyDescent="0.2">
      <c r="A183" s="3032"/>
      <c r="B183" s="3031"/>
      <c r="C183" s="3031"/>
      <c r="D183" s="3031"/>
      <c r="E183" s="3031"/>
      <c r="F183" s="3029"/>
      <c r="G183" s="3029"/>
      <c r="H183" s="3030"/>
      <c r="I183" s="3029"/>
    </row>
    <row r="184" spans="1:9" ht="13.15" customHeight="1" x14ac:dyDescent="0.2">
      <c r="A184" s="3032"/>
      <c r="B184" s="3031"/>
      <c r="C184" s="3031"/>
      <c r="D184" s="3031"/>
      <c r="E184" s="3031"/>
      <c r="F184" s="3029"/>
      <c r="G184" s="3029"/>
      <c r="H184" s="3030"/>
      <c r="I184" s="3029"/>
    </row>
    <row r="185" spans="1:9" x14ac:dyDescent="0.2">
      <c r="A185" s="3032"/>
      <c r="B185" s="3031"/>
      <c r="C185" s="3031"/>
      <c r="D185" s="3031"/>
      <c r="E185" s="3031"/>
      <c r="F185" s="3029"/>
      <c r="G185" s="3029"/>
      <c r="H185" s="3030"/>
      <c r="I185" s="3029"/>
    </row>
    <row r="186" spans="1:9" x14ac:dyDescent="0.2">
      <c r="F186" s="3029"/>
      <c r="G186" s="3029"/>
      <c r="I186" s="3029"/>
    </row>
    <row r="187" spans="1:9" x14ac:dyDescent="0.2">
      <c r="F187" s="3028"/>
      <c r="G187" s="3028"/>
      <c r="I187" s="3028"/>
    </row>
    <row r="188" spans="1:9" ht="13.9" customHeight="1" x14ac:dyDescent="0.2">
      <c r="F188" s="3029"/>
      <c r="G188" s="3029"/>
      <c r="I188" s="3029"/>
    </row>
    <row r="189" spans="1:9" x14ac:dyDescent="0.2">
      <c r="F189" s="3028"/>
      <c r="G189" s="3028"/>
      <c r="I189" s="3028"/>
    </row>
  </sheetData>
  <mergeCells count="351">
    <mergeCell ref="Y1:Z3"/>
    <mergeCell ref="N53:N56"/>
    <mergeCell ref="H57:H59"/>
    <mergeCell ref="I41:I44"/>
    <mergeCell ref="N41:N44"/>
    <mergeCell ref="M41:M44"/>
    <mergeCell ref="H53:H56"/>
    <mergeCell ref="N45:N48"/>
    <mergeCell ref="H45:H48"/>
    <mergeCell ref="N27:N28"/>
    <mergeCell ref="N29:N30"/>
    <mergeCell ref="M25:M26"/>
    <mergeCell ref="M27:M28"/>
    <mergeCell ref="M29:M30"/>
    <mergeCell ref="O7:O8"/>
    <mergeCell ref="H41:H44"/>
    <mergeCell ref="O41:O44"/>
    <mergeCell ref="O29:O30"/>
    <mergeCell ref="M36:M37"/>
    <mergeCell ref="M38:M40"/>
    <mergeCell ref="H6:H8"/>
    <mergeCell ref="N25:N26"/>
    <mergeCell ref="O13:O16"/>
    <mergeCell ref="N13:N16"/>
    <mergeCell ref="G34:G37"/>
    <mergeCell ref="F21:F22"/>
    <mergeCell ref="B6:B8"/>
    <mergeCell ref="C6:C8"/>
    <mergeCell ref="L6:L8"/>
    <mergeCell ref="A3:O3"/>
    <mergeCell ref="N5:O5"/>
    <mergeCell ref="H17:H40"/>
    <mergeCell ref="J6:J8"/>
    <mergeCell ref="M6:O6"/>
    <mergeCell ref="A27:A28"/>
    <mergeCell ref="A25:A26"/>
    <mergeCell ref="C23:C24"/>
    <mergeCell ref="C25:C26"/>
    <mergeCell ref="G25:G28"/>
    <mergeCell ref="G29:G33"/>
    <mergeCell ref="A2:O2"/>
    <mergeCell ref="D34:D35"/>
    <mergeCell ref="D31:D33"/>
    <mergeCell ref="B13:B16"/>
    <mergeCell ref="A13:A16"/>
    <mergeCell ref="M19:M20"/>
    <mergeCell ref="O19:O20"/>
    <mergeCell ref="D27:D28"/>
    <mergeCell ref="D29:D30"/>
    <mergeCell ref="C34:C35"/>
    <mergeCell ref="M7:M8"/>
    <mergeCell ref="D6:D8"/>
    <mergeCell ref="G6:G8"/>
    <mergeCell ref="G13:G16"/>
    <mergeCell ref="I6:I8"/>
    <mergeCell ref="N7:N8"/>
    <mergeCell ref="D13:F16"/>
    <mergeCell ref="E6:E8"/>
    <mergeCell ref="F6:F8"/>
    <mergeCell ref="C21:C22"/>
    <mergeCell ref="N19:N20"/>
    <mergeCell ref="N23:N24"/>
    <mergeCell ref="M23:M24"/>
    <mergeCell ref="O25:O26"/>
    <mergeCell ref="O27:O28"/>
    <mergeCell ref="H60:H62"/>
    <mergeCell ref="A4:O4"/>
    <mergeCell ref="A6:A8"/>
    <mergeCell ref="W21:W22"/>
    <mergeCell ref="W34:W35"/>
    <mergeCell ref="H13:H16"/>
    <mergeCell ref="I13:I16"/>
    <mergeCell ref="M13:M16"/>
    <mergeCell ref="K6:K8"/>
    <mergeCell ref="B25:B26"/>
    <mergeCell ref="I63:I67"/>
    <mergeCell ref="O74:O77"/>
    <mergeCell ref="N74:N77"/>
    <mergeCell ref="M74:M77"/>
    <mergeCell ref="M66:M67"/>
    <mergeCell ref="N66:N67"/>
    <mergeCell ref="M91:M93"/>
    <mergeCell ref="N91:N93"/>
    <mergeCell ref="O91:O93"/>
    <mergeCell ref="S60:S62"/>
    <mergeCell ref="Q60:Q62"/>
    <mergeCell ref="H63:H67"/>
    <mergeCell ref="H74:H77"/>
    <mergeCell ref="H68:H70"/>
    <mergeCell ref="H71:H73"/>
    <mergeCell ref="O66:O67"/>
    <mergeCell ref="A102:A103"/>
    <mergeCell ref="N100:N101"/>
    <mergeCell ref="F94:F97"/>
    <mergeCell ref="R90:R91"/>
    <mergeCell ref="M79:M82"/>
    <mergeCell ref="N79:N82"/>
    <mergeCell ref="O79:O82"/>
    <mergeCell ref="I78:I87"/>
    <mergeCell ref="J78:J87"/>
    <mergeCell ref="Q90:Q91"/>
    <mergeCell ref="B88:B93"/>
    <mergeCell ref="C98:C99"/>
    <mergeCell ref="C94:C97"/>
    <mergeCell ref="D94:D97"/>
    <mergeCell ref="D100:D101"/>
    <mergeCell ref="B104:B105"/>
    <mergeCell ref="A78:A82"/>
    <mergeCell ref="G115:G118"/>
    <mergeCell ref="D98:D99"/>
    <mergeCell ref="F98:F99"/>
    <mergeCell ref="D110:F114"/>
    <mergeCell ref="F108:F109"/>
    <mergeCell ref="D102:D103"/>
    <mergeCell ref="C108:C109"/>
    <mergeCell ref="B106:B107"/>
    <mergeCell ref="A88:A93"/>
    <mergeCell ref="D36:D37"/>
    <mergeCell ref="D19:D20"/>
    <mergeCell ref="D21:D22"/>
    <mergeCell ref="N111:N114"/>
    <mergeCell ref="G106:G107"/>
    <mergeCell ref="C102:C103"/>
    <mergeCell ref="G88:G93"/>
    <mergeCell ref="H88:H93"/>
    <mergeCell ref="K90:K91"/>
    <mergeCell ref="L90:L91"/>
    <mergeCell ref="A41:A44"/>
    <mergeCell ref="A38:A40"/>
    <mergeCell ref="C27:C28"/>
    <mergeCell ref="A19:A20"/>
    <mergeCell ref="D38:D40"/>
    <mergeCell ref="A17:A18"/>
    <mergeCell ref="B19:B20"/>
    <mergeCell ref="B38:B40"/>
    <mergeCell ref="B27:B28"/>
    <mergeCell ref="D17:D18"/>
    <mergeCell ref="D23:D24"/>
    <mergeCell ref="D25:D26"/>
    <mergeCell ref="A29:A30"/>
    <mergeCell ref="F17:F18"/>
    <mergeCell ref="B17:B18"/>
    <mergeCell ref="B34:B35"/>
    <mergeCell ref="C31:C33"/>
    <mergeCell ref="F19:F20"/>
    <mergeCell ref="C17:C18"/>
    <mergeCell ref="C19:C20"/>
    <mergeCell ref="B29:B30"/>
    <mergeCell ref="B36:B37"/>
    <mergeCell ref="B71:B73"/>
    <mergeCell ref="C71:C73"/>
    <mergeCell ref="B53:B56"/>
    <mergeCell ref="B60:B62"/>
    <mergeCell ref="C41:C44"/>
    <mergeCell ref="C38:C40"/>
    <mergeCell ref="C36:C37"/>
    <mergeCell ref="A74:A77"/>
    <mergeCell ref="B74:B77"/>
    <mergeCell ref="C74:C77"/>
    <mergeCell ref="A57:A59"/>
    <mergeCell ref="C29:C30"/>
    <mergeCell ref="C57:C59"/>
    <mergeCell ref="A53:A56"/>
    <mergeCell ref="A36:A37"/>
    <mergeCell ref="A34:A35"/>
    <mergeCell ref="B31:B33"/>
    <mergeCell ref="A68:A70"/>
    <mergeCell ref="B68:B70"/>
    <mergeCell ref="A60:A62"/>
    <mergeCell ref="A63:A67"/>
    <mergeCell ref="F68:F70"/>
    <mergeCell ref="G17:G20"/>
    <mergeCell ref="F29:F30"/>
    <mergeCell ref="F31:F33"/>
    <mergeCell ref="B21:B22"/>
    <mergeCell ref="A31:A33"/>
    <mergeCell ref="B57:B59"/>
    <mergeCell ref="B63:B67"/>
    <mergeCell ref="C63:C67"/>
    <mergeCell ref="D63:F67"/>
    <mergeCell ref="C60:C62"/>
    <mergeCell ref="C68:C70"/>
    <mergeCell ref="D68:D70"/>
    <mergeCell ref="D60:D62"/>
    <mergeCell ref="D49:D52"/>
    <mergeCell ref="F49:F52"/>
    <mergeCell ref="G53:G56"/>
    <mergeCell ref="G57:G59"/>
    <mergeCell ref="F74:F77"/>
    <mergeCell ref="D53:D56"/>
    <mergeCell ref="D57:D59"/>
    <mergeCell ref="F57:F59"/>
    <mergeCell ref="G38:G40"/>
    <mergeCell ref="G60:G62"/>
    <mergeCell ref="G71:G73"/>
    <mergeCell ref="G68:G70"/>
    <mergeCell ref="F71:F73"/>
    <mergeCell ref="F100:F101"/>
    <mergeCell ref="G74:G77"/>
    <mergeCell ref="F38:F40"/>
    <mergeCell ref="B23:B24"/>
    <mergeCell ref="F34:F35"/>
    <mergeCell ref="F36:F37"/>
    <mergeCell ref="F102:F103"/>
    <mergeCell ref="D71:D73"/>
    <mergeCell ref="D74:D77"/>
    <mergeCell ref="F60:F62"/>
    <mergeCell ref="F53:F56"/>
    <mergeCell ref="D41:F44"/>
    <mergeCell ref="F45:F48"/>
    <mergeCell ref="F25:F26"/>
    <mergeCell ref="F27:F28"/>
    <mergeCell ref="B45:B48"/>
    <mergeCell ref="C53:C56"/>
    <mergeCell ref="C45:C48"/>
    <mergeCell ref="N49:N52"/>
    <mergeCell ref="G49:G52"/>
    <mergeCell ref="G41:G44"/>
    <mergeCell ref="G45:G48"/>
    <mergeCell ref="D45:D48"/>
    <mergeCell ref="A21:A22"/>
    <mergeCell ref="O45:O48"/>
    <mergeCell ref="B41:B44"/>
    <mergeCell ref="A49:A52"/>
    <mergeCell ref="B49:B52"/>
    <mergeCell ref="C49:C52"/>
    <mergeCell ref="A23:A24"/>
    <mergeCell ref="G21:G24"/>
    <mergeCell ref="O23:O24"/>
    <mergeCell ref="F23:F24"/>
    <mergeCell ref="G100:G101"/>
    <mergeCell ref="G102:G103"/>
    <mergeCell ref="G108:G109"/>
    <mergeCell ref="A45:A48"/>
    <mergeCell ref="M45:M48"/>
    <mergeCell ref="M49:M52"/>
    <mergeCell ref="M53:M56"/>
    <mergeCell ref="H49:H52"/>
    <mergeCell ref="D108:D109"/>
    <mergeCell ref="G63:G67"/>
    <mergeCell ref="D83:D87"/>
    <mergeCell ref="D106:D107"/>
    <mergeCell ref="F106:F107"/>
    <mergeCell ref="D78:F82"/>
    <mergeCell ref="F83:F87"/>
    <mergeCell ref="D104:D105"/>
    <mergeCell ref="F104:F105"/>
    <mergeCell ref="O111:O114"/>
    <mergeCell ref="M110:M114"/>
    <mergeCell ref="O49:O52"/>
    <mergeCell ref="O53:O56"/>
    <mergeCell ref="O57:O59"/>
    <mergeCell ref="G78:G87"/>
    <mergeCell ref="G104:G105"/>
    <mergeCell ref="G94:G97"/>
    <mergeCell ref="N57:N59"/>
    <mergeCell ref="M57:M59"/>
    <mergeCell ref="C138:J138"/>
    <mergeCell ref="A108:A109"/>
    <mergeCell ref="A115:A118"/>
    <mergeCell ref="B115:B118"/>
    <mergeCell ref="A119:A122"/>
    <mergeCell ref="A151:K151"/>
    <mergeCell ref="B108:B109"/>
    <mergeCell ref="A123:A124"/>
    <mergeCell ref="B123:B124"/>
    <mergeCell ref="D132:D134"/>
    <mergeCell ref="G119:G122"/>
    <mergeCell ref="H78:H87"/>
    <mergeCell ref="C83:C87"/>
    <mergeCell ref="C78:C82"/>
    <mergeCell ref="B78:B82"/>
    <mergeCell ref="A100:A101"/>
    <mergeCell ref="D88:F93"/>
    <mergeCell ref="A144:L144"/>
    <mergeCell ref="A132:A134"/>
    <mergeCell ref="A106:A107"/>
    <mergeCell ref="A71:A73"/>
    <mergeCell ref="C132:C134"/>
    <mergeCell ref="A94:A97"/>
    <mergeCell ref="C135:C137"/>
    <mergeCell ref="B128:B131"/>
    <mergeCell ref="B139:K139"/>
    <mergeCell ref="A140:K140"/>
    <mergeCell ref="J115:J118"/>
    <mergeCell ref="I115:I118"/>
    <mergeCell ref="F115:F118"/>
    <mergeCell ref="F119:F122"/>
    <mergeCell ref="G123:G124"/>
    <mergeCell ref="D123:D124"/>
    <mergeCell ref="C100:C101"/>
    <mergeCell ref="C106:C107"/>
    <mergeCell ref="B98:B99"/>
    <mergeCell ref="B100:B101"/>
    <mergeCell ref="B135:B137"/>
    <mergeCell ref="B132:B134"/>
    <mergeCell ref="C125:J125"/>
    <mergeCell ref="B102:B103"/>
    <mergeCell ref="I128:I131"/>
    <mergeCell ref="G98:G99"/>
    <mergeCell ref="A98:A99"/>
    <mergeCell ref="O100:O101"/>
    <mergeCell ref="H128:H137"/>
    <mergeCell ref="H110:H124"/>
    <mergeCell ref="F123:F124"/>
    <mergeCell ref="M100:M101"/>
    <mergeCell ref="G110:G114"/>
    <mergeCell ref="H94:H101"/>
    <mergeCell ref="B94:B97"/>
    <mergeCell ref="C104:C105"/>
    <mergeCell ref="A83:A87"/>
    <mergeCell ref="B83:B87"/>
    <mergeCell ref="A169:K169"/>
    <mergeCell ref="B119:B122"/>
    <mergeCell ref="A128:A131"/>
    <mergeCell ref="A135:A137"/>
    <mergeCell ref="A110:A114"/>
    <mergeCell ref="B110:B114"/>
    <mergeCell ref="A104:A105"/>
    <mergeCell ref="F132:F134"/>
    <mergeCell ref="G128:G137"/>
    <mergeCell ref="H102:H109"/>
    <mergeCell ref="D115:D118"/>
    <mergeCell ref="D119:D122"/>
    <mergeCell ref="D135:D137"/>
    <mergeCell ref="F135:F137"/>
    <mergeCell ref="D128:F131"/>
    <mergeCell ref="E132:E137"/>
    <mergeCell ref="A168:K168"/>
    <mergeCell ref="A164:K164"/>
    <mergeCell ref="A155:K155"/>
    <mergeCell ref="A156:K156"/>
    <mergeCell ref="A148:K148"/>
    <mergeCell ref="A149:K149"/>
    <mergeCell ref="A150:K150"/>
    <mergeCell ref="A160:K160"/>
    <mergeCell ref="A161:K161"/>
    <mergeCell ref="A162:K162"/>
    <mergeCell ref="A163:K163"/>
    <mergeCell ref="A157:K157"/>
    <mergeCell ref="A158:K158"/>
    <mergeCell ref="A170:K170"/>
    <mergeCell ref="A167:K167"/>
    <mergeCell ref="C146:K146"/>
    <mergeCell ref="A152:K152"/>
    <mergeCell ref="A153:K153"/>
    <mergeCell ref="A154:K154"/>
    <mergeCell ref="A147:K147"/>
    <mergeCell ref="A165:K165"/>
    <mergeCell ref="A166:K166"/>
    <mergeCell ref="A159:K159"/>
  </mergeCells>
  <pageMargins left="0.70866141732283472" right="0.70866141732283472" top="0.74803149606299213" bottom="0.74803149606299213" header="0.31496062992125984" footer="0.31496062992125984"/>
  <pageSetup paperSize="9" scale="61" firstPageNumber="34" fitToHeight="0" orientation="landscape" useFirstPageNumber="1" r:id="rId1"/>
  <headerFooter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B5E5EA-C401-44CE-B1C0-EEC53499ED0E}">
  <dimension ref="B3:C26"/>
  <sheetViews>
    <sheetView topLeftCell="A4" workbookViewId="0">
      <selection activeCell="C22" sqref="C22"/>
    </sheetView>
  </sheetViews>
  <sheetFormatPr defaultColWidth="9.140625" defaultRowHeight="15" x14ac:dyDescent="0.25"/>
  <cols>
    <col min="1" max="1" width="9.140625" style="3645"/>
    <col min="2" max="2" width="9" style="3645" customWidth="1"/>
    <col min="3" max="3" width="51.7109375" style="3645" customWidth="1"/>
    <col min="4" max="16384" width="9.140625" style="3645"/>
  </cols>
  <sheetData>
    <row r="3" spans="2:3" ht="29.25" customHeight="1" x14ac:dyDescent="0.25">
      <c r="B3" s="65" t="s">
        <v>843</v>
      </c>
      <c r="C3" s="65"/>
    </row>
    <row r="4" spans="2:3" ht="16.5" thickBot="1" x14ac:dyDescent="0.3">
      <c r="C4" s="3655"/>
    </row>
    <row r="5" spans="2:3" ht="59.25" customHeight="1" thickBot="1" x14ac:dyDescent="0.3">
      <c r="B5" s="3654" t="s">
        <v>842</v>
      </c>
      <c r="C5" s="3653" t="s">
        <v>841</v>
      </c>
    </row>
    <row r="6" spans="2:3" ht="21.75" customHeight="1" x14ac:dyDescent="0.25">
      <c r="B6" s="3652">
        <v>0</v>
      </c>
      <c r="C6" s="3651" t="s">
        <v>38</v>
      </c>
    </row>
    <row r="7" spans="2:3" ht="23.25" customHeight="1" x14ac:dyDescent="0.25">
      <c r="B7" s="3649">
        <v>1</v>
      </c>
      <c r="C7" s="3648" t="s">
        <v>94</v>
      </c>
    </row>
    <row r="8" spans="2:3" ht="24.75" customHeight="1" x14ac:dyDescent="0.25">
      <c r="B8" s="3649">
        <v>2</v>
      </c>
      <c r="C8" s="3648" t="s">
        <v>840</v>
      </c>
    </row>
    <row r="9" spans="2:3" ht="15.75" customHeight="1" x14ac:dyDescent="0.25">
      <c r="B9" s="3649">
        <v>3</v>
      </c>
      <c r="C9" s="3648" t="s">
        <v>110</v>
      </c>
    </row>
    <row r="10" spans="2:3" ht="24" customHeight="1" x14ac:dyDescent="0.25">
      <c r="B10" s="3649">
        <v>4</v>
      </c>
      <c r="C10" s="3648" t="s">
        <v>839</v>
      </c>
    </row>
    <row r="11" spans="2:3" ht="15" customHeight="1" x14ac:dyDescent="0.25">
      <c r="B11" s="3649">
        <v>5</v>
      </c>
      <c r="C11" s="3648" t="s">
        <v>838</v>
      </c>
    </row>
    <row r="12" spans="2:3" ht="30.75" customHeight="1" x14ac:dyDescent="0.25">
      <c r="B12" s="3649">
        <v>6</v>
      </c>
      <c r="C12" s="3648" t="s">
        <v>837</v>
      </c>
    </row>
    <row r="13" spans="2:3" ht="23.25" customHeight="1" x14ac:dyDescent="0.25">
      <c r="B13" s="3649">
        <v>7</v>
      </c>
      <c r="C13" s="3648" t="s">
        <v>203</v>
      </c>
    </row>
    <row r="14" spans="2:3" ht="24" customHeight="1" x14ac:dyDescent="0.25">
      <c r="B14" s="3649">
        <v>8</v>
      </c>
      <c r="C14" s="3648" t="s">
        <v>836</v>
      </c>
    </row>
    <row r="15" spans="2:3" ht="24" customHeight="1" x14ac:dyDescent="0.25">
      <c r="B15" s="3649">
        <v>9</v>
      </c>
      <c r="C15" s="3648" t="s">
        <v>58</v>
      </c>
    </row>
    <row r="16" spans="2:3" ht="18" customHeight="1" x14ac:dyDescent="0.25">
      <c r="B16" s="3649">
        <v>10</v>
      </c>
      <c r="C16" s="3648" t="s">
        <v>278</v>
      </c>
    </row>
    <row r="17" spans="2:3" ht="24.75" customHeight="1" x14ac:dyDescent="0.25">
      <c r="B17" s="3649">
        <v>11</v>
      </c>
      <c r="C17" s="3648" t="s">
        <v>835</v>
      </c>
    </row>
    <row r="18" spans="2:3" ht="22.5" customHeight="1" x14ac:dyDescent="0.25">
      <c r="B18" s="3649">
        <v>12</v>
      </c>
      <c r="C18" s="3648" t="s">
        <v>601</v>
      </c>
    </row>
    <row r="19" spans="2:3" ht="21" customHeight="1" x14ac:dyDescent="0.25">
      <c r="B19" s="3649">
        <v>13</v>
      </c>
      <c r="C19" s="3648" t="s">
        <v>65</v>
      </c>
    </row>
    <row r="20" spans="2:3" ht="28.5" customHeight="1" x14ac:dyDescent="0.25">
      <c r="B20" s="3649">
        <v>14</v>
      </c>
      <c r="C20" s="3648" t="s">
        <v>49</v>
      </c>
    </row>
    <row r="21" spans="2:3" ht="24" customHeight="1" x14ac:dyDescent="0.25">
      <c r="B21" s="3649">
        <v>15</v>
      </c>
      <c r="C21" s="3648" t="s">
        <v>834</v>
      </c>
    </row>
    <row r="22" spans="2:3" ht="18.75" customHeight="1" x14ac:dyDescent="0.25">
      <c r="B22" s="3649">
        <v>16</v>
      </c>
      <c r="C22" s="3650" t="s">
        <v>833</v>
      </c>
    </row>
    <row r="23" spans="2:3" ht="21" customHeight="1" x14ac:dyDescent="0.25">
      <c r="B23" s="3649">
        <v>17</v>
      </c>
      <c r="C23" s="3648" t="s">
        <v>832</v>
      </c>
    </row>
    <row r="24" spans="2:3" ht="21" customHeight="1" x14ac:dyDescent="0.25">
      <c r="B24" s="3649">
        <v>18</v>
      </c>
      <c r="C24" s="3648" t="s">
        <v>831</v>
      </c>
    </row>
    <row r="25" spans="2:3" ht="21" customHeight="1" x14ac:dyDescent="0.25">
      <c r="B25" s="3649">
        <v>19</v>
      </c>
      <c r="C25" s="3648" t="s">
        <v>253</v>
      </c>
    </row>
    <row r="26" spans="2:3" ht="26.25" customHeight="1" thickBot="1" x14ac:dyDescent="0.3">
      <c r="B26" s="3647">
        <v>20</v>
      </c>
      <c r="C26" s="3646" t="s">
        <v>830</v>
      </c>
    </row>
  </sheetData>
  <mergeCells count="1">
    <mergeCell ref="B3:C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7</vt:i4>
      </vt:variant>
      <vt:variant>
        <vt:lpstr>Įvardytieji diapazonai</vt:lpstr>
      </vt:variant>
      <vt:variant>
        <vt:i4>2</vt:i4>
      </vt:variant>
    </vt:vector>
  </HeadingPairs>
  <TitlesOfParts>
    <vt:vector size="9" baseType="lpstr">
      <vt:lpstr>1 Programa</vt:lpstr>
      <vt:lpstr>6 programa</vt:lpstr>
      <vt:lpstr>10 programa</vt:lpstr>
      <vt:lpstr>12 programa</vt:lpstr>
      <vt:lpstr>13 programa</vt:lpstr>
      <vt:lpstr>15 programa</vt:lpstr>
      <vt:lpstr>Priemonių vykdytojų kodai  </vt:lpstr>
      <vt:lpstr>'1 Programa'!Print_Area</vt:lpstr>
      <vt:lpstr>'10 programa'!Print_Area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Bajorūnė</dc:creator>
  <cp:lastModifiedBy>Diana Bajorūnė</cp:lastModifiedBy>
  <dcterms:created xsi:type="dcterms:W3CDTF">2024-07-01T08:11:33Z</dcterms:created>
  <dcterms:modified xsi:type="dcterms:W3CDTF">2024-07-01T08:26:37Z</dcterms:modified>
</cp:coreProperties>
</file>