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2\"/>
    </mc:Choice>
  </mc:AlternateContent>
  <bookViews>
    <workbookView xWindow="0" yWindow="0" windowWidth="17256" windowHeight="5340" tabRatio="629"/>
  </bookViews>
  <sheets>
    <sheet name="02" sheetId="4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96" i="4" l="1"/>
  <c r="J96" i="4"/>
  <c r="M91" i="4" l="1"/>
  <c r="L91" i="4"/>
  <c r="K91" i="4"/>
  <c r="J91" i="4"/>
  <c r="I91" i="4"/>
  <c r="H91" i="4"/>
  <c r="H95" i="4"/>
  <c r="I95" i="4"/>
  <c r="J95" i="4"/>
  <c r="K95" i="4"/>
  <c r="L95" i="4"/>
  <c r="M95" i="4"/>
  <c r="I176" i="4" l="1"/>
  <c r="I177" i="4" s="1"/>
  <c r="J176" i="4"/>
  <c r="J177" i="4" s="1"/>
  <c r="K176" i="4"/>
  <c r="L176" i="4"/>
  <c r="M176" i="4"/>
  <c r="M177" i="4" s="1"/>
  <c r="H176" i="4"/>
  <c r="K177" i="4"/>
  <c r="L177" i="4"/>
  <c r="H177" i="4"/>
  <c r="H171" i="4" l="1"/>
  <c r="H366" i="4" l="1"/>
  <c r="H360" i="4"/>
  <c r="M346" i="4"/>
  <c r="L346" i="4"/>
  <c r="K346" i="4"/>
  <c r="J346" i="4"/>
  <c r="I346" i="4"/>
  <c r="H346" i="4"/>
  <c r="M342" i="4"/>
  <c r="L342" i="4"/>
  <c r="K342" i="4"/>
  <c r="J342" i="4"/>
  <c r="I342" i="4"/>
  <c r="H342" i="4"/>
  <c r="M340" i="4"/>
  <c r="L340" i="4"/>
  <c r="K340" i="4"/>
  <c r="J340" i="4"/>
  <c r="I340" i="4"/>
  <c r="H340" i="4"/>
  <c r="M336" i="4"/>
  <c r="L336" i="4"/>
  <c r="K336" i="4"/>
  <c r="J336" i="4"/>
  <c r="I336" i="4"/>
  <c r="H336" i="4"/>
  <c r="M332" i="4"/>
  <c r="L332" i="4"/>
  <c r="K332" i="4"/>
  <c r="J332" i="4"/>
  <c r="I332" i="4"/>
  <c r="H332" i="4"/>
  <c r="M327" i="4"/>
  <c r="L327" i="4"/>
  <c r="K327" i="4"/>
  <c r="J327" i="4"/>
  <c r="I327" i="4"/>
  <c r="H327" i="4"/>
  <c r="M322" i="4"/>
  <c r="L322" i="4"/>
  <c r="K322" i="4"/>
  <c r="J322" i="4"/>
  <c r="I322" i="4"/>
  <c r="H322" i="4"/>
  <c r="M317" i="4"/>
  <c r="L317" i="4"/>
  <c r="K317" i="4"/>
  <c r="J317" i="4"/>
  <c r="I317" i="4"/>
  <c r="H317" i="4"/>
  <c r="M312" i="4"/>
  <c r="L312" i="4"/>
  <c r="K312" i="4"/>
  <c r="J312" i="4"/>
  <c r="I312" i="4"/>
  <c r="H312" i="4"/>
  <c r="M308" i="4"/>
  <c r="L308" i="4"/>
  <c r="K308" i="4"/>
  <c r="J308" i="4"/>
  <c r="I308" i="4"/>
  <c r="H308" i="4"/>
  <c r="M303" i="4"/>
  <c r="L303" i="4"/>
  <c r="K303" i="4"/>
  <c r="J303" i="4"/>
  <c r="I303" i="4"/>
  <c r="H303" i="4"/>
  <c r="M298" i="4"/>
  <c r="L298" i="4"/>
  <c r="K298" i="4"/>
  <c r="J298" i="4"/>
  <c r="I298" i="4"/>
  <c r="H298" i="4"/>
  <c r="M293" i="4"/>
  <c r="L293" i="4"/>
  <c r="K293" i="4"/>
  <c r="J293" i="4"/>
  <c r="I293" i="4"/>
  <c r="H293" i="4"/>
  <c r="M288" i="4"/>
  <c r="L288" i="4"/>
  <c r="K288" i="4"/>
  <c r="J288" i="4"/>
  <c r="I288" i="4"/>
  <c r="H288" i="4"/>
  <c r="M283" i="4"/>
  <c r="L283" i="4"/>
  <c r="K283" i="4"/>
  <c r="J283" i="4"/>
  <c r="I283" i="4"/>
  <c r="H283" i="4"/>
  <c r="M278" i="4"/>
  <c r="L278" i="4"/>
  <c r="K278" i="4"/>
  <c r="J278" i="4"/>
  <c r="I278" i="4"/>
  <c r="H278" i="4"/>
  <c r="M273" i="4"/>
  <c r="L273" i="4"/>
  <c r="K273" i="4"/>
  <c r="J273" i="4"/>
  <c r="I273" i="4"/>
  <c r="H273" i="4"/>
  <c r="M268" i="4"/>
  <c r="L268" i="4"/>
  <c r="K268" i="4"/>
  <c r="J268" i="4"/>
  <c r="I268" i="4"/>
  <c r="H268" i="4"/>
  <c r="M263" i="4"/>
  <c r="L263" i="4"/>
  <c r="K263" i="4"/>
  <c r="J263" i="4"/>
  <c r="I263" i="4"/>
  <c r="H263" i="4"/>
  <c r="M258" i="4"/>
  <c r="L258" i="4"/>
  <c r="K258" i="4"/>
  <c r="J258" i="4"/>
  <c r="I258" i="4"/>
  <c r="H258" i="4"/>
  <c r="M253" i="4"/>
  <c r="L253" i="4"/>
  <c r="K253" i="4"/>
  <c r="J253" i="4"/>
  <c r="I253" i="4"/>
  <c r="H253" i="4"/>
  <c r="M248" i="4"/>
  <c r="L248" i="4"/>
  <c r="K248" i="4"/>
  <c r="J248" i="4"/>
  <c r="I248" i="4"/>
  <c r="H248" i="4"/>
  <c r="M243" i="4"/>
  <c r="L243" i="4"/>
  <c r="K243" i="4"/>
  <c r="J243" i="4"/>
  <c r="I243" i="4"/>
  <c r="H243" i="4"/>
  <c r="M238" i="4"/>
  <c r="L238" i="4"/>
  <c r="K238" i="4"/>
  <c r="J238" i="4"/>
  <c r="I238" i="4"/>
  <c r="H238" i="4"/>
  <c r="M233" i="4"/>
  <c r="L233" i="4"/>
  <c r="K233" i="4"/>
  <c r="J233" i="4"/>
  <c r="I233" i="4"/>
  <c r="H233" i="4"/>
  <c r="M228" i="4"/>
  <c r="L228" i="4"/>
  <c r="K228" i="4"/>
  <c r="J228" i="4"/>
  <c r="I228" i="4"/>
  <c r="H228" i="4"/>
  <c r="M223" i="4"/>
  <c r="L223" i="4"/>
  <c r="K223" i="4"/>
  <c r="J223" i="4"/>
  <c r="I223" i="4"/>
  <c r="H223" i="4"/>
  <c r="M218" i="4"/>
  <c r="L218" i="4"/>
  <c r="K218" i="4"/>
  <c r="J218" i="4"/>
  <c r="I218" i="4"/>
  <c r="H218" i="4"/>
  <c r="M213" i="4"/>
  <c r="L213" i="4"/>
  <c r="K213" i="4"/>
  <c r="J213" i="4"/>
  <c r="I213" i="4"/>
  <c r="H213" i="4"/>
  <c r="M208" i="4"/>
  <c r="L208" i="4"/>
  <c r="K208" i="4"/>
  <c r="J208" i="4"/>
  <c r="I208" i="4"/>
  <c r="H208" i="4"/>
  <c r="M203" i="4"/>
  <c r="L203" i="4"/>
  <c r="K203" i="4"/>
  <c r="J203" i="4"/>
  <c r="I203" i="4"/>
  <c r="H203" i="4"/>
  <c r="M198" i="4"/>
  <c r="L198" i="4"/>
  <c r="K198" i="4"/>
  <c r="J198" i="4"/>
  <c r="I198" i="4"/>
  <c r="H198" i="4"/>
  <c r="M193" i="4"/>
  <c r="L193" i="4"/>
  <c r="K193" i="4"/>
  <c r="J193" i="4"/>
  <c r="I193" i="4"/>
  <c r="H193" i="4"/>
  <c r="M188" i="4"/>
  <c r="L188" i="4"/>
  <c r="K188" i="4"/>
  <c r="J188" i="4"/>
  <c r="I188" i="4"/>
  <c r="H188" i="4"/>
  <c r="M183" i="4"/>
  <c r="L183" i="4"/>
  <c r="K183" i="4"/>
  <c r="J183" i="4"/>
  <c r="I183" i="4"/>
  <c r="H183" i="4"/>
  <c r="M171" i="4"/>
  <c r="L171" i="4"/>
  <c r="K171" i="4"/>
  <c r="J171" i="4"/>
  <c r="I171" i="4"/>
  <c r="M159" i="4"/>
  <c r="L159" i="4"/>
  <c r="K159" i="4"/>
  <c r="J159" i="4"/>
  <c r="I159" i="4"/>
  <c r="H159" i="4"/>
  <c r="M154" i="4"/>
  <c r="L154" i="4"/>
  <c r="K154" i="4"/>
  <c r="J154" i="4"/>
  <c r="I154" i="4"/>
  <c r="H154" i="4"/>
  <c r="M149" i="4"/>
  <c r="L149" i="4"/>
  <c r="K149" i="4"/>
  <c r="J149" i="4"/>
  <c r="I149" i="4"/>
  <c r="H149" i="4"/>
  <c r="M144" i="4"/>
  <c r="L144" i="4"/>
  <c r="K144" i="4"/>
  <c r="J144" i="4"/>
  <c r="I144" i="4"/>
  <c r="H144" i="4"/>
  <c r="M139" i="4"/>
  <c r="L139" i="4"/>
  <c r="K139" i="4"/>
  <c r="J139" i="4"/>
  <c r="I139" i="4"/>
  <c r="H139" i="4"/>
  <c r="M134" i="4"/>
  <c r="L134" i="4"/>
  <c r="K134" i="4"/>
  <c r="J134" i="4"/>
  <c r="I134" i="4"/>
  <c r="H134" i="4"/>
  <c r="M129" i="4"/>
  <c r="L129" i="4"/>
  <c r="K129" i="4"/>
  <c r="J129" i="4"/>
  <c r="I129" i="4"/>
  <c r="H129" i="4"/>
  <c r="M124" i="4"/>
  <c r="L124" i="4"/>
  <c r="K124" i="4"/>
  <c r="J124" i="4"/>
  <c r="I124" i="4"/>
  <c r="H124" i="4"/>
  <c r="M119" i="4"/>
  <c r="L119" i="4"/>
  <c r="K119" i="4"/>
  <c r="J119" i="4"/>
  <c r="I119" i="4"/>
  <c r="H119" i="4"/>
  <c r="M114" i="4"/>
  <c r="L114" i="4"/>
  <c r="K114" i="4"/>
  <c r="J114" i="4"/>
  <c r="I114" i="4"/>
  <c r="H114" i="4"/>
  <c r="M109" i="4"/>
  <c r="L109" i="4"/>
  <c r="K109" i="4"/>
  <c r="J109" i="4"/>
  <c r="I109" i="4"/>
  <c r="H109" i="4"/>
  <c r="M104" i="4"/>
  <c r="L104" i="4"/>
  <c r="K104" i="4"/>
  <c r="J104" i="4"/>
  <c r="I104" i="4"/>
  <c r="H104" i="4"/>
  <c r="M87" i="4"/>
  <c r="L87" i="4"/>
  <c r="K87" i="4"/>
  <c r="J87" i="4"/>
  <c r="I87" i="4"/>
  <c r="H87" i="4"/>
  <c r="M83" i="4"/>
  <c r="L83" i="4"/>
  <c r="K83" i="4"/>
  <c r="J83" i="4"/>
  <c r="I83" i="4"/>
  <c r="H83" i="4"/>
  <c r="M78" i="4"/>
  <c r="M96" i="4" s="1"/>
  <c r="L78" i="4"/>
  <c r="L96" i="4" s="1"/>
  <c r="K78" i="4"/>
  <c r="K96" i="4" s="1"/>
  <c r="J78" i="4"/>
  <c r="I78" i="4"/>
  <c r="H78" i="4"/>
  <c r="H96" i="4" s="1"/>
  <c r="M74" i="4"/>
  <c r="L74" i="4"/>
  <c r="K74" i="4"/>
  <c r="J74" i="4"/>
  <c r="I74" i="4"/>
  <c r="H74" i="4"/>
  <c r="M69" i="4"/>
  <c r="L69" i="4"/>
  <c r="K69" i="4"/>
  <c r="J69" i="4"/>
  <c r="I69" i="4"/>
  <c r="H69" i="4"/>
  <c r="M64" i="4"/>
  <c r="L64" i="4"/>
  <c r="K64" i="4"/>
  <c r="J64" i="4"/>
  <c r="I64" i="4"/>
  <c r="H64" i="4"/>
  <c r="M59" i="4"/>
  <c r="L59" i="4"/>
  <c r="K59" i="4"/>
  <c r="J59" i="4"/>
  <c r="I59" i="4"/>
  <c r="H59" i="4"/>
  <c r="M54" i="4"/>
  <c r="L54" i="4"/>
  <c r="K54" i="4"/>
  <c r="J54" i="4"/>
  <c r="I54" i="4"/>
  <c r="H54" i="4"/>
  <c r="M49" i="4"/>
  <c r="L49" i="4"/>
  <c r="K49" i="4"/>
  <c r="J49" i="4"/>
  <c r="I49" i="4"/>
  <c r="H49" i="4"/>
  <c r="M44" i="4"/>
  <c r="L44" i="4"/>
  <c r="K44" i="4"/>
  <c r="J44" i="4"/>
  <c r="I44" i="4"/>
  <c r="H44" i="4"/>
  <c r="M37" i="4"/>
  <c r="L37" i="4"/>
  <c r="K37" i="4"/>
  <c r="J37" i="4"/>
  <c r="I37" i="4"/>
  <c r="H37" i="4"/>
  <c r="M33" i="4"/>
  <c r="L33" i="4"/>
  <c r="K33" i="4"/>
  <c r="J33" i="4"/>
  <c r="I33" i="4"/>
  <c r="H33" i="4"/>
  <c r="M28" i="4"/>
  <c r="L28" i="4"/>
  <c r="K28" i="4"/>
  <c r="J28" i="4"/>
  <c r="I28" i="4"/>
  <c r="H28" i="4"/>
  <c r="M23" i="4"/>
  <c r="L23" i="4"/>
  <c r="K23" i="4"/>
  <c r="J23" i="4"/>
  <c r="I23" i="4"/>
  <c r="H23" i="4"/>
  <c r="M17" i="4"/>
  <c r="L17" i="4"/>
  <c r="K17" i="4"/>
  <c r="J17" i="4"/>
  <c r="I17" i="4"/>
  <c r="H17" i="4"/>
  <c r="M12" i="4"/>
  <c r="L12" i="4"/>
  <c r="K12" i="4"/>
  <c r="J12" i="4"/>
  <c r="I12" i="4"/>
  <c r="H12" i="4"/>
  <c r="H38" i="4" l="1"/>
  <c r="H97" i="4" s="1"/>
  <c r="L38" i="4"/>
  <c r="K347" i="4"/>
  <c r="K348" i="4" s="1"/>
  <c r="K38" i="4"/>
  <c r="K97" i="4"/>
  <c r="L347" i="4"/>
  <c r="H347" i="4"/>
  <c r="H348" i="4" s="1"/>
  <c r="H370" i="4"/>
  <c r="M38" i="4"/>
  <c r="M97" i="4" s="1"/>
  <c r="I347" i="4"/>
  <c r="I348" i="4" s="1"/>
  <c r="I38" i="4"/>
  <c r="M347" i="4"/>
  <c r="M348" i="4" s="1"/>
  <c r="J38" i="4"/>
  <c r="J97" i="4" s="1"/>
  <c r="J347" i="4"/>
  <c r="J348" i="4" s="1"/>
  <c r="L97" i="4"/>
  <c r="K349" i="4" l="1"/>
  <c r="L348" i="4"/>
  <c r="L349" i="4" s="1"/>
  <c r="I97" i="4"/>
  <c r="I349" i="4" s="1"/>
  <c r="M349" i="4"/>
  <c r="J349" i="4"/>
  <c r="H349" i="4"/>
</calcChain>
</file>

<file path=xl/sharedStrings.xml><?xml version="1.0" encoding="utf-8"?>
<sst xmlns="http://schemas.openxmlformats.org/spreadsheetml/2006/main" count="1261" uniqueCount="217">
  <si>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</si>
  <si>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</si>
  <si>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</si>
  <si>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</si>
  <si>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</si>
  <si>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</si>
  <si>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</si>
  <si>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</si>
  <si>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</si>
  <si>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</si>
  <si>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</si>
  <si>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</si>
  <si>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</si>
  <si>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</si>
  <si>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</si>
  <si>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</si>
  <si>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</si>
  <si>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</si>
  <si>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</si>
  <si>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</si>
  <si>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</si>
  <si>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</si>
  <si>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</si>
  <si>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</si>
  <si>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</si>
  <si>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</si>
  <si>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</si>
  <si>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</si>
  <si>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</si>
  <si>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</si>
  <si>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</si>
  <si>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</si>
  <si>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</si>
  <si>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</si>
  <si>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</si>
  <si>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</si>
  <si>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</si>
  <si>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17</t>
  </si>
  <si>
    <t>19</t>
  </si>
  <si>
    <t>288724610</t>
  </si>
  <si>
    <t>+</t>
  </si>
  <si>
    <t>23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</si>
  <si>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</si>
  <si>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</si>
  <si>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</si>
  <si>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</si>
  <si>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</si>
  <si>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</si>
  <si>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</si>
  <si>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</si>
  <si>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</si>
  <si>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</si>
  <si>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2018 metai</t>
  </si>
  <si>
    <t>INVESTICIJŲ PROJEKTŲ PROGRAMA (02)</t>
  </si>
  <si>
    <t>Asignavimai biudžetiniams 2016 metams, tūkst.Eur.</t>
  </si>
  <si>
    <t>2017 metų išlaidų projektas, tūkst.Eur.</t>
  </si>
  <si>
    <t>2018 metų išlaidų projektas, tūkst.Eur.</t>
  </si>
  <si>
    <t>Padidinti ekonomiškai aktyvių gyventojų skaičių, skatinant verslo kūrimąsi ir plėtrą ir didinant socialinę integraciją (ITVP)</t>
  </si>
  <si>
    <t>Padidinti investicinį Panevėžio miesto patrauklumą, pertvarkant (konvertuojant) ekonominį potencialą turinčias viešąsias erdves  ir sukuriant inžinerinę infrastruktūrą</t>
  </si>
  <si>
    <t>Įgyvendinti projektą „Autobusų stoties teritorijos konversija, pritaikant ją komercinei ir bendruomenių veiklai“</t>
  </si>
  <si>
    <t>P</t>
  </si>
  <si>
    <t>Parengtas projektinis pasiūlymas</t>
  </si>
  <si>
    <t>Parengtas investicijų projektas</t>
  </si>
  <si>
    <t>ES</t>
  </si>
  <si>
    <t>Parengtas techninis projektas</t>
  </si>
  <si>
    <t>Atlikta projekto darbų, proc.</t>
  </si>
  <si>
    <t>Įgyvendinti projektą „Autobusų stoties prieigų sutvarkymas"</t>
  </si>
  <si>
    <t>Sutvarkytos autobusų stoties prieigos (m²)</t>
  </si>
  <si>
    <t>Įgyvendinti projektą „Panevėžio Senvagės teritorijos kompleksinis sutvarkymas“</t>
  </si>
  <si>
    <t>Parengta paraiška</t>
  </si>
  <si>
    <t>Kompleksiškai sutvarkyta Senvagė (m²)</t>
  </si>
  <si>
    <t>Įgyvendinti projektą „Teritorijos prie „Ekrano“ marių (prie J. Biliūno g.) konversija, pritaikant ją aktyviam poilsiui, užimtumui ir vietos verslo skatinimui“</t>
  </si>
  <si>
    <t xml:space="preserve">Sutvarkyta teritorija prie Ekrano marių (Biliūno g.), (m²). </t>
  </si>
  <si>
    <t>Įgyvendinti projektą „J. Janonio gatvės (nuo žiedo iki Savitiškio g.) prieigų sutvarkymas“</t>
  </si>
  <si>
    <t>Sutvarkytos J. Janonio gatvės prieigos (m²)</t>
  </si>
  <si>
    <t xml:space="preserve">Įgyvendinti projektą „Aktyvaus poilsio ir turizmo infrastruktūra Ekrano marių pakrantėje“  </t>
  </si>
  <si>
    <t>Atlikti rinkos tyrimai</t>
  </si>
  <si>
    <t>Sukurta aktyvaus poilsio ir turizmo infrastruktūra Ekrano marių pakrantėje</t>
  </si>
  <si>
    <t>Padidinti gyventojų ekonominį aktyvumą ir socialinę įtrauktį, kuriant bendruomenei atviras erdves, prieinamas socialines paslaugas ir skatinant bendruomenių, viešųjų institucijų ir verslo sektoriaus bendradarbiavimą</t>
  </si>
  <si>
    <t xml:space="preserve"> Įgyvendinti projektą „Laisvės aikštės ir jos prieigų  kompleksinis sutvarkymas“</t>
  </si>
  <si>
    <t>Sutvarkyta Laisvės aikštė ir jos prieigos</t>
  </si>
  <si>
    <t>Įgyvendinti projektą „Nepriklausomybės aikštės ir jos prieigų sutvarkymas“</t>
  </si>
  <si>
    <t>Sutvarkyta |Nepriklausomybės aikštė ir jos prieigos</t>
  </si>
  <si>
    <t>Įgyvendinti projektą „Panevėžio miesto dailės galerijos aktualizavimas“</t>
  </si>
  <si>
    <t>Įgyvendintas projektas</t>
  </si>
  <si>
    <t>Įgyvendinti projektą „Moigių namų pastatų komplekso modernizavimas ir pritaikymas visuomenės poreikiams“</t>
  </si>
  <si>
    <t>Įgyvendinti projektą „Regos centro „Linelis“ pastato vidaus patalpų ir ugdymo aplinkos modernizavimas“</t>
  </si>
  <si>
    <t xml:space="preserve"> Įgyvendinti projektą „VšĮ Šv. Juozapo globos namų infrastruktūros modernizavimas ir paslaugų plėtra įkuriant savarankiško gyvenimo namus“</t>
  </si>
  <si>
    <t>Įgyvendinti projektą „Socialinio būsto plėtra“</t>
  </si>
  <si>
    <t>Įgyvendinti projektą „VšĮ Panevėžio palaikomojo gydymo ir slaugos ligoninės (M. Tiškevičiaus g.6, Panevėžys) išorės kapitalinis remontas“</t>
  </si>
  <si>
    <t>Įgyvendinti projektą „Politinių kalinių ir tremtinių bei jų šeimų narių sugrįžimo į Lietuvą aprūpinimo programos įgyvendinimas savivaldybėse“</t>
  </si>
  <si>
    <t>Pagerinti gyvenamosios aplinkos kokybę, siekiant prisitaikyti prie demografinių pokyčių (ITVP)</t>
  </si>
  <si>
    <t>Pagerinti miesto aplinkosauginę būklę</t>
  </si>
  <si>
    <t xml:space="preserve"> Įgyvendinti projektą „Kultūros ir poilsio parko modernizavimas, gerinant miesto gamtinę aplinką ir gyvenimo kokybę, skatinat lankytojų srautus, aktyvų laisvalaikį“</t>
  </si>
  <si>
    <t>Įgyvendinti projektą „Jaunimo sodo sutvarkymas“</t>
  </si>
  <si>
    <t xml:space="preserve"> Įgyvendinti projektą „Skaistakalnio parko ir jo prieigų sutvarkymas“</t>
  </si>
  <si>
    <t xml:space="preserve"> Įgyvendinti projektą „Kraštovaizdžio tvarkymas ir atkūrimas Panevėžio mieste“</t>
  </si>
  <si>
    <t>Sutvarkytas ir atkurtas kraštovaizdis Panevėžio mieste (arealų sk.)</t>
  </si>
  <si>
    <t xml:space="preserve"> Įgyvendinti projektą „Oro kokybės valdymo planų parengimas ir taršos mažinimo priemonių įgyvendinimas“</t>
  </si>
  <si>
    <t>Įgyvendinti projektą „Darnaus judumo plano parengimas“</t>
  </si>
  <si>
    <t>Įgyvendinti projektą ‚„Bike sharing“ sistemos diegimas ir dviračių statymo vietų įrengimas“</t>
  </si>
  <si>
    <t>Įgyvendinti projektą „Ekologiško viešojo transporto plėtra Panevėžyje“</t>
  </si>
  <si>
    <t>Įsigyti ekologiški autobusai, vnt.</t>
  </si>
  <si>
    <t>Įgyvendinti projektą „Dviračių takų plėtra Panevėžyje (Nemuno g. dviračių tako (nuo Klaipėdos g. iki Ramygalos g. ) rekonstrukcija ir trūkstamų atkarpų įrengimas)“</t>
  </si>
  <si>
    <t>Įgyvendinti projektą „Elektromobilių akumuliatorių įkrovimo stotelių įrengimas (Savitiškio g., Laisvės a., prie „Cido“ arenos, Ukmergės g.)“</t>
  </si>
  <si>
    <t xml:space="preserve"> Įgyvendinti projektą „Panevėžio A. Jakšto g. rekonstrukcija“</t>
  </si>
  <si>
    <t>Įgyvendinti projektą „Panevėžio miesto gatvių apšvietimo rekonstrukcija“</t>
  </si>
  <si>
    <t>Paskatinti Panevėžio miesto gyvenamųjų rajonų fizinį ir  socialinį persitvarkymą</t>
  </si>
  <si>
    <t xml:space="preserve"> Įgyvendinti projektą „Komunalinių atliekų rūšiuojamojo surinkimo infrastruktūra“</t>
  </si>
  <si>
    <t>Įgyvendinti projektą „Lietaus vandens surinkimo, valymo ir nuotekų bei drenažo sistemų projektavimas, diegimas ir renovavimas“</t>
  </si>
  <si>
    <t>Įgyvendinti projektą „Panevėžio dailės, muzikos mokyklos ir Moksleivių namų modernizavimas“</t>
  </si>
  <si>
    <t>Įgyvendinti projektą „Panevėžio „Vilties“ progimnazijos vidaus patalpų ir ugdymo aplinkos modernizavimas“</t>
  </si>
  <si>
    <t>Įgyvendinti projektą „Alfonso Lipniūno progimnazijos vidaus patalpų ir ugdymo aplinkos modernizavimas“</t>
  </si>
  <si>
    <t>Įgyvendinti projektą „ „Saulėtekio“ progimnazijos vidaus patalpų ir ugdymo aplinkos modernizavimas“</t>
  </si>
  <si>
    <t>Įgyvendinti projektą „Lopšelio - darželio „Rugelis“ vidaus patalpų ir ugdymo aplinkos modernizavimas“</t>
  </si>
  <si>
    <t>Įgyvendinti projektą „Lopšelio - darželio „Taika“ pastato modernizavimas, siekiant pagerinti pastato energetines savybes“</t>
  </si>
  <si>
    <t>Įgyvendinti projektą „Lopšelio - darželio „Gintarėlis“ pastato modernizavimas, siekiant pagerinti pastato energetines savybes“</t>
  </si>
  <si>
    <t>Įgyvendinti projektą „ „Vilties“ progimnazijos pastato modernizavimas, siekiant pagerinti pastato energetines savybes, II etapas“</t>
  </si>
  <si>
    <t>Įgyvendinti projektą „Panevėžio lengvosios atletikos maniežo  pastato modernizavimas, siekiant pagerinti pastato energetines savybes“</t>
  </si>
  <si>
    <t>Parengtas energinis auditas</t>
  </si>
  <si>
    <t>Įgyvendinti projektą „ „Minties“ gimnazijos pastato vidaus patalpų ir ugdymo aplinkos modernizavimas“</t>
  </si>
  <si>
    <t>14</t>
  </si>
  <si>
    <t>Įgyvendinti projektą „Panevėžio gamtos mokyklos pastato atnaujininas (modernizavimas)</t>
  </si>
  <si>
    <t>15</t>
  </si>
  <si>
    <t>Įgyvendinti projektą „Lopšelio - darželio „Voveraitė“ pastato modernizavimas, siekiant pagerinti pastato energetines savybes“</t>
  </si>
  <si>
    <t>16</t>
  </si>
  <si>
    <t>Įgyvendinti projektą „Kastyčio Ramanausko lopšelio - darželio pastato vidaus patalpų ir ugdymo aplinkos modernizavimas“</t>
  </si>
  <si>
    <t>Įgyvendinti projektą „Panevėžio moksleivių namų pastato modernizavimas, siekiant pagerinti pastato energetines savybes“</t>
  </si>
  <si>
    <t>18</t>
  </si>
  <si>
    <t>Įgyvendinti projektą „Lopšelio - darželio „Draugystė“ pastato modernizavimas, siekiant pagerinti pastato energetines savybes“</t>
  </si>
  <si>
    <t>Įgyvendinti projektą „Lopšelio - darželio „Žibutė“ pastato vidaus patalpų ir ugdymo aplinkos modernizavimas“</t>
  </si>
  <si>
    <t>20</t>
  </si>
  <si>
    <t>Įgyvendinti projektą „Lopšelio - darželio „Sigutė“ pastato vidaus patalpų ir ugdymo aplinkos modernizavimas“</t>
  </si>
  <si>
    <t>21</t>
  </si>
  <si>
    <t>Įgyvendinti projektą „Lopšelio - darželio „Nykštukas“ pastato vidaus patalpų ir ugdymo aplinkos modernizavimas“</t>
  </si>
  <si>
    <t>22</t>
  </si>
  <si>
    <t>Įgyvendinti projektą  „ „Alfonso Lipniūno“ progimnazijos pastato modernizavimas, siekiant pagerinti pastato energetines savybes“</t>
  </si>
  <si>
    <t>Įgyvendinti projektą  „ „Saulėtekio“ progimnazijos pastato modernizavimas, siekiant pagerinti pastato energetines savybes“</t>
  </si>
  <si>
    <t>24</t>
  </si>
  <si>
    <t>Įgyvendinti projektą „ Lopšelio - darželio „Diemedis“ pastato modernizavimas, siekiant pagerinti pastato energetines savybes“</t>
  </si>
  <si>
    <t>25</t>
  </si>
  <si>
    <t>Įgyvendinti projektą „Lopšelio - darželio „Vaivorykštė“ pastato modernizavimas, siekiant pagerinti pastato energetines savybes“</t>
  </si>
  <si>
    <t>26</t>
  </si>
  <si>
    <t>Įgyvendinti projektą „Lopšelio - darželio „Nykštukas“ pastato modernizavimas, siekiant pagerinti pastato energetines savybes“</t>
  </si>
  <si>
    <t>27</t>
  </si>
  <si>
    <t>Įgyvendinti projektą „Mykolo Karkos  pagrindinės mokyklos sporto aikštyno atnaujinimas“</t>
  </si>
  <si>
    <t>28</t>
  </si>
  <si>
    <t>Įgyvendinti projektą „Panevėžio kūno kultūros ir sporto centro "Aukštaitija" sporto komplekso stadiono (A. Jakšto g.1, Panevėžys) rekonstravimas“</t>
  </si>
  <si>
    <t>29</t>
  </si>
  <si>
    <t>Įgyvendinti projektą „ Panevėžio „Rožyno“ progimnazijos įvažos kapitalinis remontas“</t>
  </si>
  <si>
    <t>30</t>
  </si>
  <si>
    <t>Įgyvendinti projektą  "Panevėžio "Žemynos" progimnazijos pastato dalies kapitalinis remontas"</t>
  </si>
  <si>
    <t>31</t>
  </si>
  <si>
    <t>32</t>
  </si>
  <si>
    <t>33</t>
  </si>
  <si>
    <t>Parengti dokumentus, reikalingus Europos Sąjungos fondų investicijoms gauti</t>
  </si>
  <si>
    <t>Atlikti energijos vartojimo auditai (vnt.)</t>
  </si>
  <si>
    <t>34</t>
  </si>
  <si>
    <t>Administruoti investicijų projektus</t>
  </si>
  <si>
    <t>35</t>
  </si>
  <si>
    <t xml:space="preserve">Vykdyti investicijų projektus, naudojant bankų paskolos lėšas </t>
  </si>
  <si>
    <t>Asignavimų poreikis biudžetiniams 2016 metams, tūkst.Eur.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</si>
  <si>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</si>
  <si>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Panevėžio "Senvagės" progimnazijos sporto aikštyno atnaujinimas</t>
  </si>
  <si>
    <t>Įgyvendinti projektą  "Panevėžio Vytauto Žemkalnio gimnazijos pastato dalies kapitalinis remontas"</t>
  </si>
  <si>
    <t>Remontuoti, rekonstruoti, prižiūrėti miesto infrastruktūros objektus</t>
  </si>
  <si>
    <t>Parengtas Smėlynės gatvės kapitalinio remonto techninis projektas</t>
  </si>
  <si>
    <t>Rekonstruoti pėsčiųjų ir dviračių takai Kultūros ir poilsio parko teritorijoje</t>
  </si>
  <si>
    <t>Rekonstruotos, kapitališkai suremontuotos miesto gatvės</t>
  </si>
  <si>
    <t>Parengtos galimybių studijos/ investiciniai projektai/ kiti dokumantai (vnt.)</t>
  </si>
  <si>
    <t>Panevėžio m. J.Tilvyčio g. dalies (nuo Klaipėdos g. iki V.Alanto - J.Tilvyčio gatvių žiedinės sankryžos) kapitalinis remontas 
I etapas - J.Tilvyčio g. dalies (nuo Klaipėdos g. iki Nemuno g.) kapitalinis remontas</t>
  </si>
  <si>
    <t>II etapas - J.Tilvyčio g. dalies (nuo Nemuno g. iki V.Alanto - J.Tilvyčio g. žiedinės sankryžos) kapitalinis remontas</t>
  </si>
  <si>
    <t>V.Alanto g. tęsinys (nuo Projektuotojų g. iki Savitiškio - Kniaudiškių g. sankryžos) III etapas- kairioji eismo juosta nuo Projektuotojų g. iki V.Alanto g. - Savitiškio g. žiedinės sankryžos</t>
  </si>
  <si>
    <t>Rekonstruotas J.Tilvyčio g. ruožas  nuo Klaipėdos g. iki Nemuno g.</t>
  </si>
  <si>
    <t>11; 0</t>
  </si>
  <si>
    <t>11; 7</t>
  </si>
  <si>
    <t>11;0</t>
  </si>
  <si>
    <t>11; 14</t>
  </si>
  <si>
    <t>11 ;7</t>
  </si>
  <si>
    <t>11;7;9</t>
  </si>
  <si>
    <t>0;11;9</t>
  </si>
  <si>
    <t>11;14</t>
  </si>
  <si>
    <t>11;7</t>
  </si>
  <si>
    <t>7</t>
  </si>
  <si>
    <t>11;14;
7</t>
  </si>
  <si>
    <t>11;0;7</t>
  </si>
  <si>
    <t>Priemonių vykdytojų kodų klasifikatorius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</si>
  <si>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</si>
  <si>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</si>
  <si>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</si>
  <si>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</si>
  <si>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</si>
  <si>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</si>
  <si>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</si>
  <si>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</si>
  <si>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</si>
  <si>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</si>
  <si>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</si>
  <si>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</si>
  <si>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</si>
  <si>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</si>
  <si>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</si>
  <si>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</si>
  <si>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</si>
  <si>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</si>
  <si>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</si>
  <si>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</si>
  <si>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</si>
  <si>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 xml:space="preserve">Turtui įsigyti </t>
  </si>
  <si>
    <t>Įgyvendinti projektą „Viešųjų erdvių prie Bendruomenių rūmų  sutvarkymas“</t>
  </si>
  <si>
    <t>Įgyvendinti projektą  „Minties“ gimnazijos pastato modernizavimas, siekiant pagerinti pastato energetines savybes (I ir II etapai)“</t>
  </si>
  <si>
    <t xml:space="preserve"> Įgyvendinti projektą „Nevėžio upės ir pakrančių sutvarkymas (atkarpa nuo Stoties g. tilto iki Nemuno g. tilto)“</t>
  </si>
  <si>
    <t>Parengtas techninis projektas. Atlikta ekspertizė</t>
  </si>
  <si>
    <t>VVG strategijos administravimas</t>
  </si>
  <si>
    <t>0;11</t>
  </si>
  <si>
    <t>Prisidėti prie BIVP (Bendruomenės inicijuota vietos plėtra) strategijos įgyvendinimo</t>
  </si>
  <si>
    <t>VšĮ „Panevėžio miesto greitosios medicinos pagalbos stotis“ infrastruktūros gerinimas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</si>
</sst>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FF0000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sz val="10"/>
      <name val="Times NewRoman"/>
      <charset val="186"/>
    </font>
    <font>
      <sz val="9"/>
      <color theme="5"/>
      <name val="Times New Roman"/>
      <family val="1"/>
    </font>
    <font>
      <sz val="8"/>
      <color indexed="10"/>
      <name val="Times New Roman"/>
      <family val="1"/>
    </font>
    <font>
      <sz val="10"/>
      <name val="Times New Roman"/>
      <family val="1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9"/>
      <color theme="4"/>
      <name val="Times New Roman"/>
      <family val="1"/>
    </font>
    <font>
      <sz val="10"/>
      <color theme="5"/>
      <name val="Times New Roman"/>
      <family val="1"/>
    </font>
    <font>
      <b/>
      <sz val="9"/>
      <color theme="5"/>
      <name val="Times New Roman"/>
      <family val="1"/>
    </font>
    <font>
      <sz val="9"/>
      <color theme="5"/>
      <name val="Arial"/>
      <family val="2"/>
    </font>
    <font>
      <sz val="8"/>
      <color theme="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8" fillId="0" borderId="0"/>
    <xf numFmtId="0" fontId="12" fillId="0" borderId="0"/>
    <xf numFmtId="0" fontId="5" fillId="0" borderId="0"/>
  </cellStyleXfs>
  <cellXfs count="51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6" fillId="3" borderId="36" xfId="0" applyNumberFormat="1" applyFont="1" applyFill="1" applyBorder="1" applyAlignment="1">
      <alignment horizontal="center" vertical="top"/>
    </xf>
    <xf numFmtId="49" fontId="6" fillId="3" borderId="4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164" fontId="7" fillId="0" borderId="15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0" fontId="2" fillId="3" borderId="44" xfId="0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49" fontId="6" fillId="3" borderId="23" xfId="0" applyNumberFormat="1" applyFont="1" applyFill="1" applyBorder="1" applyAlignment="1">
      <alignment horizontal="center" vertical="top"/>
    </xf>
    <xf numFmtId="0" fontId="7" fillId="3" borderId="24" xfId="0" applyFont="1" applyFill="1" applyBorder="1" applyAlignment="1">
      <alignment vertical="top" wrapText="1"/>
    </xf>
    <xf numFmtId="0" fontId="7" fillId="0" borderId="47" xfId="0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6" fillId="0" borderId="20" xfId="0" applyNumberFormat="1" applyFont="1" applyFill="1" applyBorder="1" applyAlignment="1">
      <alignment horizontal="center" vertical="top"/>
    </xf>
    <xf numFmtId="164" fontId="6" fillId="0" borderId="30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7" fillId="5" borderId="0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0" fontId="9" fillId="4" borderId="49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31" xfId="0" applyNumberFormat="1" applyFont="1" applyFill="1" applyBorder="1" applyAlignment="1">
      <alignment horizontal="center" vertical="top"/>
    </xf>
    <xf numFmtId="164" fontId="6" fillId="4" borderId="2" xfId="0" applyNumberFormat="1" applyFont="1" applyFill="1" applyBorder="1" applyAlignment="1">
      <alignment horizontal="center" vertical="top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50" xfId="0" applyNumberFormat="1" applyFont="1" applyFill="1" applyBorder="1" applyAlignment="1">
      <alignment horizontal="center" vertical="top"/>
    </xf>
    <xf numFmtId="0" fontId="7" fillId="0" borderId="48" xfId="0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164" fontId="7" fillId="0" borderId="37" xfId="0" applyNumberFormat="1" applyFont="1" applyFill="1" applyBorder="1" applyAlignment="1">
      <alignment horizontal="center" vertical="top"/>
    </xf>
    <xf numFmtId="164" fontId="7" fillId="0" borderId="5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49" fontId="6" fillId="2" borderId="60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5" fillId="0" borderId="5" xfId="0" applyFont="1" applyFill="1" applyBorder="1" applyAlignment="1">
      <alignment horizontal="left" vertical="top"/>
    </xf>
    <xf numFmtId="0" fontId="24" fillId="0" borderId="67" xfId="0" applyNumberFormat="1" applyFont="1" applyFill="1" applyBorder="1" applyAlignment="1">
      <alignment horizontal="center" vertical="top"/>
    </xf>
    <xf numFmtId="0" fontId="2" fillId="0" borderId="36" xfId="0" applyFont="1" applyBorder="1" applyAlignment="1">
      <alignment vertical="top"/>
    </xf>
    <xf numFmtId="0" fontId="24" fillId="0" borderId="29" xfId="0" applyNumberFormat="1" applyFont="1" applyFill="1" applyBorder="1" applyAlignment="1">
      <alignment horizontal="center" vertical="top"/>
    </xf>
    <xf numFmtId="0" fontId="7" fillId="0" borderId="52" xfId="0" applyFont="1" applyFill="1" applyBorder="1" applyAlignment="1">
      <alignment horizontal="center" vertical="top"/>
    </xf>
    <xf numFmtId="164" fontId="7" fillId="0" borderId="62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6" fillId="0" borderId="75" xfId="0" applyNumberFormat="1" applyFont="1" applyFill="1" applyBorder="1" applyAlignment="1">
      <alignment horizontal="center" vertical="top"/>
    </xf>
    <xf numFmtId="164" fontId="7" fillId="0" borderId="57" xfId="0" applyNumberFormat="1" applyFont="1" applyFill="1" applyBorder="1" applyAlignment="1">
      <alignment horizontal="center" vertical="top"/>
    </xf>
    <xf numFmtId="164" fontId="7" fillId="5" borderId="63" xfId="0" applyNumberFormat="1" applyFont="1" applyFill="1" applyBorder="1" applyAlignment="1">
      <alignment horizontal="center" vertical="top"/>
    </xf>
    <xf numFmtId="164" fontId="7" fillId="0" borderId="52" xfId="0" applyNumberFormat="1" applyFont="1" applyFill="1" applyBorder="1" applyAlignment="1">
      <alignment horizontal="center" vertical="top"/>
    </xf>
    <xf numFmtId="0" fontId="12" fillId="0" borderId="52" xfId="0" applyFont="1" applyBorder="1" applyAlignment="1">
      <alignment horizontal="left" vertical="top"/>
    </xf>
    <xf numFmtId="0" fontId="24" fillId="0" borderId="60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4" fillId="0" borderId="21" xfId="0" applyNumberFormat="1" applyFont="1" applyFill="1" applyBorder="1" applyAlignment="1">
      <alignment horizontal="center" vertical="top"/>
    </xf>
    <xf numFmtId="9" fontId="24" fillId="0" borderId="60" xfId="0" applyNumberFormat="1" applyFont="1" applyFill="1" applyBorder="1" applyAlignment="1">
      <alignment horizontal="center" vertical="top"/>
    </xf>
    <xf numFmtId="9" fontId="24" fillId="0" borderId="2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12" fillId="0" borderId="45" xfId="0" applyFont="1" applyBorder="1" applyAlignment="1">
      <alignment horizontal="left" vertical="top"/>
    </xf>
    <xf numFmtId="9" fontId="24" fillId="0" borderId="45" xfId="0" applyNumberFormat="1" applyFont="1" applyFill="1" applyBorder="1" applyAlignment="1">
      <alignment horizontal="center" vertical="top"/>
    </xf>
    <xf numFmtId="0" fontId="2" fillId="0" borderId="41" xfId="0" applyFont="1" applyBorder="1" applyAlignment="1">
      <alignment vertical="top"/>
    </xf>
    <xf numFmtId="9" fontId="24" fillId="0" borderId="33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4" fontId="7" fillId="0" borderId="53" xfId="0" applyNumberFormat="1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left" vertical="top"/>
    </xf>
    <xf numFmtId="164" fontId="7" fillId="0" borderId="55" xfId="0" applyNumberFormat="1" applyFont="1" applyFill="1" applyBorder="1" applyAlignment="1">
      <alignment horizontal="center" vertical="top"/>
    </xf>
    <xf numFmtId="0" fontId="12" fillId="0" borderId="55" xfId="0" applyFont="1" applyBorder="1" applyAlignment="1">
      <alignment horizontal="left" vertical="top"/>
    </xf>
    <xf numFmtId="0" fontId="7" fillId="0" borderId="60" xfId="0" applyNumberFormat="1" applyFont="1" applyFill="1" applyBorder="1" applyAlignment="1">
      <alignment horizontal="center" vertical="top"/>
    </xf>
    <xf numFmtId="0" fontId="7" fillId="0" borderId="21" xfId="0" applyNumberFormat="1" applyFont="1" applyFill="1" applyBorder="1" applyAlignment="1">
      <alignment horizontal="center" vertical="top"/>
    </xf>
    <xf numFmtId="164" fontId="7" fillId="0" borderId="60" xfId="0" applyNumberFormat="1" applyFont="1" applyFill="1" applyBorder="1" applyAlignment="1">
      <alignment horizontal="center" vertical="top"/>
    </xf>
    <xf numFmtId="164" fontId="6" fillId="4" borderId="54" xfId="0" applyNumberFormat="1" applyFont="1" applyFill="1" applyBorder="1" applyAlignment="1">
      <alignment horizontal="center" vertical="top"/>
    </xf>
    <xf numFmtId="0" fontId="12" fillId="0" borderId="45" xfId="0" applyFont="1" applyBorder="1" applyAlignment="1">
      <alignment horizontal="left" vertical="center"/>
    </xf>
    <xf numFmtId="0" fontId="7" fillId="0" borderId="45" xfId="0" applyNumberFormat="1" applyFont="1" applyFill="1" applyBorder="1" applyAlignment="1">
      <alignment horizontal="center" vertical="top"/>
    </xf>
    <xf numFmtId="0" fontId="7" fillId="0" borderId="33" xfId="0" applyNumberFormat="1" applyFont="1" applyFill="1" applyBorder="1" applyAlignment="1">
      <alignment horizontal="center" vertical="top"/>
    </xf>
    <xf numFmtId="0" fontId="7" fillId="0" borderId="67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65" xfId="0" applyFont="1" applyFill="1" applyBorder="1" applyAlignment="1">
      <alignment horizontal="center" vertical="top"/>
    </xf>
    <xf numFmtId="164" fontId="7" fillId="0" borderId="72" xfId="0" applyNumberFormat="1" applyFont="1" applyFill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/>
    </xf>
    <xf numFmtId="164" fontId="7" fillId="0" borderId="73" xfId="0" applyNumberFormat="1" applyFont="1" applyFill="1" applyBorder="1" applyAlignment="1">
      <alignment horizontal="center" vertical="top"/>
    </xf>
    <xf numFmtId="164" fontId="7" fillId="5" borderId="59" xfId="0" applyNumberFormat="1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24" fillId="0" borderId="60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top" wrapText="1"/>
    </xf>
    <xf numFmtId="0" fontId="24" fillId="0" borderId="45" xfId="0" applyFont="1" applyFill="1" applyBorder="1" applyAlignment="1">
      <alignment horizontal="center" vertical="top" wrapText="1"/>
    </xf>
    <xf numFmtId="0" fontId="24" fillId="0" borderId="41" xfId="0" applyFont="1" applyFill="1" applyBorder="1" applyAlignment="1">
      <alignment horizontal="center" vertical="top" wrapText="1"/>
    </xf>
    <xf numFmtId="0" fontId="24" fillId="0" borderId="33" xfId="0" applyFont="1" applyFill="1" applyBorder="1" applyAlignment="1">
      <alignment horizontal="center" vertical="top" wrapText="1"/>
    </xf>
    <xf numFmtId="0" fontId="7" fillId="0" borderId="35" xfId="0" applyNumberFormat="1" applyFont="1" applyFill="1" applyBorder="1" applyAlignment="1">
      <alignment horizontal="center" vertical="top"/>
    </xf>
    <xf numFmtId="0" fontId="7" fillId="0" borderId="28" xfId="0" applyNumberFormat="1" applyFont="1" applyFill="1" applyBorder="1" applyAlignment="1">
      <alignment horizontal="center" vertical="top"/>
    </xf>
    <xf numFmtId="0" fontId="7" fillId="0" borderId="74" xfId="0" applyNumberFormat="1" applyFon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center" vertical="top"/>
    </xf>
    <xf numFmtId="0" fontId="7" fillId="0" borderId="20" xfId="0" applyNumberFormat="1" applyFont="1" applyFill="1" applyBorder="1" applyAlignment="1">
      <alignment horizontal="center" vertical="top"/>
    </xf>
    <xf numFmtId="0" fontId="7" fillId="0" borderId="48" xfId="0" applyNumberFormat="1" applyFont="1" applyFill="1" applyBorder="1" applyAlignment="1">
      <alignment horizontal="center" vertical="top"/>
    </xf>
    <xf numFmtId="164" fontId="6" fillId="0" borderId="58" xfId="0" applyNumberFormat="1" applyFont="1" applyFill="1" applyBorder="1" applyAlignment="1">
      <alignment horizontal="center" vertical="top"/>
    </xf>
    <xf numFmtId="164" fontId="6" fillId="0" borderId="57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vertical="top" wrapText="1"/>
    </xf>
    <xf numFmtId="9" fontId="7" fillId="0" borderId="40" xfId="0" applyNumberFormat="1" applyFont="1" applyFill="1" applyBorder="1" applyAlignment="1">
      <alignment horizontal="center" vertical="top"/>
    </xf>
    <xf numFmtId="9" fontId="7" fillId="0" borderId="32" xfId="0" applyNumberFormat="1" applyFont="1" applyFill="1" applyBorder="1" applyAlignment="1">
      <alignment horizontal="center" vertical="top"/>
    </xf>
    <xf numFmtId="9" fontId="7" fillId="0" borderId="46" xfId="0" applyNumberFormat="1" applyFont="1" applyFill="1" applyBorder="1" applyAlignment="1">
      <alignment horizontal="center" vertical="top"/>
    </xf>
    <xf numFmtId="49" fontId="6" fillId="2" borderId="67" xfId="0" applyNumberFormat="1" applyFont="1" applyFill="1" applyBorder="1" applyAlignment="1">
      <alignment horizontal="center" vertical="top"/>
    </xf>
    <xf numFmtId="49" fontId="6" fillId="2" borderId="28" xfId="0" applyNumberFormat="1" applyFont="1" applyFill="1" applyBorder="1" applyAlignment="1">
      <alignment horizontal="center" vertical="top"/>
    </xf>
    <xf numFmtId="49" fontId="6" fillId="2" borderId="20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20" xfId="0" applyNumberFormat="1" applyFont="1" applyFill="1" applyBorder="1" applyAlignment="1">
      <alignment horizontal="center" vertical="top"/>
    </xf>
    <xf numFmtId="0" fontId="5" fillId="0" borderId="48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49" fontId="6" fillId="2" borderId="45" xfId="0" applyNumberFormat="1" applyFont="1" applyFill="1" applyBorder="1" applyAlignment="1">
      <alignment horizontal="center" vertical="top"/>
    </xf>
    <xf numFmtId="49" fontId="6" fillId="2" borderId="32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horizontal="left" vertical="top"/>
    </xf>
    <xf numFmtId="1" fontId="24" fillId="0" borderId="35" xfId="0" applyNumberFormat="1" applyFont="1" applyFill="1" applyBorder="1" applyAlignment="1">
      <alignment horizontal="center" vertical="top"/>
    </xf>
    <xf numFmtId="49" fontId="24" fillId="0" borderId="28" xfId="0" applyNumberFormat="1" applyFont="1" applyFill="1" applyBorder="1" applyAlignment="1">
      <alignment horizontal="center" vertical="top"/>
    </xf>
    <xf numFmtId="0" fontId="7" fillId="0" borderId="29" xfId="0" applyNumberFormat="1" applyFont="1" applyFill="1" applyBorder="1" applyAlignment="1">
      <alignment horizontal="center" vertical="top"/>
    </xf>
    <xf numFmtId="0" fontId="10" fillId="0" borderId="52" xfId="0" applyFont="1" applyBorder="1" applyAlignment="1">
      <alignment horizontal="left" vertical="top"/>
    </xf>
    <xf numFmtId="1" fontId="24" fillId="0" borderId="6" xfId="0" applyNumberFormat="1" applyFont="1" applyFill="1" applyBorder="1" applyAlignment="1">
      <alignment horizontal="center" vertical="top"/>
    </xf>
    <xf numFmtId="49" fontId="24" fillId="0" borderId="20" xfId="0" applyNumberFormat="1" applyFont="1" applyFill="1" applyBorder="1" applyAlignment="1">
      <alignment horizontal="center" vertical="top"/>
    </xf>
    <xf numFmtId="0" fontId="10" fillId="0" borderId="56" xfId="0" applyFont="1" applyBorder="1" applyAlignment="1">
      <alignment horizontal="left" vertical="top"/>
    </xf>
    <xf numFmtId="9" fontId="24" fillId="0" borderId="6" xfId="0" applyNumberFormat="1" applyFont="1" applyFill="1" applyBorder="1" applyAlignment="1">
      <alignment horizontal="center" vertical="top"/>
    </xf>
    <xf numFmtId="9" fontId="24" fillId="0" borderId="20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horizontal="left" vertical="top" wrapText="1"/>
    </xf>
    <xf numFmtId="9" fontId="24" fillId="0" borderId="40" xfId="0" applyNumberFormat="1" applyFont="1" applyFill="1" applyBorder="1" applyAlignment="1">
      <alignment horizontal="center" vertical="top"/>
    </xf>
    <xf numFmtId="9" fontId="24" fillId="0" borderId="32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top" wrapText="1"/>
    </xf>
    <xf numFmtId="9" fontId="7" fillId="0" borderId="6" xfId="0" applyNumberFormat="1" applyFont="1" applyFill="1" applyBorder="1" applyAlignment="1">
      <alignment horizontal="center" vertical="top"/>
    </xf>
    <xf numFmtId="9" fontId="7" fillId="0" borderId="20" xfId="0" applyNumberFormat="1" applyFont="1" applyFill="1" applyBorder="1" applyAlignment="1">
      <alignment horizontal="center" vertical="top"/>
    </xf>
    <xf numFmtId="9" fontId="7" fillId="0" borderId="21" xfId="0" applyNumberFormat="1" applyFont="1" applyFill="1" applyBorder="1" applyAlignment="1">
      <alignment horizontal="center" vertical="top"/>
    </xf>
    <xf numFmtId="0" fontId="7" fillId="0" borderId="44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horizontal="left" vertical="top" wrapText="1"/>
    </xf>
    <xf numFmtId="9" fontId="7" fillId="0" borderId="33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left" vertical="top"/>
    </xf>
    <xf numFmtId="0" fontId="5" fillId="0" borderId="55" xfId="0" applyFont="1" applyBorder="1" applyAlignment="1">
      <alignment horizontal="left" vertical="top"/>
    </xf>
    <xf numFmtId="0" fontId="5" fillId="0" borderId="67" xfId="0" applyFont="1" applyFill="1" applyBorder="1" applyAlignment="1">
      <alignment horizontal="left" vertical="top"/>
    </xf>
    <xf numFmtId="0" fontId="24" fillId="0" borderId="28" xfId="0" applyNumberFormat="1" applyFont="1" applyFill="1" applyBorder="1" applyAlignment="1">
      <alignment horizontal="center" vertical="top"/>
    </xf>
    <xf numFmtId="164" fontId="26" fillId="0" borderId="62" xfId="0" applyNumberFormat="1" applyFont="1" applyFill="1" applyBorder="1" applyAlignment="1">
      <alignment horizontal="center" vertical="top"/>
    </xf>
    <xf numFmtId="0" fontId="10" fillId="0" borderId="60" xfId="0" applyFont="1" applyBorder="1" applyAlignment="1">
      <alignment horizontal="left" vertical="top"/>
    </xf>
    <xf numFmtId="0" fontId="24" fillId="0" borderId="6" xfId="0" applyNumberFormat="1" applyFont="1" applyFill="1" applyBorder="1" applyAlignment="1">
      <alignment horizontal="center" vertical="top"/>
    </xf>
    <xf numFmtId="0" fontId="24" fillId="0" borderId="20" xfId="0" applyNumberFormat="1" applyFont="1" applyFill="1" applyBorder="1" applyAlignment="1">
      <alignment horizontal="center" vertical="top"/>
    </xf>
    <xf numFmtId="0" fontId="7" fillId="0" borderId="56" xfId="0" applyFont="1" applyFill="1" applyBorder="1" applyAlignment="1">
      <alignment horizontal="center" vertical="top"/>
    </xf>
    <xf numFmtId="164" fontId="6" fillId="0" borderId="37" xfId="0" applyNumberFormat="1" applyFont="1" applyFill="1" applyBorder="1" applyAlignment="1">
      <alignment horizontal="center" vertical="top"/>
    </xf>
    <xf numFmtId="164" fontId="6" fillId="0" borderId="73" xfId="0" applyNumberFormat="1" applyFont="1" applyFill="1" applyBorder="1" applyAlignment="1">
      <alignment horizontal="center" vertical="top"/>
    </xf>
    <xf numFmtId="0" fontId="24" fillId="0" borderId="35" xfId="0" applyNumberFormat="1" applyFont="1" applyFill="1" applyBorder="1" applyAlignment="1">
      <alignment horizontal="center" vertical="top"/>
    </xf>
    <xf numFmtId="0" fontId="12" fillId="0" borderId="60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/>
    </xf>
    <xf numFmtId="164" fontId="7" fillId="0" borderId="10" xfId="0" applyNumberFormat="1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/>
    </xf>
    <xf numFmtId="164" fontId="6" fillId="0" borderId="76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7" fillId="5" borderId="12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49" fontId="2" fillId="7" borderId="19" xfId="0" applyNumberFormat="1" applyFont="1" applyFill="1" applyBorder="1" applyAlignment="1">
      <alignment horizontal="center" vertical="top"/>
    </xf>
    <xf numFmtId="164" fontId="6" fillId="7" borderId="16" xfId="0" applyNumberFormat="1" applyFont="1" applyFill="1" applyBorder="1" applyAlignment="1">
      <alignment horizontal="center" vertical="top"/>
    </xf>
    <xf numFmtId="164" fontId="6" fillId="7" borderId="15" xfId="0" applyNumberFormat="1" applyFont="1" applyFill="1" applyBorder="1" applyAlignment="1">
      <alignment horizontal="center" vertical="top"/>
    </xf>
    <xf numFmtId="164" fontId="6" fillId="7" borderId="26" xfId="0" applyNumberFormat="1" applyFont="1" applyFill="1" applyBorder="1" applyAlignment="1">
      <alignment horizontal="center" vertical="top"/>
    </xf>
    <xf numFmtId="164" fontId="6" fillId="7" borderId="17" xfId="0" applyNumberFormat="1" applyFont="1" applyFill="1" applyBorder="1" applyAlignment="1">
      <alignment horizontal="center" vertical="top"/>
    </xf>
    <xf numFmtId="164" fontId="16" fillId="7" borderId="18" xfId="0" applyNumberFormat="1" applyFont="1" applyFill="1" applyBorder="1" applyAlignment="1">
      <alignment horizontal="center" vertical="top"/>
    </xf>
    <xf numFmtId="164" fontId="6" fillId="7" borderId="5" xfId="0" applyNumberFormat="1" applyFont="1" applyFill="1" applyBorder="1" applyAlignment="1">
      <alignment horizontal="center" vertical="top"/>
    </xf>
    <xf numFmtId="9" fontId="7" fillId="0" borderId="35" xfId="0" applyNumberFormat="1" applyFont="1" applyFill="1" applyBorder="1" applyAlignment="1">
      <alignment horizontal="center" vertical="top"/>
    </xf>
    <xf numFmtId="9" fontId="7" fillId="0" borderId="28" xfId="0" applyNumberFormat="1" applyFont="1" applyFill="1" applyBorder="1" applyAlignment="1">
      <alignment horizontal="center" vertical="top"/>
    </xf>
    <xf numFmtId="9" fontId="7" fillId="0" borderId="29" xfId="0" applyNumberFormat="1" applyFont="1" applyFill="1" applyBorder="1" applyAlignment="1">
      <alignment horizontal="center" vertical="top"/>
    </xf>
    <xf numFmtId="164" fontId="6" fillId="7" borderId="62" xfId="0" applyNumberFormat="1" applyFont="1" applyFill="1" applyBorder="1" applyAlignment="1">
      <alignment horizontal="center" vertical="top"/>
    </xf>
    <xf numFmtId="164" fontId="6" fillId="7" borderId="58" xfId="0" applyNumberFormat="1" applyFont="1" applyFill="1" applyBorder="1" applyAlignment="1">
      <alignment horizontal="center" vertical="top"/>
    </xf>
    <xf numFmtId="164" fontId="6" fillId="7" borderId="75" xfId="0" applyNumberFormat="1" applyFont="1" applyFill="1" applyBorder="1" applyAlignment="1">
      <alignment horizontal="center" vertical="top"/>
    </xf>
    <xf numFmtId="164" fontId="6" fillId="7" borderId="57" xfId="0" applyNumberFormat="1" applyFont="1" applyFill="1" applyBorder="1" applyAlignment="1">
      <alignment horizontal="center" vertical="top"/>
    </xf>
    <xf numFmtId="164" fontId="6" fillId="7" borderId="52" xfId="0" applyNumberFormat="1" applyFont="1" applyFill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164" fontId="6" fillId="7" borderId="4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left" vertical="top"/>
    </xf>
    <xf numFmtId="0" fontId="5" fillId="0" borderId="42" xfId="0" applyFont="1" applyFill="1" applyBorder="1" applyAlignment="1">
      <alignment horizontal="left" vertical="top"/>
    </xf>
    <xf numFmtId="0" fontId="5" fillId="0" borderId="66" xfId="0" applyFont="1" applyFill="1" applyBorder="1" applyAlignment="1">
      <alignment horizontal="left" vertical="top"/>
    </xf>
    <xf numFmtId="0" fontId="2" fillId="3" borderId="25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13" fillId="0" borderId="0" xfId="0" applyNumberFormat="1" applyFont="1" applyAlignment="1">
      <alignment vertical="top"/>
    </xf>
    <xf numFmtId="0" fontId="13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NumberFormat="1" applyFont="1" applyAlignment="1">
      <alignment vertical="top"/>
    </xf>
    <xf numFmtId="0" fontId="27" fillId="0" borderId="0" xfId="0" applyFont="1" applyAlignment="1">
      <alignment horizontal="center" vertical="top"/>
    </xf>
    <xf numFmtId="0" fontId="21" fillId="0" borderId="0" xfId="0" applyFont="1" applyBorder="1" applyAlignment="1">
      <alignment vertical="top"/>
    </xf>
    <xf numFmtId="164" fontId="7" fillId="5" borderId="8" xfId="0" applyNumberFormat="1" applyFont="1" applyFill="1" applyBorder="1" applyAlignment="1">
      <alignment horizontal="center" vertical="top"/>
    </xf>
    <xf numFmtId="0" fontId="7" fillId="0" borderId="72" xfId="0" applyNumberFormat="1" applyFont="1" applyFill="1" applyBorder="1" applyAlignment="1">
      <alignment horizontal="center" vertical="top"/>
    </xf>
    <xf numFmtId="0" fontId="7" fillId="0" borderId="37" xfId="0" applyNumberFormat="1" applyFont="1" applyFill="1" applyBorder="1" applyAlignment="1">
      <alignment horizontal="center" vertical="top"/>
    </xf>
    <xf numFmtId="0" fontId="7" fillId="0" borderId="73" xfId="0" applyNumberFormat="1" applyFont="1" applyFill="1" applyBorder="1" applyAlignment="1">
      <alignment horizontal="center" vertical="top"/>
    </xf>
    <xf numFmtId="0" fontId="7" fillId="0" borderId="7" xfId="0" applyNumberFormat="1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9" fontId="7" fillId="0" borderId="69" xfId="0" applyNumberFormat="1" applyFont="1" applyFill="1" applyBorder="1" applyAlignment="1">
      <alignment horizontal="center" vertical="top"/>
    </xf>
    <xf numFmtId="9" fontId="7" fillId="0" borderId="39" xfId="0" applyNumberFormat="1" applyFont="1" applyFill="1" applyBorder="1" applyAlignment="1">
      <alignment horizontal="center" vertical="top"/>
    </xf>
    <xf numFmtId="9" fontId="7" fillId="0" borderId="73" xfId="0" applyNumberFormat="1" applyFont="1" applyFill="1" applyBorder="1" applyAlignment="1">
      <alignment horizontal="center" vertical="top"/>
    </xf>
    <xf numFmtId="9" fontId="7" fillId="0" borderId="60" xfId="0" applyNumberFormat="1" applyFont="1" applyFill="1" applyBorder="1" applyAlignment="1">
      <alignment horizontal="center" vertical="top"/>
    </xf>
    <xf numFmtId="9" fontId="7" fillId="0" borderId="7" xfId="0" applyNumberFormat="1" applyFont="1" applyFill="1" applyBorder="1" applyAlignment="1">
      <alignment horizontal="center" vertical="top"/>
    </xf>
    <xf numFmtId="0" fontId="5" fillId="0" borderId="52" xfId="0" applyFont="1" applyBorder="1" applyAlignment="1">
      <alignment horizontal="left" vertical="top" wrapText="1"/>
    </xf>
    <xf numFmtId="9" fontId="7" fillId="0" borderId="55" xfId="0" applyNumberFormat="1" applyFont="1" applyFill="1" applyBorder="1" applyAlignment="1">
      <alignment horizontal="center" vertical="top"/>
    </xf>
    <xf numFmtId="9" fontId="7" fillId="0" borderId="71" xfId="0" applyNumberFormat="1" applyFont="1" applyFill="1" applyBorder="1" applyAlignment="1">
      <alignment horizontal="center" vertical="top"/>
    </xf>
    <xf numFmtId="9" fontId="7" fillId="0" borderId="57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horizontal="left" vertical="top" wrapText="1"/>
    </xf>
    <xf numFmtId="0" fontId="16" fillId="0" borderId="47" xfId="0" applyFont="1" applyFill="1" applyBorder="1" applyAlignment="1">
      <alignment horizontal="center" vertical="top"/>
    </xf>
    <xf numFmtId="164" fontId="16" fillId="0" borderId="16" xfId="0" applyNumberFormat="1" applyFont="1" applyFill="1" applyBorder="1" applyAlignment="1">
      <alignment horizontal="center" vertical="top"/>
    </xf>
    <xf numFmtId="164" fontId="16" fillId="0" borderId="15" xfId="0" applyNumberFormat="1" applyFont="1" applyFill="1" applyBorder="1" applyAlignment="1">
      <alignment horizontal="center" vertical="top"/>
    </xf>
    <xf numFmtId="164" fontId="30" fillId="0" borderId="26" xfId="0" applyNumberFormat="1" applyFont="1" applyFill="1" applyBorder="1" applyAlignment="1">
      <alignment horizontal="center" vertical="top"/>
    </xf>
    <xf numFmtId="164" fontId="16" fillId="0" borderId="17" xfId="0" applyNumberFormat="1" applyFont="1" applyFill="1" applyBorder="1" applyAlignment="1">
      <alignment horizontal="center" vertical="top"/>
    </xf>
    <xf numFmtId="164" fontId="16" fillId="5" borderId="18" xfId="0" applyNumberFormat="1" applyFont="1" applyFill="1" applyBorder="1" applyAlignment="1">
      <alignment horizontal="center" vertical="top"/>
    </xf>
    <xf numFmtId="164" fontId="16" fillId="0" borderId="5" xfId="0" applyNumberFormat="1" applyFont="1" applyFill="1" applyBorder="1" applyAlignment="1">
      <alignment horizontal="center" vertical="top"/>
    </xf>
    <xf numFmtId="0" fontId="16" fillId="0" borderId="52" xfId="0" applyFont="1" applyFill="1" applyBorder="1" applyAlignment="1">
      <alignment horizontal="center" vertical="top"/>
    </xf>
    <xf numFmtId="164" fontId="16" fillId="0" borderId="62" xfId="0" applyNumberFormat="1" applyFont="1" applyFill="1" applyBorder="1" applyAlignment="1">
      <alignment horizontal="center" vertical="top"/>
    </xf>
    <xf numFmtId="164" fontId="16" fillId="0" borderId="58" xfId="0" applyNumberFormat="1" applyFont="1" applyFill="1" applyBorder="1" applyAlignment="1">
      <alignment horizontal="center" vertical="top"/>
    </xf>
    <xf numFmtId="164" fontId="30" fillId="0" borderId="75" xfId="0" applyNumberFormat="1" applyFont="1" applyFill="1" applyBorder="1" applyAlignment="1">
      <alignment horizontal="center" vertical="top"/>
    </xf>
    <xf numFmtId="164" fontId="16" fillId="0" borderId="57" xfId="0" applyNumberFormat="1" applyFont="1" applyFill="1" applyBorder="1" applyAlignment="1">
      <alignment horizontal="center" vertical="top"/>
    </xf>
    <xf numFmtId="164" fontId="16" fillId="5" borderId="63" xfId="0" applyNumberFormat="1" applyFont="1" applyFill="1" applyBorder="1" applyAlignment="1">
      <alignment horizontal="center" vertical="top"/>
    </xf>
    <xf numFmtId="164" fontId="16" fillId="0" borderId="52" xfId="0" applyNumberFormat="1" applyFont="1" applyFill="1" applyBorder="1" applyAlignment="1">
      <alignment horizontal="center" vertical="top"/>
    </xf>
    <xf numFmtId="0" fontId="16" fillId="0" borderId="48" xfId="0" applyFont="1" applyFill="1" applyBorder="1" applyAlignment="1">
      <alignment horizontal="center" vertical="top"/>
    </xf>
    <xf numFmtId="164" fontId="16" fillId="0" borderId="6" xfId="0" applyNumberFormat="1" applyFont="1" applyFill="1" applyBorder="1" applyAlignment="1">
      <alignment horizontal="center" vertical="top"/>
    </xf>
    <xf numFmtId="164" fontId="30" fillId="0" borderId="20" xfId="0" applyNumberFormat="1" applyFont="1" applyFill="1" applyBorder="1" applyAlignment="1">
      <alignment horizontal="center" vertical="top"/>
    </xf>
    <xf numFmtId="164" fontId="30" fillId="0" borderId="30" xfId="0" applyNumberFormat="1" applyFont="1" applyFill="1" applyBorder="1" applyAlignment="1">
      <alignment horizontal="center" vertical="top"/>
    </xf>
    <xf numFmtId="164" fontId="30" fillId="0" borderId="21" xfId="0" applyNumberFormat="1" applyFont="1" applyFill="1" applyBorder="1" applyAlignment="1">
      <alignment horizontal="center" vertical="top"/>
    </xf>
    <xf numFmtId="164" fontId="16" fillId="5" borderId="0" xfId="0" applyNumberFormat="1" applyFont="1" applyFill="1" applyBorder="1" applyAlignment="1">
      <alignment horizontal="center" vertical="top"/>
    </xf>
    <xf numFmtId="164" fontId="16" fillId="0" borderId="19" xfId="0" applyNumberFormat="1" applyFont="1" applyFill="1" applyBorder="1" applyAlignment="1">
      <alignment horizontal="center" vertical="top"/>
    </xf>
    <xf numFmtId="0" fontId="31" fillId="4" borderId="49" xfId="0" applyFont="1" applyFill="1" applyBorder="1" applyAlignment="1">
      <alignment horizontal="center" vertical="top"/>
    </xf>
    <xf numFmtId="164" fontId="30" fillId="4" borderId="14" xfId="0" applyNumberFormat="1" applyFont="1" applyFill="1" applyBorder="1" applyAlignment="1">
      <alignment horizontal="center" vertical="top"/>
    </xf>
    <xf numFmtId="164" fontId="30" fillId="4" borderId="1" xfId="0" applyNumberFormat="1" applyFont="1" applyFill="1" applyBorder="1" applyAlignment="1">
      <alignment horizontal="center" vertical="top"/>
    </xf>
    <xf numFmtId="164" fontId="30" fillId="4" borderId="31" xfId="0" applyNumberFormat="1" applyFont="1" applyFill="1" applyBorder="1" applyAlignment="1">
      <alignment horizontal="center" vertical="top"/>
    </xf>
    <xf numFmtId="164" fontId="30" fillId="4" borderId="2" xfId="0" applyNumberFormat="1" applyFont="1" applyFill="1" applyBorder="1" applyAlignment="1">
      <alignment horizontal="center" vertical="top"/>
    </xf>
    <xf numFmtId="164" fontId="30" fillId="4" borderId="22" xfId="0" applyNumberFormat="1" applyFont="1" applyFill="1" applyBorder="1" applyAlignment="1">
      <alignment horizontal="center" vertical="top"/>
    </xf>
    <xf numFmtId="164" fontId="30" fillId="4" borderId="13" xfId="0" applyNumberFormat="1" applyFont="1" applyFill="1" applyBorder="1" applyAlignment="1">
      <alignment horizontal="center" vertical="top"/>
    </xf>
    <xf numFmtId="0" fontId="16" fillId="7" borderId="5" xfId="0" applyFont="1" applyFill="1" applyBorder="1" applyAlignment="1">
      <alignment horizontal="center" vertical="top"/>
    </xf>
    <xf numFmtId="0" fontId="22" fillId="0" borderId="52" xfId="0" applyFont="1" applyBorder="1" applyAlignment="1">
      <alignment horizontal="center" vertical="top"/>
    </xf>
    <xf numFmtId="164" fontId="6" fillId="7" borderId="63" xfId="0" applyNumberFormat="1" applyFont="1" applyFill="1" applyBorder="1" applyAlignment="1">
      <alignment horizontal="center" vertical="top"/>
    </xf>
    <xf numFmtId="0" fontId="11" fillId="0" borderId="50" xfId="0" applyFont="1" applyBorder="1" applyAlignment="1">
      <alignment horizontal="center" vertical="top" wrapText="1"/>
    </xf>
    <xf numFmtId="0" fontId="11" fillId="0" borderId="25" xfId="0" applyFont="1" applyBorder="1" applyAlignment="1">
      <alignment vertical="top" wrapText="1"/>
    </xf>
    <xf numFmtId="0" fontId="11" fillId="0" borderId="51" xfId="0" applyFont="1" applyBorder="1" applyAlignment="1">
      <alignment horizontal="center" vertical="top" wrapText="1"/>
    </xf>
    <xf numFmtId="0" fontId="32" fillId="0" borderId="74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0" fontId="32" fillId="0" borderId="48" xfId="0" applyFont="1" applyBorder="1" applyAlignment="1">
      <alignment vertical="top" wrapText="1"/>
    </xf>
    <xf numFmtId="0" fontId="11" fillId="0" borderId="43" xfId="0" applyFont="1" applyBorder="1" applyAlignment="1">
      <alignment horizontal="center" vertical="top" wrapText="1"/>
    </xf>
    <xf numFmtId="0" fontId="32" fillId="0" borderId="46" xfId="0" applyFont="1" applyBorder="1" applyAlignment="1">
      <alignment vertical="top" wrapText="1"/>
    </xf>
    <xf numFmtId="164" fontId="7" fillId="5" borderId="55" xfId="0" applyNumberFormat="1" applyFont="1" applyFill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9" fontId="7" fillId="0" borderId="44" xfId="0" applyNumberFormat="1" applyFont="1" applyFill="1" applyBorder="1" applyAlignment="1">
      <alignment horizontal="center" vertical="top"/>
    </xf>
    <xf numFmtId="49" fontId="6" fillId="0" borderId="3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6" fillId="3" borderId="41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164" fontId="6" fillId="4" borderId="5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9" fontId="7" fillId="0" borderId="46" xfId="0" applyNumberFormat="1" applyFont="1" applyFill="1" applyBorder="1" applyAlignment="1">
      <alignment horizontal="center" vertical="top"/>
    </xf>
    <xf numFmtId="49" fontId="6" fillId="2" borderId="45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9" fontId="7" fillId="0" borderId="69" xfId="0" applyNumberFormat="1" applyFont="1" applyFill="1" applyBorder="1" applyAlignment="1">
      <alignment horizontal="center" vertical="top"/>
    </xf>
    <xf numFmtId="0" fontId="5" fillId="0" borderId="52" xfId="0" applyFont="1" applyBorder="1" applyAlignment="1">
      <alignment horizontal="left" vertical="top" wrapText="1"/>
    </xf>
    <xf numFmtId="9" fontId="7" fillId="0" borderId="55" xfId="0" applyNumberFormat="1" applyFont="1" applyFill="1" applyBorder="1" applyAlignment="1">
      <alignment horizontal="center" vertical="top"/>
    </xf>
    <xf numFmtId="49" fontId="6" fillId="2" borderId="60" xfId="0" applyNumberFormat="1" applyFont="1" applyFill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2" fillId="4" borderId="43" xfId="0" applyFont="1" applyFill="1" applyBorder="1" applyAlignment="1">
      <alignment horizontal="center" vertical="top"/>
    </xf>
    <xf numFmtId="164" fontId="6" fillId="4" borderId="64" xfId="0" applyNumberFormat="1" applyFont="1" applyFill="1" applyBorder="1" applyAlignment="1">
      <alignment horizontal="center" vertical="top"/>
    </xf>
    <xf numFmtId="9" fontId="7" fillId="0" borderId="45" xfId="0" applyNumberFormat="1" applyFont="1" applyFill="1" applyBorder="1" applyAlignment="1">
      <alignment horizontal="center" vertical="top"/>
    </xf>
    <xf numFmtId="164" fontId="7" fillId="4" borderId="40" xfId="0" applyNumberFormat="1" applyFont="1" applyFill="1" applyBorder="1" applyAlignment="1">
      <alignment horizontal="center" vertical="top"/>
    </xf>
    <xf numFmtId="9" fontId="7" fillId="0" borderId="59" xfId="0" applyNumberFormat="1" applyFont="1" applyFill="1" applyBorder="1" applyAlignment="1">
      <alignment horizontal="center" vertical="top"/>
    </xf>
    <xf numFmtId="9" fontId="7" fillId="0" borderId="65" xfId="0" applyNumberFormat="1" applyFont="1" applyFill="1" applyBorder="1" applyAlignment="1">
      <alignment horizontal="center" vertical="top"/>
    </xf>
    <xf numFmtId="9" fontId="7" fillId="0" borderId="53" xfId="0" applyNumberFormat="1" applyFont="1" applyFill="1" applyBorder="1" applyAlignment="1">
      <alignment horizontal="center" vertical="top"/>
    </xf>
    <xf numFmtId="9" fontId="7" fillId="0" borderId="18" xfId="0" applyNumberFormat="1" applyFont="1" applyFill="1" applyBorder="1" applyAlignment="1">
      <alignment horizontal="center" vertical="top"/>
    </xf>
    <xf numFmtId="9" fontId="7" fillId="0" borderId="47" xfId="0" applyNumberFormat="1" applyFont="1" applyFill="1" applyBorder="1" applyAlignment="1">
      <alignment horizontal="center" vertical="top"/>
    </xf>
    <xf numFmtId="9" fontId="7" fillId="0" borderId="63" xfId="0" applyNumberFormat="1" applyFont="1" applyFill="1" applyBorder="1" applyAlignment="1">
      <alignment horizontal="center" vertical="top"/>
    </xf>
    <xf numFmtId="9" fontId="7" fillId="0" borderId="70" xfId="0" applyNumberFormat="1" applyFont="1" applyFill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/>
    </xf>
    <xf numFmtId="164" fontId="7" fillId="7" borderId="16" xfId="0" applyNumberFormat="1" applyFont="1" applyFill="1" applyBorder="1" applyAlignment="1">
      <alignment horizontal="center" vertical="top"/>
    </xf>
    <xf numFmtId="164" fontId="7" fillId="7" borderId="26" xfId="0" applyNumberFormat="1" applyFont="1" applyFill="1" applyBorder="1" applyAlignment="1">
      <alignment horizontal="center" vertical="top"/>
    </xf>
    <xf numFmtId="164" fontId="7" fillId="7" borderId="18" xfId="0" applyNumberFormat="1" applyFont="1" applyFill="1" applyBorder="1" applyAlignment="1">
      <alignment horizontal="center" vertical="top"/>
    </xf>
    <xf numFmtId="164" fontId="7" fillId="7" borderId="5" xfId="0" applyNumberFormat="1" applyFont="1" applyFill="1" applyBorder="1" applyAlignment="1">
      <alignment horizontal="center" vertical="top"/>
    </xf>
    <xf numFmtId="164" fontId="7" fillId="7" borderId="53" xfId="0" applyNumberFormat="1" applyFont="1" applyFill="1" applyBorder="1" applyAlignment="1">
      <alignment horizontal="center" vertical="top"/>
    </xf>
    <xf numFmtId="0" fontId="2" fillId="7" borderId="56" xfId="0" applyFont="1" applyFill="1" applyBorder="1" applyAlignment="1">
      <alignment horizontal="center" vertical="top"/>
    </xf>
    <xf numFmtId="164" fontId="7" fillId="7" borderId="72" xfId="0" applyNumberFormat="1" applyFont="1" applyFill="1" applyBorder="1" applyAlignment="1">
      <alignment horizontal="center" vertical="top"/>
    </xf>
    <xf numFmtId="164" fontId="7" fillId="7" borderId="38" xfId="0" applyNumberFormat="1" applyFont="1" applyFill="1" applyBorder="1" applyAlignment="1">
      <alignment horizontal="center" vertical="top"/>
    </xf>
    <xf numFmtId="164" fontId="7" fillId="7" borderId="59" xfId="0" applyNumberFormat="1" applyFont="1" applyFill="1" applyBorder="1" applyAlignment="1">
      <alignment horizontal="center" vertical="top"/>
    </xf>
    <xf numFmtId="164" fontId="7" fillId="7" borderId="56" xfId="0" applyNumberFormat="1" applyFont="1" applyFill="1" applyBorder="1" applyAlignment="1">
      <alignment horizontal="center" vertical="top"/>
    </xf>
    <xf numFmtId="164" fontId="7" fillId="7" borderId="69" xfId="0" applyNumberFormat="1" applyFont="1" applyFill="1" applyBorder="1" applyAlignment="1">
      <alignment horizontal="center" vertical="top"/>
    </xf>
    <xf numFmtId="0" fontId="2" fillId="7" borderId="52" xfId="0" applyFont="1" applyFill="1" applyBorder="1" applyAlignment="1">
      <alignment horizontal="center" vertical="top"/>
    </xf>
    <xf numFmtId="164" fontId="7" fillId="7" borderId="62" xfId="0" applyNumberFormat="1" applyFont="1" applyFill="1" applyBorder="1" applyAlignment="1">
      <alignment horizontal="center" vertical="top"/>
    </xf>
    <xf numFmtId="164" fontId="7" fillId="7" borderId="75" xfId="0" applyNumberFormat="1" applyFont="1" applyFill="1" applyBorder="1" applyAlignment="1">
      <alignment horizontal="center" vertical="top"/>
    </xf>
    <xf numFmtId="164" fontId="7" fillId="7" borderId="63" xfId="0" applyNumberFormat="1" applyFont="1" applyFill="1" applyBorder="1" applyAlignment="1">
      <alignment horizontal="center" vertical="top"/>
    </xf>
    <xf numFmtId="164" fontId="7" fillId="7" borderId="52" xfId="0" applyNumberFormat="1" applyFont="1" applyFill="1" applyBorder="1" applyAlignment="1">
      <alignment horizontal="center" vertical="top"/>
    </xf>
    <xf numFmtId="164" fontId="7" fillId="7" borderId="55" xfId="0" applyNumberFormat="1" applyFont="1" applyFill="1" applyBorder="1" applyAlignment="1">
      <alignment horizontal="center" vertical="top"/>
    </xf>
    <xf numFmtId="0" fontId="12" fillId="0" borderId="53" xfId="0" applyFont="1" applyFill="1" applyBorder="1" applyAlignment="1">
      <alignment horizontal="left" vertical="top"/>
    </xf>
    <xf numFmtId="0" fontId="12" fillId="0" borderId="44" xfId="0" applyFont="1" applyFill="1" applyBorder="1" applyAlignment="1">
      <alignment horizontal="left" vertical="top"/>
    </xf>
    <xf numFmtId="0" fontId="35" fillId="0" borderId="0" xfId="0" applyFont="1" applyBorder="1" applyAlignment="1">
      <alignment vertical="top"/>
    </xf>
    <xf numFmtId="0" fontId="7" fillId="0" borderId="67" xfId="0" applyFont="1" applyFill="1" applyBorder="1" applyAlignment="1">
      <alignment horizontal="left" vertical="top"/>
    </xf>
    <xf numFmtId="0" fontId="7" fillId="0" borderId="60" xfId="0" applyFont="1" applyBorder="1" applyAlignment="1">
      <alignment horizontal="left" vertical="top"/>
    </xf>
    <xf numFmtId="0" fontId="6" fillId="4" borderId="49" xfId="0" applyFont="1" applyFill="1" applyBorder="1" applyAlignment="1">
      <alignment horizontal="center" vertical="top"/>
    </xf>
    <xf numFmtId="0" fontId="7" fillId="0" borderId="45" xfId="0" applyFont="1" applyBorder="1" applyAlignment="1">
      <alignment horizontal="left" vertical="top"/>
    </xf>
    <xf numFmtId="164" fontId="26" fillId="0" borderId="57" xfId="0" applyNumberFormat="1" applyFont="1" applyFill="1" applyBorder="1" applyAlignment="1">
      <alignment horizontal="center" vertical="top"/>
    </xf>
    <xf numFmtId="164" fontId="7" fillId="0" borderId="75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0" fontId="26" fillId="0" borderId="52" xfId="0" applyFont="1" applyFill="1" applyBorder="1" applyAlignment="1">
      <alignment horizontal="center" vertical="top"/>
    </xf>
    <xf numFmtId="164" fontId="26" fillId="0" borderId="58" xfId="0" applyNumberFormat="1" applyFont="1" applyFill="1" applyBorder="1" applyAlignment="1">
      <alignment horizontal="center" vertical="top"/>
    </xf>
    <xf numFmtId="164" fontId="37" fillId="0" borderId="75" xfId="0" applyNumberFormat="1" applyFont="1" applyFill="1" applyBorder="1" applyAlignment="1">
      <alignment horizontal="center" vertical="top"/>
    </xf>
    <xf numFmtId="0" fontId="39" fillId="0" borderId="0" xfId="0" applyFont="1" applyAlignment="1">
      <alignment vertical="top"/>
    </xf>
    <xf numFmtId="164" fontId="26" fillId="0" borderId="16" xfId="0" applyNumberFormat="1" applyFont="1" applyFill="1" applyBorder="1" applyAlignment="1">
      <alignment horizontal="center" vertical="top"/>
    </xf>
    <xf numFmtId="164" fontId="26" fillId="0" borderId="17" xfId="0" applyNumberFormat="1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51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43" xfId="0" applyNumberFormat="1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63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51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6" fillId="0" borderId="5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49" fontId="6" fillId="2" borderId="53" xfId="0" applyNumberFormat="1" applyFont="1" applyFill="1" applyBorder="1" applyAlignment="1">
      <alignment horizontal="center" vertical="top"/>
    </xf>
    <xf numFmtId="49" fontId="6" fillId="2" borderId="60" xfId="0" applyNumberFormat="1" applyFont="1" applyFill="1" applyBorder="1" applyAlignment="1">
      <alignment horizontal="center" vertical="top"/>
    </xf>
    <xf numFmtId="49" fontId="6" fillId="2" borderId="54" xfId="0" applyNumberFormat="1" applyFont="1" applyFill="1" applyBorder="1" applyAlignment="1">
      <alignment horizontal="center" vertical="top"/>
    </xf>
    <xf numFmtId="49" fontId="6" fillId="3" borderId="15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2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64" xfId="0" applyFont="1" applyFill="1" applyBorder="1" applyAlignment="1">
      <alignment vertical="top" wrapText="1"/>
    </xf>
    <xf numFmtId="49" fontId="8" fillId="0" borderId="5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61" xfId="0" applyFont="1" applyFill="1" applyBorder="1" applyAlignment="1">
      <alignment horizontal="left" vertical="top" wrapText="1"/>
    </xf>
    <xf numFmtId="0" fontId="25" fillId="0" borderId="1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61" xfId="0" applyNumberFormat="1" applyFont="1" applyFill="1" applyBorder="1" applyAlignment="1">
      <alignment horizontal="right" vertical="top"/>
    </xf>
    <xf numFmtId="49" fontId="6" fillId="3" borderId="23" xfId="0" applyNumberFormat="1" applyFont="1" applyFill="1" applyBorder="1" applyAlignment="1">
      <alignment horizontal="left" vertical="top" wrapText="1"/>
    </xf>
    <xf numFmtId="49" fontId="6" fillId="3" borderId="24" xfId="0" applyNumberFormat="1" applyFont="1" applyFill="1" applyBorder="1" applyAlignment="1">
      <alignment horizontal="left" vertical="top" wrapText="1"/>
    </xf>
    <xf numFmtId="49" fontId="6" fillId="3" borderId="25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36" fillId="0" borderId="27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 wrapText="1"/>
    </xf>
    <xf numFmtId="0" fontId="36" fillId="0" borderId="6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64" xfId="0" applyFont="1" applyFill="1" applyBorder="1" applyAlignment="1">
      <alignment vertical="top" wrapText="1"/>
    </xf>
    <xf numFmtId="0" fontId="12" fillId="0" borderId="2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64" xfId="0" applyFont="1" applyFill="1" applyBorder="1" applyAlignment="1">
      <alignment vertical="top" wrapText="1"/>
    </xf>
    <xf numFmtId="49" fontId="29" fillId="0" borderId="5" xfId="0" applyNumberFormat="1" applyFont="1" applyBorder="1" applyAlignment="1">
      <alignment horizontal="center" vertical="top"/>
    </xf>
    <xf numFmtId="49" fontId="29" fillId="0" borderId="19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56" xfId="0" applyNumberFormat="1" applyFont="1" applyBorder="1" applyAlignment="1">
      <alignment horizontal="center" vertical="top"/>
    </xf>
    <xf numFmtId="49" fontId="3" fillId="0" borderId="52" xfId="0" applyNumberFormat="1" applyFont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61" xfId="0" applyNumberFormat="1" applyFont="1" applyFill="1" applyBorder="1" applyAlignment="1">
      <alignment horizontal="right" vertical="top"/>
    </xf>
    <xf numFmtId="49" fontId="6" fillId="3" borderId="23" xfId="0" applyNumberFormat="1" applyFont="1" applyFill="1" applyBorder="1" applyAlignment="1">
      <alignment horizontal="left" vertical="top"/>
    </xf>
    <xf numFmtId="49" fontId="6" fillId="3" borderId="24" xfId="0" applyNumberFormat="1" applyFont="1" applyFill="1" applyBorder="1" applyAlignment="1">
      <alignment horizontal="left" vertical="top"/>
    </xf>
    <xf numFmtId="49" fontId="6" fillId="3" borderId="68" xfId="0" applyNumberFormat="1" applyFont="1" applyFill="1" applyBorder="1" applyAlignment="1">
      <alignment horizontal="left" vertical="top"/>
    </xf>
    <xf numFmtId="49" fontId="6" fillId="3" borderId="25" xfId="0" applyNumberFormat="1" applyFont="1" applyFill="1" applyBorder="1" applyAlignment="1">
      <alignment horizontal="left" vertical="top"/>
    </xf>
    <xf numFmtId="0" fontId="5" fillId="0" borderId="36" xfId="0" applyFont="1" applyFill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41" xfId="0" applyFont="1" applyBorder="1" applyAlignment="1">
      <alignment vertical="top" wrapText="1"/>
    </xf>
    <xf numFmtId="49" fontId="6" fillId="0" borderId="30" xfId="0" applyNumberFormat="1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5" fillId="0" borderId="51" xfId="0" applyFont="1" applyFill="1" applyBorder="1" applyAlignment="1">
      <alignment horizontal="left" vertical="top" wrapText="1"/>
    </xf>
    <xf numFmtId="0" fontId="22" fillId="0" borderId="5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2" fillId="0" borderId="4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5" fillId="0" borderId="29" xfId="0" applyFont="1" applyFill="1" applyBorder="1" applyAlignment="1">
      <alignment vertical="top" wrapText="1"/>
    </xf>
    <xf numFmtId="0" fontId="5" fillId="0" borderId="33" xfId="0" applyFont="1" applyFill="1" applyBorder="1" applyAlignment="1">
      <alignment vertical="top" wrapText="1"/>
    </xf>
    <xf numFmtId="49" fontId="2" fillId="0" borderId="51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49" fontId="2" fillId="0" borderId="43" xfId="0" applyNumberFormat="1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61" xfId="0" applyFont="1" applyBorder="1" applyAlignment="1">
      <alignment vertical="top" wrapText="1"/>
    </xf>
    <xf numFmtId="164" fontId="20" fillId="4" borderId="24" xfId="0" applyNumberFormat="1" applyFont="1" applyFill="1" applyBorder="1" applyAlignment="1">
      <alignment horizontal="center" vertical="top" wrapText="1"/>
    </xf>
    <xf numFmtId="164" fontId="20" fillId="4" borderId="25" xfId="0" applyNumberFormat="1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vertical="top" wrapText="1"/>
    </xf>
    <xf numFmtId="164" fontId="18" fillId="6" borderId="34" xfId="0" applyNumberFormat="1" applyFont="1" applyFill="1" applyBorder="1" applyAlignment="1">
      <alignment horizontal="center" vertical="top" wrapText="1"/>
    </xf>
    <xf numFmtId="164" fontId="18" fillId="6" borderId="24" xfId="0" applyNumberFormat="1" applyFont="1" applyFill="1" applyBorder="1" applyAlignment="1">
      <alignment horizontal="center" vertical="top" wrapText="1"/>
    </xf>
    <xf numFmtId="164" fontId="18" fillId="6" borderId="25" xfId="0" applyNumberFormat="1" applyFont="1" applyFill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164" fontId="19" fillId="0" borderId="53" xfId="0" applyNumberFormat="1" applyFont="1" applyBorder="1" applyAlignment="1">
      <alignment horizontal="center" vertical="top" wrapText="1"/>
    </xf>
    <xf numFmtId="164" fontId="19" fillId="0" borderId="18" xfId="0" applyNumberFormat="1" applyFont="1" applyBorder="1" applyAlignment="1">
      <alignment horizontal="center" vertical="top" wrapText="1"/>
    </xf>
    <xf numFmtId="164" fontId="19" fillId="0" borderId="47" xfId="0" applyNumberFormat="1" applyFont="1" applyBorder="1" applyAlignment="1">
      <alignment horizontal="center" vertical="top" wrapText="1"/>
    </xf>
    <xf numFmtId="0" fontId="7" fillId="5" borderId="55" xfId="0" applyFont="1" applyFill="1" applyBorder="1" applyAlignment="1">
      <alignment horizontal="left" vertical="top" wrapText="1"/>
    </xf>
    <xf numFmtId="0" fontId="7" fillId="5" borderId="63" xfId="0" applyFont="1" applyFill="1" applyBorder="1" applyAlignment="1">
      <alignment horizontal="left" vertical="top" wrapText="1"/>
    </xf>
    <xf numFmtId="0" fontId="7" fillId="5" borderId="70" xfId="0" applyFont="1" applyFill="1" applyBorder="1" applyAlignment="1">
      <alignment horizontal="left" vertical="top" wrapText="1"/>
    </xf>
    <xf numFmtId="164" fontId="19" fillId="0" borderId="55" xfId="0" applyNumberFormat="1" applyFont="1" applyBorder="1" applyAlignment="1">
      <alignment horizontal="center" vertical="top" wrapText="1"/>
    </xf>
    <xf numFmtId="164" fontId="19" fillId="0" borderId="63" xfId="0" applyNumberFormat="1" applyFont="1" applyBorder="1" applyAlignment="1">
      <alignment horizontal="center" vertical="top" wrapText="1"/>
    </xf>
    <xf numFmtId="164" fontId="19" fillId="0" borderId="70" xfId="0" applyNumberFormat="1" applyFont="1" applyBorder="1" applyAlignment="1">
      <alignment horizontal="center" vertical="top" wrapText="1"/>
    </xf>
    <xf numFmtId="0" fontId="7" fillId="0" borderId="62" xfId="0" applyFont="1" applyBorder="1" applyAlignment="1">
      <alignment horizontal="left" vertical="top" wrapText="1"/>
    </xf>
    <xf numFmtId="0" fontId="10" fillId="0" borderId="58" xfId="0" applyFont="1" applyBorder="1" applyAlignment="1">
      <alignment vertical="top" wrapText="1"/>
    </xf>
    <xf numFmtId="0" fontId="10" fillId="0" borderId="71" xfId="0" applyFont="1" applyBorder="1" applyAlignment="1">
      <alignment vertical="top" wrapText="1"/>
    </xf>
    <xf numFmtId="0" fontId="7" fillId="0" borderId="55" xfId="0" applyFont="1" applyBorder="1" applyAlignment="1">
      <alignment horizontal="left" vertical="top" wrapText="1"/>
    </xf>
    <xf numFmtId="0" fontId="10" fillId="0" borderId="63" xfId="0" applyFont="1" applyBorder="1" applyAlignment="1">
      <alignment vertical="top" wrapText="1"/>
    </xf>
    <xf numFmtId="0" fontId="10" fillId="0" borderId="70" xfId="0" applyFont="1" applyBorder="1" applyAlignment="1">
      <alignment vertical="top" wrapText="1"/>
    </xf>
    <xf numFmtId="164" fontId="38" fillId="0" borderId="55" xfId="0" applyNumberFormat="1" applyFont="1" applyBorder="1" applyAlignment="1">
      <alignment horizontal="center" vertical="top" wrapText="1"/>
    </xf>
    <xf numFmtId="164" fontId="38" fillId="0" borderId="63" xfId="0" applyNumberFormat="1" applyFont="1" applyBorder="1" applyAlignment="1">
      <alignment horizontal="center" vertical="top" wrapText="1"/>
    </xf>
    <xf numFmtId="164" fontId="38" fillId="0" borderId="70" xfId="0" applyNumberFormat="1" applyFont="1" applyBorder="1" applyAlignment="1">
      <alignment horizontal="center" vertical="top" wrapText="1"/>
    </xf>
    <xf numFmtId="0" fontId="10" fillId="0" borderId="57" xfId="0" applyFont="1" applyBorder="1" applyAlignment="1">
      <alignment vertical="top" wrapText="1"/>
    </xf>
    <xf numFmtId="0" fontId="7" fillId="0" borderId="72" xfId="0" applyFont="1" applyBorder="1" applyAlignment="1">
      <alignment horizontal="left" vertical="top" wrapText="1"/>
    </xf>
    <xf numFmtId="0" fontId="10" fillId="0" borderId="37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164" fontId="19" fillId="0" borderId="69" xfId="0" applyNumberFormat="1" applyFont="1" applyBorder="1" applyAlignment="1">
      <alignment horizontal="center" vertical="top" wrapText="1"/>
    </xf>
    <xf numFmtId="164" fontId="19" fillId="0" borderId="59" xfId="0" applyNumberFormat="1" applyFont="1" applyBorder="1" applyAlignment="1">
      <alignment horizontal="center" vertical="top" wrapText="1"/>
    </xf>
    <xf numFmtId="164" fontId="19" fillId="0" borderId="65" xfId="0" applyNumberFormat="1" applyFont="1" applyBorder="1" applyAlignment="1">
      <alignment horizontal="center" vertical="top" wrapText="1"/>
    </xf>
    <xf numFmtId="49" fontId="6" fillId="6" borderId="24" xfId="0" applyNumberFormat="1" applyFont="1" applyFill="1" applyBorder="1" applyAlignment="1">
      <alignment horizontal="right" vertical="top"/>
    </xf>
    <xf numFmtId="0" fontId="5" fillId="0" borderId="35" xfId="0" applyFont="1" applyFill="1" applyBorder="1" applyAlignment="1">
      <alignment horizontal="left" vertical="top" wrapText="1"/>
    </xf>
    <xf numFmtId="0" fontId="22" fillId="0" borderId="72" xfId="0" applyFont="1" applyBorder="1" applyAlignment="1">
      <alignment horizontal="left" vertical="top" wrapText="1"/>
    </xf>
    <xf numFmtId="0" fontId="2" fillId="6" borderId="54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49" xfId="0" applyFont="1" applyFill="1" applyBorder="1" applyAlignment="1">
      <alignment horizontal="center" vertical="top"/>
    </xf>
    <xf numFmtId="49" fontId="17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164" fontId="26" fillId="5" borderId="63" xfId="0" applyNumberFormat="1" applyFont="1" applyFill="1" applyBorder="1" applyAlignment="1">
      <alignment horizontal="center" vertical="top"/>
    </xf>
    <xf numFmtId="164" fontId="26" fillId="5" borderId="18" xfId="0" applyNumberFormat="1" applyFont="1" applyFill="1" applyBorder="1" applyAlignment="1">
      <alignment horizontal="center" vertical="top"/>
    </xf>
  </cellXfs>
  <cellStyles count="4">
    <cellStyle name="Įprastas" xfId="0" builtinId="0"/>
    <cellStyle name="Įprastas 2" xfId="2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4"/>
  <sheetViews>
    <sheetView tabSelected="1" topLeftCell="A66" zoomScale="96" zoomScaleNormal="96" workbookViewId="0">
      <selection activeCell="N78" sqref="N78"/>
    </sheetView>
  </sheetViews>
  <sheetFormatPr defaultColWidth="9.109375" defaultRowHeight="10.199999999999999"/>
  <cols>
    <col min="1" max="1" width="2.6640625" style="1" customWidth="1"/>
    <col min="2" max="3" width="2.5546875" style="1" customWidth="1"/>
    <col min="4" max="4" width="25" style="1" customWidth="1"/>
    <col min="5" max="5" width="7.88671875" style="2" customWidth="1"/>
    <col min="6" max="6" width="4.44140625" style="1" customWidth="1"/>
    <col min="7" max="7" width="5.6640625" style="3" customWidth="1"/>
    <col min="8" max="8" width="6.44140625" style="1" customWidth="1"/>
    <col min="9" max="9" width="5.33203125" style="1" customWidth="1"/>
    <col min="10" max="10" width="5" style="1" customWidth="1"/>
    <col min="11" max="11" width="5.88671875" style="1" customWidth="1"/>
    <col min="12" max="12" width="7.109375" style="1" customWidth="1"/>
    <col min="13" max="13" width="7" style="1" customWidth="1"/>
    <col min="14" max="14" width="34.5546875" style="1" customWidth="1"/>
    <col min="15" max="15" width="3.88671875" style="4" customWidth="1"/>
    <col min="16" max="17" width="3.33203125" style="1" customWidth="1"/>
    <col min="18" max="16384" width="9.109375" style="5"/>
  </cols>
  <sheetData>
    <row r="1" spans="1:23" ht="57.6" customHeight="1">
      <c r="L1" s="381"/>
      <c r="M1" s="382"/>
      <c r="N1" s="382"/>
      <c r="O1" s="382"/>
      <c r="P1" s="382"/>
      <c r="Q1" s="382"/>
    </row>
    <row r="2" spans="1:23" ht="14.25" customHeight="1">
      <c r="E2" s="67" t="s">
        <v>53</v>
      </c>
      <c r="F2" s="68"/>
      <c r="G2" s="69"/>
      <c r="H2" s="68"/>
      <c r="I2" s="68"/>
      <c r="J2" s="68"/>
      <c r="K2" s="68"/>
      <c r="L2" s="70"/>
      <c r="M2" s="68"/>
      <c r="N2" s="68"/>
      <c r="O2" s="5"/>
      <c r="P2" s="5"/>
      <c r="Q2" s="5"/>
    </row>
    <row r="3" spans="1:23" ht="16.5" customHeight="1" thickBot="1">
      <c r="A3" s="55"/>
      <c r="B3" s="56"/>
      <c r="C3" s="56"/>
      <c r="D3" s="383" t="s">
        <v>24</v>
      </c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</row>
    <row r="4" spans="1:23" ht="36.75" customHeight="1">
      <c r="A4" s="342" t="s">
        <v>0</v>
      </c>
      <c r="B4" s="345" t="s">
        <v>1</v>
      </c>
      <c r="C4" s="345" t="s">
        <v>2</v>
      </c>
      <c r="D4" s="348" t="s">
        <v>3</v>
      </c>
      <c r="E4" s="351" t="s">
        <v>4</v>
      </c>
      <c r="F4" s="354" t="s">
        <v>5</v>
      </c>
      <c r="G4" s="357" t="s">
        <v>6</v>
      </c>
      <c r="H4" s="360" t="s">
        <v>54</v>
      </c>
      <c r="I4" s="361"/>
      <c r="J4" s="361"/>
      <c r="K4" s="362"/>
      <c r="L4" s="363" t="s">
        <v>55</v>
      </c>
      <c r="M4" s="366" t="s">
        <v>56</v>
      </c>
      <c r="N4" s="369" t="s">
        <v>22</v>
      </c>
      <c r="O4" s="370"/>
      <c r="P4" s="370"/>
      <c r="Q4" s="371"/>
    </row>
    <row r="5" spans="1:23" ht="15" customHeight="1">
      <c r="A5" s="343"/>
      <c r="B5" s="346"/>
      <c r="C5" s="346"/>
      <c r="D5" s="349"/>
      <c r="E5" s="352"/>
      <c r="F5" s="355"/>
      <c r="G5" s="358"/>
      <c r="H5" s="372" t="s">
        <v>7</v>
      </c>
      <c r="I5" s="374" t="s">
        <v>8</v>
      </c>
      <c r="J5" s="374"/>
      <c r="K5" s="375" t="s">
        <v>208</v>
      </c>
      <c r="L5" s="364"/>
      <c r="M5" s="367"/>
      <c r="N5" s="377" t="s">
        <v>23</v>
      </c>
      <c r="O5" s="379" t="s">
        <v>9</v>
      </c>
      <c r="P5" s="379"/>
      <c r="Q5" s="380"/>
    </row>
    <row r="6" spans="1:23" ht="88.5" customHeight="1" thickBot="1">
      <c r="A6" s="344"/>
      <c r="B6" s="347"/>
      <c r="C6" s="347"/>
      <c r="D6" s="350"/>
      <c r="E6" s="353"/>
      <c r="F6" s="356"/>
      <c r="G6" s="359"/>
      <c r="H6" s="373"/>
      <c r="I6" s="66" t="s">
        <v>7</v>
      </c>
      <c r="J6" s="12" t="s">
        <v>10</v>
      </c>
      <c r="K6" s="376"/>
      <c r="L6" s="365"/>
      <c r="M6" s="368"/>
      <c r="N6" s="378"/>
      <c r="O6" s="6" t="s">
        <v>42</v>
      </c>
      <c r="P6" s="6" t="s">
        <v>43</v>
      </c>
      <c r="Q6" s="7" t="s">
        <v>52</v>
      </c>
    </row>
    <row r="7" spans="1:23" ht="14.25" customHeight="1" thickBot="1">
      <c r="A7" s="13" t="s">
        <v>11</v>
      </c>
      <c r="B7" s="403" t="s">
        <v>57</v>
      </c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4"/>
    </row>
    <row r="8" spans="1:23" ht="14.25" customHeight="1" thickBot="1">
      <c r="A8" s="14" t="s">
        <v>11</v>
      </c>
      <c r="B8" s="15" t="s">
        <v>11</v>
      </c>
      <c r="C8" s="405" t="s">
        <v>58</v>
      </c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6"/>
    </row>
    <row r="9" spans="1:23" ht="17.25" customHeight="1">
      <c r="A9" s="384" t="s">
        <v>11</v>
      </c>
      <c r="B9" s="387" t="s">
        <v>11</v>
      </c>
      <c r="C9" s="390" t="s">
        <v>11</v>
      </c>
      <c r="D9" s="393" t="s">
        <v>59</v>
      </c>
      <c r="E9" s="396" t="s">
        <v>39</v>
      </c>
      <c r="F9" s="400" t="s">
        <v>174</v>
      </c>
      <c r="G9" s="25" t="s">
        <v>60</v>
      </c>
      <c r="H9" s="26">
        <v>89.5</v>
      </c>
      <c r="I9" s="17">
        <v>0</v>
      </c>
      <c r="J9" s="27"/>
      <c r="K9" s="28">
        <v>89.5</v>
      </c>
      <c r="L9" s="29">
        <v>100</v>
      </c>
      <c r="M9" s="18">
        <v>70</v>
      </c>
      <c r="N9" s="71" t="s">
        <v>61</v>
      </c>
      <c r="O9" s="72"/>
      <c r="P9" s="73" t="s">
        <v>40</v>
      </c>
      <c r="Q9" s="74"/>
    </row>
    <row r="10" spans="1:23" ht="15" customHeight="1">
      <c r="A10" s="385"/>
      <c r="B10" s="388"/>
      <c r="C10" s="391"/>
      <c r="D10" s="394"/>
      <c r="E10" s="397"/>
      <c r="F10" s="401"/>
      <c r="G10" s="75" t="s">
        <v>51</v>
      </c>
      <c r="H10" s="76"/>
      <c r="I10" s="77"/>
      <c r="J10" s="78"/>
      <c r="K10" s="79"/>
      <c r="L10" s="80">
        <v>0</v>
      </c>
      <c r="M10" s="81">
        <v>70</v>
      </c>
      <c r="N10" s="82" t="s">
        <v>62</v>
      </c>
      <c r="O10" s="83"/>
      <c r="P10" s="84"/>
      <c r="Q10" s="85"/>
    </row>
    <row r="11" spans="1:23" ht="13.5" customHeight="1">
      <c r="A11" s="385"/>
      <c r="B11" s="388"/>
      <c r="C11" s="391"/>
      <c r="D11" s="394"/>
      <c r="E11" s="398"/>
      <c r="F11" s="402"/>
      <c r="G11" s="43" t="s">
        <v>63</v>
      </c>
      <c r="H11" s="30"/>
      <c r="I11" s="31"/>
      <c r="J11" s="32"/>
      <c r="K11" s="33"/>
      <c r="L11" s="34">
        <v>0</v>
      </c>
      <c r="M11" s="35">
        <v>798</v>
      </c>
      <c r="N11" s="82" t="s">
        <v>64</v>
      </c>
      <c r="O11" s="86"/>
      <c r="P11" s="84" t="s">
        <v>40</v>
      </c>
      <c r="Q11" s="87"/>
      <c r="T11" s="88"/>
    </row>
    <row r="12" spans="1:23" ht="19.2" customHeight="1" thickBot="1">
      <c r="A12" s="386"/>
      <c r="B12" s="389"/>
      <c r="C12" s="392"/>
      <c r="D12" s="395"/>
      <c r="E12" s="399"/>
      <c r="F12" s="399"/>
      <c r="G12" s="36" t="s">
        <v>12</v>
      </c>
      <c r="H12" s="37">
        <f t="shared" ref="H12:M12" si="0">SUM(H9:H11)</f>
        <v>89.5</v>
      </c>
      <c r="I12" s="38">
        <f t="shared" si="0"/>
        <v>0</v>
      </c>
      <c r="J12" s="39">
        <f t="shared" si="0"/>
        <v>0</v>
      </c>
      <c r="K12" s="40">
        <f t="shared" si="0"/>
        <v>89.5</v>
      </c>
      <c r="L12" s="41">
        <f>SUM(L9:L11)</f>
        <v>100</v>
      </c>
      <c r="M12" s="44">
        <f t="shared" si="0"/>
        <v>938</v>
      </c>
      <c r="N12" s="89" t="s">
        <v>65</v>
      </c>
      <c r="O12" s="90"/>
      <c r="P12" s="91"/>
      <c r="Q12" s="92"/>
      <c r="R12" s="93"/>
      <c r="T12" s="88"/>
    </row>
    <row r="13" spans="1:23" ht="15" customHeight="1">
      <c r="A13" s="384" t="s">
        <v>11</v>
      </c>
      <c r="B13" s="387" t="s">
        <v>11</v>
      </c>
      <c r="C13" s="390" t="s">
        <v>13</v>
      </c>
      <c r="D13" s="393" t="s">
        <v>66</v>
      </c>
      <c r="E13" s="396" t="s">
        <v>39</v>
      </c>
      <c r="F13" s="400" t="s">
        <v>174</v>
      </c>
      <c r="G13" s="25" t="s">
        <v>60</v>
      </c>
      <c r="H13" s="26">
        <v>5.2</v>
      </c>
      <c r="I13" s="17">
        <v>0</v>
      </c>
      <c r="J13" s="27"/>
      <c r="K13" s="28">
        <v>0</v>
      </c>
      <c r="L13" s="29">
        <v>75.8</v>
      </c>
      <c r="M13" s="94">
        <v>60</v>
      </c>
      <c r="N13" s="95" t="s">
        <v>61</v>
      </c>
      <c r="O13" s="72"/>
      <c r="P13" s="73" t="s">
        <v>40</v>
      </c>
      <c r="Q13" s="74"/>
      <c r="R13" s="53"/>
      <c r="S13" s="51"/>
      <c r="T13" s="52"/>
      <c r="U13" s="51"/>
      <c r="V13" s="51"/>
      <c r="W13" s="51"/>
    </row>
    <row r="14" spans="1:23" ht="17.399999999999999" customHeight="1">
      <c r="A14" s="385"/>
      <c r="B14" s="388"/>
      <c r="C14" s="391"/>
      <c r="D14" s="394"/>
      <c r="E14" s="397"/>
      <c r="F14" s="401"/>
      <c r="G14" s="75" t="s">
        <v>51</v>
      </c>
      <c r="H14" s="76"/>
      <c r="I14" s="77"/>
      <c r="J14" s="78"/>
      <c r="K14" s="79"/>
      <c r="L14" s="80">
        <v>0</v>
      </c>
      <c r="M14" s="96">
        <v>60</v>
      </c>
      <c r="N14" s="97" t="s">
        <v>62</v>
      </c>
      <c r="O14" s="98" t="s">
        <v>40</v>
      </c>
      <c r="P14" s="84"/>
      <c r="Q14" s="99"/>
      <c r="R14" s="53"/>
      <c r="S14" s="51"/>
      <c r="T14" s="52"/>
      <c r="U14" s="51"/>
      <c r="V14" s="51"/>
      <c r="W14" s="51"/>
    </row>
    <row r="15" spans="1:23" ht="15" customHeight="1">
      <c r="A15" s="385"/>
      <c r="B15" s="388"/>
      <c r="C15" s="391"/>
      <c r="D15" s="394"/>
      <c r="E15" s="397"/>
      <c r="F15" s="401"/>
      <c r="G15" s="75"/>
      <c r="H15" s="76"/>
      <c r="I15" s="77"/>
      <c r="J15" s="78"/>
      <c r="K15" s="79"/>
      <c r="L15" s="80"/>
      <c r="M15" s="81"/>
      <c r="N15" s="97" t="s">
        <v>64</v>
      </c>
      <c r="O15" s="98"/>
      <c r="P15" s="84" t="s">
        <v>40</v>
      </c>
      <c r="Q15" s="99"/>
      <c r="R15" s="53"/>
      <c r="S15" s="51"/>
      <c r="T15" s="52"/>
      <c r="U15" s="51"/>
      <c r="V15" s="51"/>
      <c r="W15" s="51"/>
    </row>
    <row r="16" spans="1:23" ht="14.25" customHeight="1" thickBot="1">
      <c r="A16" s="385"/>
      <c r="B16" s="388"/>
      <c r="C16" s="391"/>
      <c r="D16" s="394"/>
      <c r="E16" s="398"/>
      <c r="F16" s="402"/>
      <c r="G16" s="43" t="s">
        <v>63</v>
      </c>
      <c r="H16" s="30"/>
      <c r="I16" s="31"/>
      <c r="J16" s="32"/>
      <c r="K16" s="33"/>
      <c r="L16" s="34">
        <v>0</v>
      </c>
      <c r="M16" s="100">
        <v>670</v>
      </c>
      <c r="N16" s="89" t="s">
        <v>65</v>
      </c>
      <c r="O16" s="98"/>
      <c r="P16" s="84"/>
      <c r="Q16" s="99"/>
      <c r="R16" s="53"/>
      <c r="S16" s="51"/>
      <c r="T16" s="52"/>
      <c r="U16" s="51"/>
      <c r="V16" s="51"/>
      <c r="W16" s="51"/>
    </row>
    <row r="17" spans="1:23" ht="16.5" customHeight="1" thickBot="1">
      <c r="A17" s="386"/>
      <c r="B17" s="389"/>
      <c r="C17" s="392"/>
      <c r="D17" s="395"/>
      <c r="E17" s="399"/>
      <c r="F17" s="399"/>
      <c r="G17" s="36" t="s">
        <v>12</v>
      </c>
      <c r="H17" s="37">
        <f t="shared" ref="H17:K17" si="1">SUM(H13:H16)</f>
        <v>5.2</v>
      </c>
      <c r="I17" s="38">
        <f t="shared" si="1"/>
        <v>0</v>
      </c>
      <c r="J17" s="39">
        <f t="shared" si="1"/>
        <v>0</v>
      </c>
      <c r="K17" s="40">
        <f t="shared" si="1"/>
        <v>0</v>
      </c>
      <c r="L17" s="41">
        <f>SUM(L13:L16)</f>
        <v>75.8</v>
      </c>
      <c r="M17" s="101">
        <f>SUM(M13:M16)</f>
        <v>790</v>
      </c>
      <c r="N17" s="102" t="s">
        <v>67</v>
      </c>
      <c r="O17" s="103"/>
      <c r="P17" s="91"/>
      <c r="Q17" s="104"/>
      <c r="R17" s="53"/>
      <c r="S17" s="51"/>
      <c r="T17" s="52"/>
      <c r="U17" s="51"/>
      <c r="V17" s="51"/>
      <c r="W17" s="51"/>
    </row>
    <row r="18" spans="1:23" ht="15.75" customHeight="1">
      <c r="A18" s="384" t="s">
        <v>11</v>
      </c>
      <c r="B18" s="387" t="s">
        <v>11</v>
      </c>
      <c r="C18" s="390" t="s">
        <v>25</v>
      </c>
      <c r="D18" s="393" t="s">
        <v>68</v>
      </c>
      <c r="E18" s="396" t="s">
        <v>39</v>
      </c>
      <c r="F18" s="400" t="s">
        <v>174</v>
      </c>
      <c r="G18" s="25" t="s">
        <v>60</v>
      </c>
      <c r="H18" s="26">
        <v>0</v>
      </c>
      <c r="I18" s="17">
        <v>0</v>
      </c>
      <c r="J18" s="27"/>
      <c r="K18" s="28">
        <v>0</v>
      </c>
      <c r="L18" s="29">
        <v>86.7</v>
      </c>
      <c r="M18" s="18">
        <v>48</v>
      </c>
      <c r="N18" s="71" t="s">
        <v>62</v>
      </c>
      <c r="O18" s="105"/>
      <c r="P18" s="106" t="s">
        <v>40</v>
      </c>
      <c r="Q18" s="107"/>
      <c r="R18" s="53"/>
      <c r="S18" s="51"/>
      <c r="T18" s="52"/>
      <c r="U18" s="51"/>
      <c r="V18" s="51"/>
      <c r="W18" s="51"/>
    </row>
    <row r="19" spans="1:23" ht="12.75" customHeight="1">
      <c r="A19" s="385"/>
      <c r="B19" s="388"/>
      <c r="C19" s="391"/>
      <c r="D19" s="394"/>
      <c r="E19" s="397"/>
      <c r="F19" s="409"/>
      <c r="G19" s="108"/>
      <c r="H19" s="109"/>
      <c r="I19" s="58"/>
      <c r="J19" s="110"/>
      <c r="K19" s="111"/>
      <c r="L19" s="112"/>
      <c r="M19" s="59"/>
      <c r="N19" s="82" t="s">
        <v>61</v>
      </c>
      <c r="O19" s="113"/>
      <c r="P19" s="114" t="s">
        <v>40</v>
      </c>
      <c r="Q19" s="115"/>
      <c r="R19" s="53"/>
      <c r="S19" s="51"/>
      <c r="T19" s="52"/>
      <c r="U19" s="51"/>
      <c r="V19" s="51"/>
      <c r="W19" s="51"/>
    </row>
    <row r="20" spans="1:23" ht="13.95" customHeight="1">
      <c r="A20" s="385"/>
      <c r="B20" s="388"/>
      <c r="C20" s="391"/>
      <c r="D20" s="394"/>
      <c r="E20" s="397"/>
      <c r="F20" s="409"/>
      <c r="G20" s="108"/>
      <c r="H20" s="109"/>
      <c r="I20" s="58"/>
      <c r="J20" s="110"/>
      <c r="K20" s="111"/>
      <c r="L20" s="112"/>
      <c r="M20" s="59"/>
      <c r="N20" s="82" t="s">
        <v>69</v>
      </c>
      <c r="O20" s="113"/>
      <c r="P20" s="114" t="s">
        <v>40</v>
      </c>
      <c r="Q20" s="115"/>
      <c r="R20" s="53"/>
      <c r="S20" s="51"/>
      <c r="T20" s="52"/>
      <c r="U20" s="51"/>
      <c r="V20" s="51"/>
      <c r="W20" s="51"/>
    </row>
    <row r="21" spans="1:23" ht="14.25" customHeight="1">
      <c r="A21" s="385"/>
      <c r="B21" s="388"/>
      <c r="C21" s="391"/>
      <c r="D21" s="394"/>
      <c r="E21" s="397"/>
      <c r="F21" s="409"/>
      <c r="G21" s="75" t="s">
        <v>51</v>
      </c>
      <c r="H21" s="76"/>
      <c r="I21" s="77"/>
      <c r="J21" s="78"/>
      <c r="K21" s="79"/>
      <c r="L21" s="80">
        <v>0</v>
      </c>
      <c r="M21" s="81">
        <v>48</v>
      </c>
      <c r="N21" s="82" t="s">
        <v>64</v>
      </c>
      <c r="O21" s="113"/>
      <c r="P21" s="114" t="s">
        <v>40</v>
      </c>
      <c r="Q21" s="115"/>
      <c r="R21" s="53"/>
      <c r="S21" s="51"/>
      <c r="T21" s="52"/>
      <c r="U21" s="51"/>
      <c r="V21" s="51"/>
      <c r="W21" s="51"/>
    </row>
    <row r="22" spans="1:23" ht="10.5" customHeight="1">
      <c r="A22" s="385"/>
      <c r="B22" s="388"/>
      <c r="C22" s="391"/>
      <c r="D22" s="394"/>
      <c r="E22" s="397"/>
      <c r="F22" s="409"/>
      <c r="G22" s="43" t="s">
        <v>63</v>
      </c>
      <c r="H22" s="30"/>
      <c r="I22" s="31"/>
      <c r="J22" s="32"/>
      <c r="K22" s="33"/>
      <c r="L22" s="34">
        <v>0</v>
      </c>
      <c r="M22" s="35">
        <v>540</v>
      </c>
      <c r="N22" s="407" t="s">
        <v>70</v>
      </c>
      <c r="O22" s="116"/>
      <c r="P22" s="117"/>
      <c r="Q22" s="118"/>
      <c r="R22" s="53"/>
      <c r="S22" s="51"/>
      <c r="T22" s="52"/>
      <c r="U22" s="51"/>
      <c r="V22" s="51"/>
      <c r="W22" s="51"/>
    </row>
    <row r="23" spans="1:23" ht="13.5" customHeight="1" thickBot="1">
      <c r="A23" s="386"/>
      <c r="B23" s="389"/>
      <c r="C23" s="392"/>
      <c r="D23" s="395"/>
      <c r="E23" s="399"/>
      <c r="F23" s="399"/>
      <c r="G23" s="36" t="s">
        <v>12</v>
      </c>
      <c r="H23" s="37">
        <f t="shared" ref="H23:M23" si="2">SUM(H18:H22)</f>
        <v>0</v>
      </c>
      <c r="I23" s="38">
        <f t="shared" si="2"/>
        <v>0</v>
      </c>
      <c r="J23" s="39">
        <f t="shared" si="2"/>
        <v>0</v>
      </c>
      <c r="K23" s="40">
        <f t="shared" si="2"/>
        <v>0</v>
      </c>
      <c r="L23" s="41">
        <f>SUM(L18:L22)</f>
        <v>86.7</v>
      </c>
      <c r="M23" s="44">
        <f t="shared" si="2"/>
        <v>636</v>
      </c>
      <c r="N23" s="408"/>
      <c r="O23" s="119"/>
      <c r="P23" s="120"/>
      <c r="Q23" s="121"/>
      <c r="R23" s="53"/>
      <c r="S23" s="51"/>
      <c r="T23" s="52"/>
      <c r="U23" s="51"/>
      <c r="V23" s="51"/>
      <c r="W23" s="51"/>
    </row>
    <row r="24" spans="1:23" ht="16.5" customHeight="1">
      <c r="A24" s="384" t="s">
        <v>11</v>
      </c>
      <c r="B24" s="387" t="s">
        <v>11</v>
      </c>
      <c r="C24" s="390" t="s">
        <v>26</v>
      </c>
      <c r="D24" s="393" t="s">
        <v>71</v>
      </c>
      <c r="E24" s="396" t="s">
        <v>39</v>
      </c>
      <c r="F24" s="400" t="s">
        <v>174</v>
      </c>
      <c r="G24" s="25" t="s">
        <v>60</v>
      </c>
      <c r="H24" s="26">
        <v>0</v>
      </c>
      <c r="I24" s="17">
        <v>0</v>
      </c>
      <c r="J24" s="27"/>
      <c r="K24" s="28">
        <v>0</v>
      </c>
      <c r="L24" s="29">
        <v>43</v>
      </c>
      <c r="M24" s="18">
        <v>43</v>
      </c>
      <c r="N24" s="71" t="s">
        <v>62</v>
      </c>
      <c r="O24" s="122"/>
      <c r="P24" s="123"/>
      <c r="Q24" s="124"/>
      <c r="R24" s="53"/>
      <c r="S24" s="51"/>
      <c r="T24" s="52"/>
      <c r="U24" s="51"/>
      <c r="V24" s="51"/>
      <c r="W24" s="51"/>
    </row>
    <row r="25" spans="1:23" ht="16.5" customHeight="1">
      <c r="A25" s="385"/>
      <c r="B25" s="388"/>
      <c r="C25" s="391"/>
      <c r="D25" s="394"/>
      <c r="E25" s="397"/>
      <c r="F25" s="401"/>
      <c r="G25" s="75" t="s">
        <v>51</v>
      </c>
      <c r="H25" s="76"/>
      <c r="I25" s="77"/>
      <c r="J25" s="78"/>
      <c r="K25" s="79"/>
      <c r="L25" s="80">
        <v>43</v>
      </c>
      <c r="M25" s="81">
        <v>43</v>
      </c>
      <c r="N25" s="82" t="s">
        <v>61</v>
      </c>
      <c r="O25" s="125"/>
      <c r="P25" s="126" t="s">
        <v>40</v>
      </c>
      <c r="Q25" s="127"/>
      <c r="R25" s="53"/>
      <c r="S25" s="51"/>
      <c r="T25" s="52"/>
      <c r="U25" s="51"/>
      <c r="V25" s="51"/>
      <c r="W25" s="51"/>
    </row>
    <row r="26" spans="1:23" ht="16.5" customHeight="1">
      <c r="A26" s="385"/>
      <c r="B26" s="388"/>
      <c r="C26" s="391"/>
      <c r="D26" s="394"/>
      <c r="E26" s="397"/>
      <c r="F26" s="401"/>
      <c r="G26" s="75" t="s">
        <v>63</v>
      </c>
      <c r="H26" s="76"/>
      <c r="I26" s="128"/>
      <c r="J26" s="78"/>
      <c r="K26" s="129"/>
      <c r="L26" s="80">
        <v>487</v>
      </c>
      <c r="M26" s="81">
        <v>487</v>
      </c>
      <c r="N26" s="82" t="s">
        <v>69</v>
      </c>
      <c r="O26" s="125"/>
      <c r="P26" s="126" t="s">
        <v>40</v>
      </c>
      <c r="Q26" s="127"/>
      <c r="R26" s="53"/>
      <c r="S26" s="51"/>
      <c r="T26" s="52"/>
      <c r="U26" s="51"/>
      <c r="V26" s="51"/>
      <c r="W26" s="51"/>
    </row>
    <row r="27" spans="1:23" ht="16.5" customHeight="1">
      <c r="A27" s="385"/>
      <c r="B27" s="388"/>
      <c r="C27" s="391"/>
      <c r="D27" s="394"/>
      <c r="E27" s="397"/>
      <c r="F27" s="409"/>
      <c r="G27" s="43"/>
      <c r="H27" s="30"/>
      <c r="I27" s="31"/>
      <c r="J27" s="32"/>
      <c r="K27" s="33"/>
      <c r="L27" s="34"/>
      <c r="M27" s="35"/>
      <c r="N27" s="82" t="s">
        <v>64</v>
      </c>
      <c r="O27" s="125"/>
      <c r="P27" s="126"/>
      <c r="Q27" s="127"/>
      <c r="R27" s="53"/>
      <c r="S27" s="51"/>
      <c r="T27" s="52"/>
      <c r="U27" s="51"/>
      <c r="V27" s="51"/>
      <c r="W27" s="51"/>
    </row>
    <row r="28" spans="1:23" ht="25.5" customHeight="1" thickBot="1">
      <c r="A28" s="386"/>
      <c r="B28" s="389"/>
      <c r="C28" s="392"/>
      <c r="D28" s="395"/>
      <c r="E28" s="399"/>
      <c r="F28" s="399"/>
      <c r="G28" s="36" t="s">
        <v>12</v>
      </c>
      <c r="H28" s="37">
        <f>SUM(H24:H26)</f>
        <v>0</v>
      </c>
      <c r="I28" s="38">
        <f>SUM(I24:I26)</f>
        <v>0</v>
      </c>
      <c r="J28" s="39">
        <f>SUM(J24:J26)</f>
        <v>0</v>
      </c>
      <c r="K28" s="40">
        <f>SUM(K24:K26)</f>
        <v>0</v>
      </c>
      <c r="L28" s="41">
        <f>SUM(L24:L27)</f>
        <v>573</v>
      </c>
      <c r="M28" s="41">
        <f>SUM(M24:M27)</f>
        <v>573</v>
      </c>
      <c r="N28" s="130" t="s">
        <v>72</v>
      </c>
      <c r="O28" s="131"/>
      <c r="P28" s="132"/>
      <c r="Q28" s="133"/>
      <c r="R28" s="53"/>
      <c r="S28" s="51"/>
      <c r="T28" s="52"/>
      <c r="U28" s="51"/>
      <c r="V28" s="51"/>
      <c r="W28" s="51"/>
    </row>
    <row r="29" spans="1:23" ht="20.399999999999999" customHeight="1">
      <c r="A29" s="134" t="s">
        <v>11</v>
      </c>
      <c r="B29" s="135" t="s">
        <v>11</v>
      </c>
      <c r="C29" s="8" t="s">
        <v>28</v>
      </c>
      <c r="D29" s="416" t="s">
        <v>73</v>
      </c>
      <c r="E29" s="396" t="s">
        <v>39</v>
      </c>
      <c r="F29" s="400" t="s">
        <v>176</v>
      </c>
      <c r="G29" s="25" t="s">
        <v>60</v>
      </c>
      <c r="H29" s="26">
        <v>0</v>
      </c>
      <c r="I29" s="17">
        <v>0</v>
      </c>
      <c r="J29" s="27"/>
      <c r="K29" s="28">
        <v>0</v>
      </c>
      <c r="L29" s="29">
        <v>76</v>
      </c>
      <c r="M29" s="18">
        <v>76</v>
      </c>
      <c r="N29" s="71" t="s">
        <v>62</v>
      </c>
      <c r="O29" s="122"/>
      <c r="P29" s="123"/>
      <c r="Q29" s="124"/>
      <c r="R29" s="93"/>
      <c r="S29" s="51"/>
      <c r="T29" s="52"/>
      <c r="U29" s="51"/>
      <c r="V29" s="51"/>
      <c r="W29" s="51"/>
    </row>
    <row r="30" spans="1:23" ht="14.25" customHeight="1">
      <c r="A30" s="63"/>
      <c r="B30" s="136"/>
      <c r="C30" s="16"/>
      <c r="D30" s="417"/>
      <c r="E30" s="397"/>
      <c r="F30" s="409"/>
      <c r="G30" s="75" t="s">
        <v>51</v>
      </c>
      <c r="H30" s="76"/>
      <c r="I30" s="77"/>
      <c r="J30" s="78"/>
      <c r="K30" s="79"/>
      <c r="L30" s="80">
        <v>76</v>
      </c>
      <c r="M30" s="81">
        <v>76</v>
      </c>
      <c r="N30" s="82" t="s">
        <v>61</v>
      </c>
      <c r="O30" s="137" t="s">
        <v>40</v>
      </c>
      <c r="P30" s="138"/>
      <c r="Q30" s="139"/>
      <c r="R30" s="140"/>
      <c r="S30" s="141"/>
      <c r="T30" s="142"/>
      <c r="U30" s="51"/>
      <c r="V30" s="51"/>
      <c r="W30" s="51"/>
    </row>
    <row r="31" spans="1:23" ht="13.5" customHeight="1">
      <c r="A31" s="63"/>
      <c r="B31" s="136"/>
      <c r="C31" s="16"/>
      <c r="D31" s="417"/>
      <c r="E31" s="397"/>
      <c r="F31" s="409"/>
      <c r="G31" s="75" t="s">
        <v>63</v>
      </c>
      <c r="H31" s="76"/>
      <c r="I31" s="128"/>
      <c r="J31" s="78"/>
      <c r="K31" s="129"/>
      <c r="L31" s="80">
        <v>856</v>
      </c>
      <c r="M31" s="81">
        <v>857</v>
      </c>
      <c r="N31" s="82" t="s">
        <v>69</v>
      </c>
      <c r="O31" s="125" t="s">
        <v>40</v>
      </c>
      <c r="P31" s="126"/>
      <c r="Q31" s="127"/>
      <c r="R31" s="93"/>
      <c r="S31" s="51"/>
      <c r="T31" s="52"/>
      <c r="U31" s="51"/>
      <c r="V31" s="51"/>
      <c r="W31" s="51"/>
    </row>
    <row r="32" spans="1:23" ht="13.5" customHeight="1" thickBot="1">
      <c r="A32" s="63"/>
      <c r="B32" s="136"/>
      <c r="C32" s="16"/>
      <c r="D32" s="417"/>
      <c r="E32" s="397"/>
      <c r="F32" s="409"/>
      <c r="G32" s="43"/>
      <c r="H32" s="30"/>
      <c r="I32" s="31"/>
      <c r="J32" s="32"/>
      <c r="K32" s="33"/>
      <c r="L32" s="34"/>
      <c r="M32" s="35"/>
      <c r="N32" s="82" t="s">
        <v>64</v>
      </c>
      <c r="O32" s="125"/>
      <c r="P32" s="126" t="s">
        <v>40</v>
      </c>
      <c r="Q32" s="127"/>
      <c r="R32" s="93"/>
      <c r="S32" s="51"/>
      <c r="T32" s="52"/>
      <c r="U32" s="51"/>
      <c r="V32" s="51"/>
      <c r="W32" s="51"/>
    </row>
    <row r="33" spans="1:23" ht="22.2" customHeight="1" thickBot="1">
      <c r="A33" s="143"/>
      <c r="B33" s="144"/>
      <c r="C33" s="9"/>
      <c r="D33" s="418"/>
      <c r="E33" s="399"/>
      <c r="F33" s="399"/>
      <c r="G33" s="36" t="s">
        <v>12</v>
      </c>
      <c r="H33" s="37">
        <f t="shared" ref="H33:K33" si="3">SUM(H29:H31)</f>
        <v>0</v>
      </c>
      <c r="I33" s="38">
        <f t="shared" si="3"/>
        <v>0</v>
      </c>
      <c r="J33" s="39">
        <f t="shared" si="3"/>
        <v>0</v>
      </c>
      <c r="K33" s="40">
        <f t="shared" si="3"/>
        <v>0</v>
      </c>
      <c r="L33" s="41">
        <f>L29+L30+L31+L32</f>
        <v>1008</v>
      </c>
      <c r="M33" s="42">
        <f>M29+M30+M31+M32</f>
        <v>1009</v>
      </c>
      <c r="N33" s="145" t="s">
        <v>74</v>
      </c>
      <c r="O33" s="131"/>
      <c r="P33" s="132"/>
      <c r="Q33" s="133"/>
      <c r="R33" s="93"/>
      <c r="S33" s="51"/>
      <c r="T33" s="52"/>
      <c r="U33" s="51"/>
      <c r="V33" s="51"/>
      <c r="W33" s="51"/>
    </row>
    <row r="34" spans="1:23" ht="13.5" customHeight="1">
      <c r="A34" s="384" t="s">
        <v>11</v>
      </c>
      <c r="B34" s="387" t="s">
        <v>11</v>
      </c>
      <c r="C34" s="390" t="s">
        <v>29</v>
      </c>
      <c r="D34" s="393" t="s">
        <v>75</v>
      </c>
      <c r="E34" s="396" t="s">
        <v>39</v>
      </c>
      <c r="F34" s="400" t="s">
        <v>176</v>
      </c>
      <c r="G34" s="25" t="s">
        <v>60</v>
      </c>
      <c r="H34" s="26">
        <v>0</v>
      </c>
      <c r="I34" s="17">
        <v>0</v>
      </c>
      <c r="J34" s="27"/>
      <c r="K34" s="28">
        <v>0</v>
      </c>
      <c r="L34" s="29">
        <v>0</v>
      </c>
      <c r="M34" s="18">
        <v>30</v>
      </c>
      <c r="N34" s="71" t="s">
        <v>76</v>
      </c>
      <c r="O34" s="146"/>
      <c r="P34" s="147"/>
      <c r="Q34" s="148" t="s">
        <v>40</v>
      </c>
      <c r="R34" s="53"/>
      <c r="S34" s="51"/>
      <c r="T34" s="52"/>
      <c r="U34" s="51"/>
      <c r="V34" s="51"/>
      <c r="W34" s="51"/>
    </row>
    <row r="35" spans="1:23" ht="18" customHeight="1">
      <c r="A35" s="385"/>
      <c r="B35" s="388"/>
      <c r="C35" s="391"/>
      <c r="D35" s="394"/>
      <c r="E35" s="397"/>
      <c r="F35" s="401"/>
      <c r="G35" s="75" t="s">
        <v>51</v>
      </c>
      <c r="H35" s="76"/>
      <c r="I35" s="77"/>
      <c r="J35" s="78"/>
      <c r="K35" s="79"/>
      <c r="L35" s="80"/>
      <c r="M35" s="81"/>
      <c r="N35" s="149"/>
      <c r="O35" s="150"/>
      <c r="P35" s="151"/>
      <c r="Q35" s="85"/>
      <c r="R35" s="53"/>
      <c r="S35" s="51"/>
      <c r="T35" s="52"/>
      <c r="U35" s="51"/>
      <c r="V35" s="51"/>
      <c r="W35" s="51"/>
    </row>
    <row r="36" spans="1:23" ht="13.5" customHeight="1">
      <c r="A36" s="385"/>
      <c r="B36" s="388"/>
      <c r="C36" s="391"/>
      <c r="D36" s="394"/>
      <c r="E36" s="398"/>
      <c r="F36" s="402"/>
      <c r="G36" s="43" t="s">
        <v>63</v>
      </c>
      <c r="H36" s="30"/>
      <c r="I36" s="31"/>
      <c r="J36" s="32"/>
      <c r="K36" s="33"/>
      <c r="L36" s="34"/>
      <c r="M36" s="35"/>
      <c r="N36" s="152"/>
      <c r="O36" s="153"/>
      <c r="P36" s="154"/>
      <c r="Q36" s="87"/>
      <c r="R36" s="53"/>
      <c r="S36" s="51"/>
      <c r="T36" s="52"/>
      <c r="U36" s="51"/>
      <c r="V36" s="51"/>
      <c r="W36" s="51"/>
    </row>
    <row r="37" spans="1:23" ht="27" customHeight="1" thickBot="1">
      <c r="A37" s="386"/>
      <c r="B37" s="389"/>
      <c r="C37" s="392"/>
      <c r="D37" s="395"/>
      <c r="E37" s="399"/>
      <c r="F37" s="399"/>
      <c r="G37" s="36" t="s">
        <v>12</v>
      </c>
      <c r="H37" s="37">
        <f t="shared" ref="H37:K37" si="4">SUM(H34:H36)</f>
        <v>0</v>
      </c>
      <c r="I37" s="38">
        <f t="shared" si="4"/>
        <v>0</v>
      </c>
      <c r="J37" s="39">
        <f t="shared" si="4"/>
        <v>0</v>
      </c>
      <c r="K37" s="40">
        <f t="shared" si="4"/>
        <v>0</v>
      </c>
      <c r="L37" s="41">
        <f>L34+L35+L36</f>
        <v>0</v>
      </c>
      <c r="M37" s="41">
        <f>M34+M35+M36</f>
        <v>30</v>
      </c>
      <c r="N37" s="155" t="s">
        <v>77</v>
      </c>
      <c r="O37" s="156"/>
      <c r="P37" s="157"/>
      <c r="Q37" s="92"/>
      <c r="R37" s="53"/>
      <c r="S37" s="51"/>
      <c r="T37" s="52"/>
      <c r="U37" s="51"/>
      <c r="V37" s="51"/>
      <c r="W37" s="51"/>
    </row>
    <row r="38" spans="1:23" ht="15.75" customHeight="1" thickBot="1">
      <c r="A38" s="14" t="s">
        <v>11</v>
      </c>
      <c r="B38" s="23" t="s">
        <v>11</v>
      </c>
      <c r="C38" s="410" t="s">
        <v>14</v>
      </c>
      <c r="D38" s="411"/>
      <c r="E38" s="411"/>
      <c r="F38" s="411"/>
      <c r="G38" s="412"/>
      <c r="H38" s="62">
        <f t="shared" ref="H38:M38" si="5">H12+H17+H23+H28+H33+H37</f>
        <v>94.7</v>
      </c>
      <c r="I38" s="62">
        <f t="shared" si="5"/>
        <v>0</v>
      </c>
      <c r="J38" s="62">
        <f t="shared" si="5"/>
        <v>0</v>
      </c>
      <c r="K38" s="62">
        <f t="shared" si="5"/>
        <v>89.5</v>
      </c>
      <c r="L38" s="62">
        <f t="shared" si="5"/>
        <v>1843.5</v>
      </c>
      <c r="M38" s="62">
        <f t="shared" si="5"/>
        <v>3976</v>
      </c>
      <c r="N38" s="24"/>
      <c r="O38" s="19"/>
      <c r="P38" s="19"/>
      <c r="Q38" s="20"/>
      <c r="R38" s="158"/>
      <c r="S38" s="51"/>
      <c r="T38" s="52"/>
      <c r="U38" s="51"/>
      <c r="V38" s="51"/>
      <c r="W38" s="51"/>
    </row>
    <row r="39" spans="1:23" ht="28.5" customHeight="1" thickBot="1">
      <c r="A39" s="14" t="s">
        <v>11</v>
      </c>
      <c r="B39" s="15" t="s">
        <v>13</v>
      </c>
      <c r="C39" s="413" t="s">
        <v>78</v>
      </c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5"/>
      <c r="R39" s="158"/>
      <c r="S39" s="51"/>
      <c r="T39" s="52"/>
      <c r="U39" s="51"/>
      <c r="V39" s="51"/>
      <c r="W39" s="51"/>
    </row>
    <row r="40" spans="1:23" ht="16.5" customHeight="1">
      <c r="A40" s="384" t="s">
        <v>11</v>
      </c>
      <c r="B40" s="387" t="s">
        <v>13</v>
      </c>
      <c r="C40" s="390" t="s">
        <v>11</v>
      </c>
      <c r="D40" s="393" t="s">
        <v>79</v>
      </c>
      <c r="E40" s="396" t="s">
        <v>39</v>
      </c>
      <c r="F40" s="400" t="s">
        <v>176</v>
      </c>
      <c r="G40" s="25" t="s">
        <v>60</v>
      </c>
      <c r="H40" s="26">
        <v>14.2</v>
      </c>
      <c r="I40" s="17">
        <v>0</v>
      </c>
      <c r="J40" s="27"/>
      <c r="K40" s="28">
        <v>0</v>
      </c>
      <c r="L40" s="29">
        <v>63</v>
      </c>
      <c r="M40" s="18">
        <v>63</v>
      </c>
      <c r="N40" s="95" t="s">
        <v>62</v>
      </c>
      <c r="O40" s="122"/>
      <c r="P40" s="123" t="s">
        <v>40</v>
      </c>
      <c r="Q40" s="148"/>
      <c r="R40" s="158"/>
      <c r="S40" s="51"/>
      <c r="T40" s="52"/>
      <c r="U40" s="51"/>
      <c r="V40" s="51"/>
      <c r="W40" s="51"/>
    </row>
    <row r="41" spans="1:23" ht="18" customHeight="1">
      <c r="A41" s="385"/>
      <c r="B41" s="388"/>
      <c r="C41" s="391"/>
      <c r="D41" s="394"/>
      <c r="E41" s="397"/>
      <c r="F41" s="401"/>
      <c r="G41" s="75" t="s">
        <v>51</v>
      </c>
      <c r="H41" s="76"/>
      <c r="I41" s="77"/>
      <c r="J41" s="78"/>
      <c r="K41" s="79"/>
      <c r="L41" s="80">
        <v>63</v>
      </c>
      <c r="M41" s="81">
        <v>63</v>
      </c>
      <c r="N41" s="97" t="s">
        <v>61</v>
      </c>
      <c r="O41" s="125"/>
      <c r="P41" s="126" t="s">
        <v>40</v>
      </c>
      <c r="Q41" s="99"/>
      <c r="R41" s="158"/>
      <c r="S41" s="51"/>
      <c r="T41" s="52"/>
      <c r="U41" s="51"/>
      <c r="V41" s="51"/>
      <c r="W41" s="51"/>
    </row>
    <row r="42" spans="1:23" ht="18" customHeight="1">
      <c r="A42" s="385"/>
      <c r="B42" s="388"/>
      <c r="C42" s="391"/>
      <c r="D42" s="394"/>
      <c r="E42" s="398"/>
      <c r="F42" s="402"/>
      <c r="G42" s="75" t="s">
        <v>63</v>
      </c>
      <c r="H42" s="76"/>
      <c r="I42" s="128"/>
      <c r="J42" s="78"/>
      <c r="K42" s="129"/>
      <c r="L42" s="34">
        <v>714</v>
      </c>
      <c r="M42" s="35">
        <v>714</v>
      </c>
      <c r="N42" s="97" t="s">
        <v>69</v>
      </c>
      <c r="O42" s="159"/>
      <c r="P42" s="160" t="s">
        <v>40</v>
      </c>
      <c r="Q42" s="161"/>
      <c r="R42" s="158"/>
      <c r="S42" s="51"/>
      <c r="T42" s="52"/>
      <c r="U42" s="51"/>
      <c r="V42" s="51"/>
      <c r="W42" s="51"/>
    </row>
    <row r="43" spans="1:23" ht="14.4" customHeight="1">
      <c r="A43" s="385"/>
      <c r="B43" s="388"/>
      <c r="C43" s="391"/>
      <c r="D43" s="394"/>
      <c r="E43" s="398"/>
      <c r="F43" s="398"/>
      <c r="G43" s="43"/>
      <c r="H43" s="30"/>
      <c r="I43" s="31"/>
      <c r="J43" s="32"/>
      <c r="K43" s="33"/>
      <c r="L43" s="34"/>
      <c r="M43" s="35"/>
      <c r="N43" s="97" t="s">
        <v>64</v>
      </c>
      <c r="O43" s="159"/>
      <c r="P43" s="160" t="s">
        <v>40</v>
      </c>
      <c r="Q43" s="161"/>
      <c r="R43" s="158"/>
      <c r="S43" s="51"/>
      <c r="T43" s="52"/>
      <c r="U43" s="51"/>
      <c r="V43" s="51"/>
      <c r="W43" s="51"/>
    </row>
    <row r="44" spans="1:23" ht="17.25" customHeight="1" thickBot="1">
      <c r="A44" s="386"/>
      <c r="B44" s="389"/>
      <c r="C44" s="392"/>
      <c r="D44" s="395"/>
      <c r="E44" s="399"/>
      <c r="F44" s="399"/>
      <c r="G44" s="36" t="s">
        <v>12</v>
      </c>
      <c r="H44" s="37">
        <f>SUM(H40:H42)</f>
        <v>14.2</v>
      </c>
      <c r="I44" s="38">
        <f>SUM(I40:I42)</f>
        <v>0</v>
      </c>
      <c r="J44" s="39">
        <f>SUM(J40:J42)</f>
        <v>0</v>
      </c>
      <c r="K44" s="40">
        <f>SUM(K40:K42)</f>
        <v>0</v>
      </c>
      <c r="L44" s="41">
        <f>SUM(L40:L43)</f>
        <v>840</v>
      </c>
      <c r="M44" s="44">
        <f>SUM(M40:M42)</f>
        <v>840</v>
      </c>
      <c r="N44" s="162" t="s">
        <v>80</v>
      </c>
      <c r="O44" s="156"/>
      <c r="P44" s="157"/>
      <c r="Q44" s="92"/>
      <c r="R44" s="51"/>
      <c r="S44" s="51"/>
      <c r="T44" s="51"/>
      <c r="U44" s="51"/>
      <c r="V44" s="51"/>
      <c r="W44" s="51"/>
    </row>
    <row r="45" spans="1:23" ht="18" customHeight="1">
      <c r="A45" s="384" t="s">
        <v>11</v>
      </c>
      <c r="B45" s="387" t="s">
        <v>13</v>
      </c>
      <c r="C45" s="390" t="s">
        <v>13</v>
      </c>
      <c r="D45" s="393" t="s">
        <v>81</v>
      </c>
      <c r="E45" s="396" t="s">
        <v>39</v>
      </c>
      <c r="F45" s="400" t="s">
        <v>176</v>
      </c>
      <c r="G45" s="25" t="s">
        <v>60</v>
      </c>
      <c r="H45" s="26">
        <v>0</v>
      </c>
      <c r="I45" s="17">
        <v>0</v>
      </c>
      <c r="J45" s="27"/>
      <c r="K45" s="28">
        <v>0</v>
      </c>
      <c r="L45" s="29">
        <v>16</v>
      </c>
      <c r="M45" s="18">
        <v>16</v>
      </c>
      <c r="N45" s="95" t="s">
        <v>62</v>
      </c>
      <c r="O45" s="122" t="s">
        <v>40</v>
      </c>
      <c r="P45" s="123"/>
      <c r="Q45" s="148"/>
      <c r="R45" s="51"/>
      <c r="S45" s="51"/>
      <c r="T45" s="51"/>
      <c r="U45" s="51"/>
      <c r="V45" s="51"/>
      <c r="W45" s="51"/>
    </row>
    <row r="46" spans="1:23" ht="15.75" customHeight="1">
      <c r="A46" s="385"/>
      <c r="B46" s="388"/>
      <c r="C46" s="391"/>
      <c r="D46" s="394"/>
      <c r="E46" s="397"/>
      <c r="F46" s="401"/>
      <c r="G46" s="75" t="s">
        <v>51</v>
      </c>
      <c r="H46" s="76"/>
      <c r="I46" s="77"/>
      <c r="J46" s="78"/>
      <c r="K46" s="79"/>
      <c r="L46" s="80">
        <v>16</v>
      </c>
      <c r="M46" s="81">
        <v>16</v>
      </c>
      <c r="N46" s="97" t="s">
        <v>61</v>
      </c>
      <c r="O46" s="125" t="s">
        <v>40</v>
      </c>
      <c r="P46" s="126"/>
      <c r="Q46" s="99"/>
      <c r="R46" s="51"/>
      <c r="S46" s="51"/>
      <c r="T46" s="51"/>
      <c r="U46" s="51"/>
      <c r="V46" s="51"/>
      <c r="W46" s="51"/>
    </row>
    <row r="47" spans="1:23" ht="16.5" customHeight="1">
      <c r="A47" s="385"/>
      <c r="B47" s="388"/>
      <c r="C47" s="391"/>
      <c r="D47" s="394"/>
      <c r="E47" s="398"/>
      <c r="F47" s="402"/>
      <c r="G47" s="75" t="s">
        <v>63</v>
      </c>
      <c r="H47" s="76"/>
      <c r="I47" s="128"/>
      <c r="J47" s="78"/>
      <c r="K47" s="129"/>
      <c r="L47" s="34">
        <v>180</v>
      </c>
      <c r="M47" s="35">
        <v>180</v>
      </c>
      <c r="N47" s="97" t="s">
        <v>69</v>
      </c>
      <c r="O47" s="159" t="s">
        <v>40</v>
      </c>
      <c r="P47" s="160"/>
      <c r="Q47" s="161"/>
      <c r="R47" s="51"/>
      <c r="S47" s="51"/>
      <c r="T47" s="51"/>
      <c r="U47" s="51"/>
      <c r="V47" s="51"/>
      <c r="W47" s="51"/>
    </row>
    <row r="48" spans="1:23" ht="16.5" customHeight="1">
      <c r="A48" s="385"/>
      <c r="B48" s="388"/>
      <c r="C48" s="391"/>
      <c r="D48" s="394"/>
      <c r="E48" s="398"/>
      <c r="F48" s="398"/>
      <c r="G48" s="43"/>
      <c r="H48" s="30"/>
      <c r="I48" s="31"/>
      <c r="J48" s="32"/>
      <c r="K48" s="33"/>
      <c r="L48" s="34"/>
      <c r="M48" s="35"/>
      <c r="N48" s="97" t="s">
        <v>64</v>
      </c>
      <c r="O48" s="159"/>
      <c r="P48" s="160" t="s">
        <v>40</v>
      </c>
      <c r="Q48" s="161"/>
      <c r="R48" s="51"/>
      <c r="S48" s="51"/>
      <c r="T48" s="51"/>
      <c r="U48" s="51"/>
      <c r="V48" s="51"/>
      <c r="W48" s="51"/>
    </row>
    <row r="49" spans="1:23" ht="26.25" customHeight="1" thickBot="1">
      <c r="A49" s="386"/>
      <c r="B49" s="389"/>
      <c r="C49" s="392"/>
      <c r="D49" s="395"/>
      <c r="E49" s="399"/>
      <c r="F49" s="399"/>
      <c r="G49" s="36" t="s">
        <v>12</v>
      </c>
      <c r="H49" s="37">
        <f t="shared" ref="H49:K49" si="6">SUM(H45:H47)</f>
        <v>0</v>
      </c>
      <c r="I49" s="38">
        <f t="shared" si="6"/>
        <v>0</v>
      </c>
      <c r="J49" s="39">
        <f t="shared" si="6"/>
        <v>0</v>
      </c>
      <c r="K49" s="40">
        <f t="shared" si="6"/>
        <v>0</v>
      </c>
      <c r="L49" s="41">
        <f>SUM(L45:L48)</f>
        <v>212</v>
      </c>
      <c r="M49" s="44">
        <f>SUM(M45:M48)</f>
        <v>212</v>
      </c>
      <c r="N49" s="163" t="s">
        <v>82</v>
      </c>
      <c r="O49" s="131"/>
      <c r="P49" s="132"/>
      <c r="Q49" s="164"/>
      <c r="R49" s="51"/>
      <c r="S49" s="51"/>
      <c r="T49" s="51"/>
      <c r="U49" s="51"/>
      <c r="V49" s="51"/>
      <c r="W49" s="51"/>
    </row>
    <row r="50" spans="1:23" ht="15.75" customHeight="1">
      <c r="A50" s="384" t="s">
        <v>11</v>
      </c>
      <c r="B50" s="387" t="s">
        <v>13</v>
      </c>
      <c r="C50" s="390" t="s">
        <v>25</v>
      </c>
      <c r="D50" s="393" t="s">
        <v>83</v>
      </c>
      <c r="E50" s="396" t="s">
        <v>39</v>
      </c>
      <c r="F50" s="400" t="s">
        <v>176</v>
      </c>
      <c r="G50" s="25" t="s">
        <v>60</v>
      </c>
      <c r="H50" s="26">
        <v>0</v>
      </c>
      <c r="I50" s="17">
        <v>0</v>
      </c>
      <c r="J50" s="27"/>
      <c r="K50" s="28">
        <v>0</v>
      </c>
      <c r="L50" s="29">
        <v>150</v>
      </c>
      <c r="M50" s="18">
        <v>151</v>
      </c>
      <c r="N50" s="95" t="s">
        <v>62</v>
      </c>
      <c r="O50" s="122" t="s">
        <v>40</v>
      </c>
      <c r="P50" s="123"/>
      <c r="Q50" s="148"/>
      <c r="R50" s="51"/>
      <c r="S50" s="51"/>
      <c r="T50" s="51"/>
      <c r="U50" s="51"/>
      <c r="V50" s="51"/>
      <c r="W50" s="51"/>
    </row>
    <row r="51" spans="1:23" ht="13.5" customHeight="1">
      <c r="A51" s="385"/>
      <c r="B51" s="388"/>
      <c r="C51" s="391"/>
      <c r="D51" s="394"/>
      <c r="E51" s="397"/>
      <c r="F51" s="401"/>
      <c r="G51" s="75" t="s">
        <v>51</v>
      </c>
      <c r="H51" s="76"/>
      <c r="I51" s="77"/>
      <c r="J51" s="78"/>
      <c r="K51" s="79"/>
      <c r="L51" s="80">
        <v>0</v>
      </c>
      <c r="M51" s="81">
        <v>0</v>
      </c>
      <c r="N51" s="97" t="s">
        <v>61</v>
      </c>
      <c r="O51" s="125" t="s">
        <v>40</v>
      </c>
      <c r="P51" s="126"/>
      <c r="Q51" s="99"/>
      <c r="R51" s="51"/>
      <c r="S51" s="51"/>
      <c r="T51" s="51"/>
      <c r="U51" s="51"/>
      <c r="V51" s="51"/>
      <c r="W51" s="51"/>
    </row>
    <row r="52" spans="1:23" ht="17.25" customHeight="1">
      <c r="A52" s="385"/>
      <c r="B52" s="388"/>
      <c r="C52" s="391"/>
      <c r="D52" s="394"/>
      <c r="E52" s="398"/>
      <c r="F52" s="402"/>
      <c r="G52" s="75" t="s">
        <v>63</v>
      </c>
      <c r="H52" s="76"/>
      <c r="I52" s="128"/>
      <c r="J52" s="78"/>
      <c r="K52" s="129"/>
      <c r="L52" s="34">
        <v>451</v>
      </c>
      <c r="M52" s="35">
        <v>451</v>
      </c>
      <c r="N52" s="97" t="s">
        <v>69</v>
      </c>
      <c r="O52" s="159"/>
      <c r="P52" s="160" t="s">
        <v>40</v>
      </c>
      <c r="Q52" s="161"/>
      <c r="R52" s="51"/>
      <c r="S52" s="51"/>
      <c r="T52" s="51"/>
      <c r="U52" s="51"/>
      <c r="V52" s="51"/>
      <c r="W52" s="51"/>
    </row>
    <row r="53" spans="1:23" ht="12" customHeight="1">
      <c r="A53" s="385"/>
      <c r="B53" s="388"/>
      <c r="C53" s="391"/>
      <c r="D53" s="394"/>
      <c r="E53" s="398"/>
      <c r="F53" s="398"/>
      <c r="G53" s="43"/>
      <c r="H53" s="30"/>
      <c r="I53" s="31"/>
      <c r="J53" s="32"/>
      <c r="K53" s="33"/>
      <c r="L53" s="34"/>
      <c r="M53" s="35"/>
      <c r="N53" s="97" t="s">
        <v>64</v>
      </c>
      <c r="O53" s="159"/>
      <c r="P53" s="160" t="s">
        <v>40</v>
      </c>
      <c r="Q53" s="161"/>
      <c r="R53" s="51"/>
      <c r="S53" s="51"/>
      <c r="T53" s="51"/>
      <c r="U53" s="51"/>
      <c r="V53" s="51"/>
      <c r="W53" s="51"/>
    </row>
    <row r="54" spans="1:23" ht="12" customHeight="1" thickBot="1">
      <c r="A54" s="386"/>
      <c r="B54" s="389"/>
      <c r="C54" s="392"/>
      <c r="D54" s="395"/>
      <c r="E54" s="399"/>
      <c r="F54" s="399"/>
      <c r="G54" s="36" t="s">
        <v>12</v>
      </c>
      <c r="H54" s="37">
        <f t="shared" ref="H54:K54" si="7">SUM(H50:H52)</f>
        <v>0</v>
      </c>
      <c r="I54" s="38">
        <f t="shared" si="7"/>
        <v>0</v>
      </c>
      <c r="J54" s="39">
        <f t="shared" si="7"/>
        <v>0</v>
      </c>
      <c r="K54" s="40">
        <f t="shared" si="7"/>
        <v>0</v>
      </c>
      <c r="L54" s="41">
        <f>SUM(L50:L53)</f>
        <v>601</v>
      </c>
      <c r="M54" s="44">
        <f>SUM(M50:M53)</f>
        <v>602</v>
      </c>
      <c r="N54" s="165" t="s">
        <v>84</v>
      </c>
      <c r="O54" s="131"/>
      <c r="P54" s="132"/>
      <c r="Q54" s="164"/>
      <c r="R54" s="51"/>
      <c r="S54" s="51"/>
      <c r="T54" s="51"/>
      <c r="U54" s="51"/>
      <c r="V54" s="51"/>
      <c r="W54" s="51"/>
    </row>
    <row r="55" spans="1:23" ht="15.75" customHeight="1">
      <c r="A55" s="384" t="s">
        <v>11</v>
      </c>
      <c r="B55" s="387" t="s">
        <v>13</v>
      </c>
      <c r="C55" s="390" t="s">
        <v>26</v>
      </c>
      <c r="D55" s="393" t="s">
        <v>85</v>
      </c>
      <c r="E55" s="396" t="s">
        <v>39</v>
      </c>
      <c r="F55" s="400" t="s">
        <v>177</v>
      </c>
      <c r="G55" s="25" t="s">
        <v>60</v>
      </c>
      <c r="H55" s="26">
        <v>0</v>
      </c>
      <c r="I55" s="17">
        <v>0</v>
      </c>
      <c r="J55" s="27"/>
      <c r="K55" s="28">
        <v>0</v>
      </c>
      <c r="L55" s="29">
        <v>106</v>
      </c>
      <c r="M55" s="18">
        <v>106</v>
      </c>
      <c r="N55" s="95" t="s">
        <v>62</v>
      </c>
      <c r="O55" s="122" t="s">
        <v>40</v>
      </c>
      <c r="P55" s="123"/>
      <c r="Q55" s="148"/>
      <c r="R55" s="51"/>
      <c r="S55" s="51"/>
      <c r="T55" s="51"/>
      <c r="U55" s="51"/>
      <c r="V55" s="51"/>
      <c r="W55" s="51"/>
    </row>
    <row r="56" spans="1:23" ht="13.5" customHeight="1">
      <c r="A56" s="385"/>
      <c r="B56" s="388"/>
      <c r="C56" s="391"/>
      <c r="D56" s="394"/>
      <c r="E56" s="397"/>
      <c r="F56" s="401"/>
      <c r="G56" s="75" t="s">
        <v>51</v>
      </c>
      <c r="H56" s="76"/>
      <c r="I56" s="77"/>
      <c r="J56" s="78"/>
      <c r="K56" s="79"/>
      <c r="L56" s="80">
        <v>0</v>
      </c>
      <c r="M56" s="81">
        <v>0</v>
      </c>
      <c r="N56" s="97" t="s">
        <v>61</v>
      </c>
      <c r="O56" s="125" t="s">
        <v>40</v>
      </c>
      <c r="P56" s="126"/>
      <c r="Q56" s="99"/>
      <c r="R56" s="51"/>
      <c r="S56" s="51"/>
      <c r="T56" s="51"/>
      <c r="U56" s="51"/>
      <c r="V56" s="51"/>
      <c r="W56" s="51"/>
    </row>
    <row r="57" spans="1:23" ht="13.5" customHeight="1">
      <c r="A57" s="385"/>
      <c r="B57" s="388"/>
      <c r="C57" s="391"/>
      <c r="D57" s="394"/>
      <c r="E57" s="398"/>
      <c r="F57" s="402"/>
      <c r="G57" s="75" t="s">
        <v>63</v>
      </c>
      <c r="H57" s="76"/>
      <c r="I57" s="128"/>
      <c r="J57" s="78"/>
      <c r="K57" s="129"/>
      <c r="L57" s="34">
        <v>340</v>
      </c>
      <c r="M57" s="35">
        <v>340</v>
      </c>
      <c r="N57" s="97" t="s">
        <v>69</v>
      </c>
      <c r="O57" s="159"/>
      <c r="P57" s="160" t="s">
        <v>40</v>
      </c>
      <c r="Q57" s="161"/>
      <c r="R57" s="51"/>
      <c r="S57" s="51"/>
      <c r="T57" s="51"/>
      <c r="U57" s="51"/>
      <c r="V57" s="51"/>
      <c r="W57" s="51"/>
    </row>
    <row r="58" spans="1:23" ht="13.5" customHeight="1">
      <c r="A58" s="385"/>
      <c r="B58" s="388"/>
      <c r="C58" s="391"/>
      <c r="D58" s="394"/>
      <c r="E58" s="398"/>
      <c r="F58" s="398"/>
      <c r="G58" s="43"/>
      <c r="H58" s="30"/>
      <c r="I58" s="31"/>
      <c r="J58" s="32"/>
      <c r="K58" s="33"/>
      <c r="L58" s="34"/>
      <c r="M58" s="35"/>
      <c r="N58" s="97" t="s">
        <v>64</v>
      </c>
      <c r="O58" s="159"/>
      <c r="P58" s="160" t="s">
        <v>40</v>
      </c>
      <c r="Q58" s="161"/>
      <c r="R58" s="51"/>
      <c r="S58" s="51"/>
      <c r="T58" s="51"/>
      <c r="U58" s="51"/>
      <c r="V58" s="51"/>
      <c r="W58" s="51"/>
    </row>
    <row r="59" spans="1:23" ht="12.75" customHeight="1" thickBot="1">
      <c r="A59" s="386"/>
      <c r="B59" s="389"/>
      <c r="C59" s="392"/>
      <c r="D59" s="395"/>
      <c r="E59" s="399"/>
      <c r="F59" s="399"/>
      <c r="G59" s="36" t="s">
        <v>12</v>
      </c>
      <c r="H59" s="37">
        <f t="shared" ref="H59:K59" si="8">SUM(H55:H57)</f>
        <v>0</v>
      </c>
      <c r="I59" s="38">
        <f t="shared" si="8"/>
        <v>0</v>
      </c>
      <c r="J59" s="39">
        <f t="shared" si="8"/>
        <v>0</v>
      </c>
      <c r="K59" s="40">
        <f t="shared" si="8"/>
        <v>0</v>
      </c>
      <c r="L59" s="41">
        <f>SUM(L55:L58)</f>
        <v>446</v>
      </c>
      <c r="M59" s="44">
        <f>SUM(M55:M58)</f>
        <v>446</v>
      </c>
      <c r="N59" s="165" t="s">
        <v>84</v>
      </c>
      <c r="O59" s="131"/>
      <c r="P59" s="132"/>
      <c r="Q59" s="164"/>
      <c r="R59" s="51"/>
      <c r="S59" s="51"/>
      <c r="T59" s="51"/>
      <c r="U59" s="51"/>
      <c r="V59" s="51"/>
      <c r="W59" s="51"/>
    </row>
    <row r="60" spans="1:23" ht="15.75" customHeight="1">
      <c r="A60" s="384" t="s">
        <v>11</v>
      </c>
      <c r="B60" s="387" t="s">
        <v>13</v>
      </c>
      <c r="C60" s="390" t="s">
        <v>28</v>
      </c>
      <c r="D60" s="393" t="s">
        <v>209</v>
      </c>
      <c r="E60" s="396" t="s">
        <v>39</v>
      </c>
      <c r="F60" s="400" t="s">
        <v>176</v>
      </c>
      <c r="G60" s="25" t="s">
        <v>60</v>
      </c>
      <c r="H60" s="26">
        <v>0</v>
      </c>
      <c r="I60" s="17">
        <v>0</v>
      </c>
      <c r="J60" s="27"/>
      <c r="K60" s="28">
        <v>0</v>
      </c>
      <c r="L60" s="29">
        <v>26</v>
      </c>
      <c r="M60" s="18">
        <v>26</v>
      </c>
      <c r="N60" s="95" t="s">
        <v>62</v>
      </c>
      <c r="O60" s="122" t="s">
        <v>40</v>
      </c>
      <c r="P60" s="123"/>
      <c r="Q60" s="148"/>
      <c r="R60" s="51"/>
      <c r="S60" s="51"/>
      <c r="T60" s="51"/>
      <c r="U60" s="51"/>
      <c r="V60" s="51"/>
      <c r="W60" s="51"/>
    </row>
    <row r="61" spans="1:23" ht="19.5" customHeight="1">
      <c r="A61" s="385"/>
      <c r="B61" s="388"/>
      <c r="C61" s="391"/>
      <c r="D61" s="394"/>
      <c r="E61" s="397"/>
      <c r="F61" s="401"/>
      <c r="G61" s="75" t="s">
        <v>51</v>
      </c>
      <c r="H61" s="76"/>
      <c r="I61" s="77"/>
      <c r="J61" s="78"/>
      <c r="K61" s="79"/>
      <c r="L61" s="80">
        <v>26</v>
      </c>
      <c r="M61" s="81">
        <v>26</v>
      </c>
      <c r="N61" s="97" t="s">
        <v>61</v>
      </c>
      <c r="O61" s="125" t="s">
        <v>40</v>
      </c>
      <c r="P61" s="126"/>
      <c r="Q61" s="99"/>
      <c r="R61" s="51"/>
      <c r="S61" s="51"/>
      <c r="T61" s="51"/>
      <c r="U61" s="51"/>
      <c r="V61" s="51"/>
      <c r="W61" s="51"/>
    </row>
    <row r="62" spans="1:23" ht="15.75" customHeight="1">
      <c r="A62" s="385"/>
      <c r="B62" s="388"/>
      <c r="C62" s="391"/>
      <c r="D62" s="394"/>
      <c r="E62" s="398"/>
      <c r="F62" s="402"/>
      <c r="G62" s="43" t="s">
        <v>63</v>
      </c>
      <c r="H62" s="76"/>
      <c r="I62" s="128"/>
      <c r="J62" s="78"/>
      <c r="K62" s="129"/>
      <c r="L62" s="271">
        <v>292</v>
      </c>
      <c r="M62" s="81">
        <v>292</v>
      </c>
      <c r="N62" s="97" t="s">
        <v>69</v>
      </c>
      <c r="O62" s="159" t="s">
        <v>40</v>
      </c>
      <c r="P62" s="160"/>
      <c r="Q62" s="161"/>
      <c r="R62" s="51"/>
      <c r="S62" s="51"/>
      <c r="T62" s="51"/>
      <c r="U62" s="51"/>
      <c r="V62" s="51"/>
      <c r="W62" s="51"/>
    </row>
    <row r="63" spans="1:23" ht="15.75" customHeight="1">
      <c r="A63" s="385"/>
      <c r="B63" s="388"/>
      <c r="C63" s="391"/>
      <c r="D63" s="394"/>
      <c r="E63" s="398"/>
      <c r="F63" s="398"/>
      <c r="G63" s="43"/>
      <c r="H63" s="30"/>
      <c r="I63" s="31"/>
      <c r="J63" s="32"/>
      <c r="K63" s="33"/>
      <c r="L63" s="34"/>
      <c r="M63" s="35"/>
      <c r="N63" s="97" t="s">
        <v>64</v>
      </c>
      <c r="O63" s="159"/>
      <c r="P63" s="160" t="s">
        <v>40</v>
      </c>
      <c r="Q63" s="161"/>
      <c r="R63" s="51"/>
      <c r="S63" s="51"/>
      <c r="T63" s="51"/>
      <c r="U63" s="51"/>
      <c r="V63" s="51"/>
      <c r="W63" s="51"/>
    </row>
    <row r="64" spans="1:23" ht="15" customHeight="1" thickBot="1">
      <c r="A64" s="386"/>
      <c r="B64" s="389"/>
      <c r="C64" s="392"/>
      <c r="D64" s="395"/>
      <c r="E64" s="399"/>
      <c r="F64" s="399"/>
      <c r="G64" s="36" t="s">
        <v>12</v>
      </c>
      <c r="H64" s="37">
        <f t="shared" ref="H64:K64" si="9">SUM(H60:H62)</f>
        <v>0</v>
      </c>
      <c r="I64" s="38">
        <f t="shared" si="9"/>
        <v>0</v>
      </c>
      <c r="J64" s="39">
        <f t="shared" si="9"/>
        <v>0</v>
      </c>
      <c r="K64" s="40">
        <f t="shared" si="9"/>
        <v>0</v>
      </c>
      <c r="L64" s="41">
        <f>SUM(L60:L63)</f>
        <v>344</v>
      </c>
      <c r="M64" s="44">
        <f>SUM(M60:M63)</f>
        <v>344</v>
      </c>
      <c r="N64" s="165" t="s">
        <v>84</v>
      </c>
      <c r="O64" s="131"/>
      <c r="P64" s="132"/>
      <c r="Q64" s="164"/>
      <c r="R64" s="51"/>
      <c r="S64" s="51"/>
      <c r="T64" s="51"/>
      <c r="U64" s="51"/>
      <c r="V64" s="51"/>
      <c r="W64" s="51"/>
    </row>
    <row r="65" spans="1:23" ht="12.75" customHeight="1">
      <c r="A65" s="384" t="s">
        <v>11</v>
      </c>
      <c r="B65" s="387" t="s">
        <v>13</v>
      </c>
      <c r="C65" s="390" t="s">
        <v>29</v>
      </c>
      <c r="D65" s="393" t="s">
        <v>86</v>
      </c>
      <c r="E65" s="396" t="s">
        <v>39</v>
      </c>
      <c r="F65" s="400" t="s">
        <v>176</v>
      </c>
      <c r="G65" s="25" t="s">
        <v>60</v>
      </c>
      <c r="H65" s="26">
        <v>0</v>
      </c>
      <c r="I65" s="17">
        <v>0</v>
      </c>
      <c r="J65" s="27"/>
      <c r="K65" s="28">
        <v>0</v>
      </c>
      <c r="L65" s="29">
        <v>4.5999999999999996</v>
      </c>
      <c r="M65" s="18">
        <v>4.7</v>
      </c>
      <c r="N65" s="95" t="s">
        <v>62</v>
      </c>
      <c r="O65" s="122"/>
      <c r="P65" s="123" t="s">
        <v>40</v>
      </c>
      <c r="Q65" s="148"/>
      <c r="R65" s="51"/>
      <c r="S65" s="51"/>
      <c r="T65" s="51"/>
      <c r="U65" s="51"/>
      <c r="V65" s="51"/>
      <c r="W65" s="51"/>
    </row>
    <row r="66" spans="1:23" ht="14.25" customHeight="1">
      <c r="A66" s="385"/>
      <c r="B66" s="388"/>
      <c r="C66" s="391"/>
      <c r="D66" s="394"/>
      <c r="E66" s="397"/>
      <c r="F66" s="401"/>
      <c r="G66" s="75" t="s">
        <v>51</v>
      </c>
      <c r="H66" s="76"/>
      <c r="I66" s="77"/>
      <c r="J66" s="78"/>
      <c r="K66" s="79"/>
      <c r="L66" s="80">
        <v>4.5999999999999996</v>
      </c>
      <c r="M66" s="81">
        <v>4.7</v>
      </c>
      <c r="N66" s="166" t="s">
        <v>61</v>
      </c>
      <c r="O66" s="125"/>
      <c r="P66" s="126" t="s">
        <v>40</v>
      </c>
      <c r="Q66" s="99"/>
      <c r="R66" s="51"/>
      <c r="S66" s="51"/>
      <c r="T66" s="51"/>
      <c r="U66" s="51"/>
      <c r="V66" s="51"/>
      <c r="W66" s="51"/>
    </row>
    <row r="67" spans="1:23" ht="15.75" customHeight="1">
      <c r="A67" s="385"/>
      <c r="B67" s="388"/>
      <c r="C67" s="391"/>
      <c r="D67" s="394"/>
      <c r="E67" s="398"/>
      <c r="F67" s="402"/>
      <c r="G67" s="43" t="s">
        <v>63</v>
      </c>
      <c r="H67" s="76"/>
      <c r="I67" s="128"/>
      <c r="J67" s="78"/>
      <c r="K67" s="129"/>
      <c r="L67" s="80">
        <v>53</v>
      </c>
      <c r="M67" s="81">
        <v>5.3</v>
      </c>
      <c r="N67" s="166" t="s">
        <v>69</v>
      </c>
      <c r="O67" s="159"/>
      <c r="P67" s="160" t="s">
        <v>40</v>
      </c>
      <c r="Q67" s="161"/>
      <c r="R67" s="51"/>
      <c r="S67" s="51"/>
      <c r="T67" s="51"/>
      <c r="U67" s="51"/>
      <c r="V67" s="51"/>
      <c r="W67" s="51"/>
    </row>
    <row r="68" spans="1:23" ht="21" customHeight="1">
      <c r="A68" s="385"/>
      <c r="B68" s="388"/>
      <c r="C68" s="391"/>
      <c r="D68" s="394"/>
      <c r="E68" s="398"/>
      <c r="F68" s="398"/>
      <c r="G68" s="43"/>
      <c r="H68" s="30"/>
      <c r="I68" s="31"/>
      <c r="J68" s="32"/>
      <c r="K68" s="33"/>
      <c r="L68" s="34"/>
      <c r="M68" s="35"/>
      <c r="N68" s="166" t="s">
        <v>64</v>
      </c>
      <c r="O68" s="159"/>
      <c r="P68" s="160" t="s">
        <v>40</v>
      </c>
      <c r="Q68" s="161"/>
      <c r="R68" s="51"/>
      <c r="S68" s="51"/>
      <c r="T68" s="51"/>
      <c r="U68" s="51"/>
      <c r="V68" s="51"/>
      <c r="W68" s="51"/>
    </row>
    <row r="69" spans="1:23" ht="19.95" customHeight="1" thickBot="1">
      <c r="A69" s="386"/>
      <c r="B69" s="389"/>
      <c r="C69" s="392"/>
      <c r="D69" s="395"/>
      <c r="E69" s="399"/>
      <c r="F69" s="399"/>
      <c r="G69" s="36" t="s">
        <v>12</v>
      </c>
      <c r="H69" s="37">
        <f t="shared" ref="H69:K69" si="10">SUM(H65:H67)</f>
        <v>0</v>
      </c>
      <c r="I69" s="38">
        <f t="shared" si="10"/>
        <v>0</v>
      </c>
      <c r="J69" s="39">
        <f t="shared" si="10"/>
        <v>0</v>
      </c>
      <c r="K69" s="40">
        <f t="shared" si="10"/>
        <v>0</v>
      </c>
      <c r="L69" s="41">
        <f>SUM(L65:L68)</f>
        <v>62.2</v>
      </c>
      <c r="M69" s="44">
        <f>SUM(M65:M68)</f>
        <v>14.7</v>
      </c>
      <c r="N69" s="165" t="s">
        <v>84</v>
      </c>
      <c r="O69" s="131"/>
      <c r="P69" s="132"/>
      <c r="Q69" s="164"/>
      <c r="R69" s="51"/>
      <c r="S69" s="51"/>
      <c r="T69" s="51"/>
      <c r="U69" s="51"/>
      <c r="V69" s="51"/>
      <c r="W69" s="51"/>
    </row>
    <row r="70" spans="1:23" ht="15" customHeight="1">
      <c r="A70" s="384" t="s">
        <v>11</v>
      </c>
      <c r="B70" s="387" t="s">
        <v>13</v>
      </c>
      <c r="C70" s="390" t="s">
        <v>30</v>
      </c>
      <c r="D70" s="393" t="s">
        <v>87</v>
      </c>
      <c r="E70" s="396" t="s">
        <v>39</v>
      </c>
      <c r="F70" s="400" t="s">
        <v>176</v>
      </c>
      <c r="G70" s="25" t="s">
        <v>60</v>
      </c>
      <c r="H70" s="26">
        <v>0</v>
      </c>
      <c r="I70" s="17">
        <v>0</v>
      </c>
      <c r="J70" s="27"/>
      <c r="K70" s="28">
        <v>0</v>
      </c>
      <c r="L70" s="29">
        <v>0</v>
      </c>
      <c r="M70" s="18">
        <v>23</v>
      </c>
      <c r="N70" s="95" t="s">
        <v>62</v>
      </c>
      <c r="O70" s="122" t="s">
        <v>40</v>
      </c>
      <c r="P70" s="123"/>
      <c r="Q70" s="148"/>
    </row>
    <row r="71" spans="1:23" ht="16.5" customHeight="1">
      <c r="A71" s="385"/>
      <c r="B71" s="388"/>
      <c r="C71" s="391"/>
      <c r="D71" s="394"/>
      <c r="E71" s="397"/>
      <c r="F71" s="401"/>
      <c r="G71" s="75" t="s">
        <v>51</v>
      </c>
      <c r="H71" s="76"/>
      <c r="I71" s="77"/>
      <c r="J71" s="78"/>
      <c r="K71" s="79"/>
      <c r="L71" s="80"/>
      <c r="M71" s="81">
        <v>23</v>
      </c>
      <c r="N71" s="166" t="s">
        <v>61</v>
      </c>
      <c r="O71" s="125" t="s">
        <v>40</v>
      </c>
      <c r="P71" s="126"/>
      <c r="Q71" s="99"/>
      <c r="R71" s="51"/>
      <c r="S71" s="51"/>
      <c r="T71" s="51"/>
      <c r="U71" s="51"/>
      <c r="V71" s="51"/>
      <c r="W71" s="51"/>
    </row>
    <row r="72" spans="1:23" ht="15.75" customHeight="1">
      <c r="A72" s="385"/>
      <c r="B72" s="388"/>
      <c r="C72" s="391"/>
      <c r="D72" s="394"/>
      <c r="E72" s="398"/>
      <c r="F72" s="402"/>
      <c r="G72" s="75" t="s">
        <v>63</v>
      </c>
      <c r="H72" s="76"/>
      <c r="I72" s="128"/>
      <c r="J72" s="78"/>
      <c r="K72" s="129"/>
      <c r="L72" s="80"/>
      <c r="M72" s="81">
        <v>130</v>
      </c>
      <c r="N72" s="166" t="s">
        <v>69</v>
      </c>
      <c r="O72" s="159"/>
      <c r="P72" s="160" t="s">
        <v>40</v>
      </c>
      <c r="Q72" s="161"/>
      <c r="R72" s="51"/>
      <c r="S72" s="51"/>
      <c r="T72" s="51"/>
      <c r="U72" s="51"/>
      <c r="V72" s="51"/>
      <c r="W72" s="51"/>
    </row>
    <row r="73" spans="1:23" ht="15.75" customHeight="1">
      <c r="A73" s="385"/>
      <c r="B73" s="388"/>
      <c r="C73" s="391"/>
      <c r="D73" s="394"/>
      <c r="E73" s="398"/>
      <c r="F73" s="398"/>
      <c r="G73" s="43"/>
      <c r="H73" s="30"/>
      <c r="I73" s="31"/>
      <c r="J73" s="32"/>
      <c r="K73" s="33"/>
      <c r="L73" s="34"/>
      <c r="M73" s="35"/>
      <c r="N73" s="166" t="s">
        <v>64</v>
      </c>
      <c r="O73" s="159"/>
      <c r="P73" s="160" t="s">
        <v>40</v>
      </c>
      <c r="Q73" s="161"/>
      <c r="R73" s="51"/>
      <c r="S73" s="51"/>
      <c r="T73" s="51"/>
      <c r="U73" s="51"/>
      <c r="V73" s="51"/>
      <c r="W73" s="51"/>
    </row>
    <row r="74" spans="1:23" ht="23.4" customHeight="1" thickBot="1">
      <c r="A74" s="386"/>
      <c r="B74" s="389"/>
      <c r="C74" s="392"/>
      <c r="D74" s="395"/>
      <c r="E74" s="399"/>
      <c r="F74" s="399"/>
      <c r="G74" s="36" t="s">
        <v>12</v>
      </c>
      <c r="H74" s="37">
        <f>SUM(H70:H73)</f>
        <v>0</v>
      </c>
      <c r="I74" s="38">
        <f t="shared" ref="I74:K74" si="11">SUM(I70:I72)</f>
        <v>0</v>
      </c>
      <c r="J74" s="39">
        <f t="shared" si="11"/>
        <v>0</v>
      </c>
      <c r="K74" s="40">
        <f t="shared" si="11"/>
        <v>0</v>
      </c>
      <c r="L74" s="41">
        <f>SUM(L70:L73)</f>
        <v>0</v>
      </c>
      <c r="M74" s="44">
        <f>SUM(M70:M73)</f>
        <v>176</v>
      </c>
      <c r="N74" s="165" t="s">
        <v>84</v>
      </c>
      <c r="O74" s="131"/>
      <c r="P74" s="132"/>
      <c r="Q74" s="164"/>
      <c r="R74" s="51"/>
      <c r="S74" s="51"/>
      <c r="T74" s="51"/>
      <c r="U74" s="51"/>
      <c r="V74" s="51"/>
      <c r="W74" s="51"/>
    </row>
    <row r="75" spans="1:23" ht="21" customHeight="1">
      <c r="A75" s="384" t="s">
        <v>11</v>
      </c>
      <c r="B75" s="387" t="s">
        <v>13</v>
      </c>
      <c r="C75" s="390" t="s">
        <v>31</v>
      </c>
      <c r="D75" s="419" t="s">
        <v>216</v>
      </c>
      <c r="E75" s="396" t="s">
        <v>39</v>
      </c>
      <c r="F75" s="400" t="s">
        <v>178</v>
      </c>
      <c r="G75" s="25" t="s">
        <v>27</v>
      </c>
      <c r="H75" s="26">
        <v>0</v>
      </c>
      <c r="I75" s="17">
        <v>0</v>
      </c>
      <c r="J75" s="27"/>
      <c r="K75" s="28">
        <v>0</v>
      </c>
      <c r="L75" s="511">
        <v>22.5</v>
      </c>
      <c r="M75" s="18">
        <v>0</v>
      </c>
      <c r="N75" s="167" t="s">
        <v>69</v>
      </c>
      <c r="O75" s="122"/>
      <c r="P75" s="123" t="s">
        <v>40</v>
      </c>
      <c r="Q75" s="74"/>
      <c r="R75" s="51"/>
      <c r="S75" s="51"/>
      <c r="T75" s="51"/>
      <c r="U75" s="51"/>
      <c r="V75" s="51"/>
      <c r="W75" s="51"/>
    </row>
    <row r="76" spans="1:23" ht="16.5" customHeight="1">
      <c r="A76" s="385"/>
      <c r="B76" s="388"/>
      <c r="C76" s="391"/>
      <c r="D76" s="420"/>
      <c r="E76" s="397"/>
      <c r="F76" s="401"/>
      <c r="G76" s="336" t="s">
        <v>51</v>
      </c>
      <c r="H76" s="169">
        <v>0</v>
      </c>
      <c r="I76" s="337"/>
      <c r="J76" s="338"/>
      <c r="K76" s="333">
        <v>0</v>
      </c>
      <c r="L76" s="510">
        <v>658</v>
      </c>
      <c r="M76" s="81">
        <v>0</v>
      </c>
      <c r="N76" s="170"/>
      <c r="O76" s="171"/>
      <c r="P76" s="126"/>
      <c r="Q76" s="85"/>
      <c r="R76" s="51"/>
      <c r="S76" s="51"/>
      <c r="T76" s="51"/>
      <c r="U76" s="51"/>
      <c r="V76" s="51"/>
      <c r="W76" s="51"/>
    </row>
    <row r="77" spans="1:23" ht="16.5" customHeight="1">
      <c r="A77" s="385"/>
      <c r="B77" s="388"/>
      <c r="C77" s="391"/>
      <c r="D77" s="420"/>
      <c r="E77" s="398"/>
      <c r="F77" s="402"/>
      <c r="G77" s="43"/>
      <c r="H77" s="30"/>
      <c r="I77" s="31"/>
      <c r="J77" s="32"/>
      <c r="K77" s="33"/>
      <c r="L77" s="34"/>
      <c r="M77" s="35"/>
      <c r="N77" s="170"/>
      <c r="O77" s="153"/>
      <c r="P77" s="160"/>
      <c r="Q77" s="87"/>
      <c r="R77" s="51"/>
      <c r="S77" s="51"/>
      <c r="T77" s="51"/>
      <c r="U77" s="51"/>
      <c r="V77" s="51"/>
      <c r="W77" s="51"/>
    </row>
    <row r="78" spans="1:23" ht="25.5" customHeight="1" thickBot="1">
      <c r="A78" s="386"/>
      <c r="B78" s="389"/>
      <c r="C78" s="392"/>
      <c r="D78" s="421"/>
      <c r="E78" s="399"/>
      <c r="F78" s="399"/>
      <c r="G78" s="36" t="s">
        <v>12</v>
      </c>
      <c r="H78" s="37">
        <f t="shared" ref="H78:M78" si="12">SUM(H75:H77)</f>
        <v>0</v>
      </c>
      <c r="I78" s="38">
        <f t="shared" si="12"/>
        <v>0</v>
      </c>
      <c r="J78" s="39">
        <f t="shared" si="12"/>
        <v>0</v>
      </c>
      <c r="K78" s="40">
        <f t="shared" si="12"/>
        <v>0</v>
      </c>
      <c r="L78" s="41">
        <f>SUM(L75:L77)</f>
        <v>680.5</v>
      </c>
      <c r="M78" s="44">
        <f t="shared" si="12"/>
        <v>0</v>
      </c>
      <c r="N78" s="89" t="s">
        <v>84</v>
      </c>
      <c r="O78" s="156"/>
      <c r="P78" s="132" t="s">
        <v>40</v>
      </c>
      <c r="Q78" s="92"/>
      <c r="R78" s="51"/>
      <c r="S78" s="51"/>
      <c r="T78" s="51"/>
      <c r="U78" s="51"/>
      <c r="V78" s="51"/>
      <c r="W78" s="51"/>
    </row>
    <row r="79" spans="1:23" ht="16.5" customHeight="1">
      <c r="A79" s="384" t="s">
        <v>11</v>
      </c>
      <c r="B79" s="387" t="s">
        <v>13</v>
      </c>
      <c r="C79" s="390" t="s">
        <v>32</v>
      </c>
      <c r="D79" s="393" t="s">
        <v>88</v>
      </c>
      <c r="E79" s="396" t="s">
        <v>39</v>
      </c>
      <c r="F79" s="400" t="s">
        <v>179</v>
      </c>
      <c r="G79" s="25" t="s">
        <v>60</v>
      </c>
      <c r="H79" s="26">
        <v>0</v>
      </c>
      <c r="I79" s="17">
        <v>0</v>
      </c>
      <c r="J79" s="27"/>
      <c r="K79" s="28">
        <v>0</v>
      </c>
      <c r="L79" s="29">
        <v>110</v>
      </c>
      <c r="M79" s="18">
        <v>102</v>
      </c>
      <c r="N79" s="95" t="s">
        <v>62</v>
      </c>
      <c r="O79" s="122"/>
      <c r="P79" s="123"/>
      <c r="Q79" s="148"/>
      <c r="R79" s="51"/>
      <c r="S79" s="51"/>
      <c r="T79" s="51"/>
      <c r="U79" s="51"/>
      <c r="V79" s="51"/>
      <c r="W79" s="51"/>
    </row>
    <row r="80" spans="1:23" ht="18" customHeight="1">
      <c r="A80" s="385"/>
      <c r="B80" s="388"/>
      <c r="C80" s="391"/>
      <c r="D80" s="394"/>
      <c r="E80" s="397"/>
      <c r="F80" s="401"/>
      <c r="G80" s="75" t="s">
        <v>51</v>
      </c>
      <c r="H80" s="76"/>
      <c r="I80" s="77"/>
      <c r="J80" s="78"/>
      <c r="K80" s="79"/>
      <c r="L80" s="80">
        <v>0</v>
      </c>
      <c r="M80" s="81">
        <v>0</v>
      </c>
      <c r="N80" s="166" t="s">
        <v>61</v>
      </c>
      <c r="O80" s="125" t="s">
        <v>40</v>
      </c>
      <c r="P80" s="126"/>
      <c r="Q80" s="99"/>
      <c r="R80" s="51"/>
      <c r="S80" s="51"/>
      <c r="T80" s="51"/>
      <c r="U80" s="51"/>
      <c r="V80" s="51"/>
      <c r="W80" s="51"/>
    </row>
    <row r="81" spans="1:23" ht="16.2" customHeight="1">
      <c r="A81" s="385"/>
      <c r="B81" s="388"/>
      <c r="C81" s="391"/>
      <c r="D81" s="394"/>
      <c r="E81" s="398"/>
      <c r="F81" s="402"/>
      <c r="G81" s="173" t="s">
        <v>63</v>
      </c>
      <c r="H81" s="109"/>
      <c r="I81" s="174"/>
      <c r="J81" s="110"/>
      <c r="K81" s="175"/>
      <c r="L81" s="112">
        <v>590</v>
      </c>
      <c r="M81" s="59">
        <v>592</v>
      </c>
      <c r="N81" s="166" t="s">
        <v>69</v>
      </c>
      <c r="O81" s="159" t="s">
        <v>40</v>
      </c>
      <c r="P81" s="160"/>
      <c r="Q81" s="161"/>
      <c r="R81" s="51"/>
      <c r="S81" s="51"/>
      <c r="T81" s="51"/>
      <c r="U81" s="51"/>
      <c r="V81" s="51"/>
      <c r="W81" s="51"/>
    </row>
    <row r="82" spans="1:23" ht="11.25" customHeight="1">
      <c r="A82" s="385"/>
      <c r="B82" s="388"/>
      <c r="C82" s="391"/>
      <c r="D82" s="394"/>
      <c r="E82" s="398"/>
      <c r="F82" s="398"/>
      <c r="G82" s="43"/>
      <c r="H82" s="30"/>
      <c r="I82" s="31"/>
      <c r="J82" s="32"/>
      <c r="K82" s="33"/>
      <c r="L82" s="34"/>
      <c r="M82" s="35"/>
      <c r="N82" s="166" t="s">
        <v>64</v>
      </c>
      <c r="O82" s="159"/>
      <c r="P82" s="160" t="s">
        <v>40</v>
      </c>
      <c r="Q82" s="161"/>
      <c r="R82" s="51"/>
      <c r="S82" s="51"/>
      <c r="T82" s="51"/>
      <c r="U82" s="51"/>
      <c r="V82" s="51"/>
      <c r="W82" s="51"/>
    </row>
    <row r="83" spans="1:23" ht="13.5" customHeight="1" thickBot="1">
      <c r="A83" s="386"/>
      <c r="B83" s="389"/>
      <c r="C83" s="392"/>
      <c r="D83" s="395"/>
      <c r="E83" s="399"/>
      <c r="F83" s="399"/>
      <c r="G83" s="36" t="s">
        <v>12</v>
      </c>
      <c r="H83" s="37">
        <f t="shared" ref="H83:K83" si="13">SUM(H79:H81)</f>
        <v>0</v>
      </c>
      <c r="I83" s="38">
        <f t="shared" si="13"/>
        <v>0</v>
      </c>
      <c r="J83" s="39">
        <f t="shared" si="13"/>
        <v>0</v>
      </c>
      <c r="K83" s="40">
        <f t="shared" si="13"/>
        <v>0</v>
      </c>
      <c r="L83" s="41">
        <f>SUM(L79:L82)</f>
        <v>700</v>
      </c>
      <c r="M83" s="44">
        <f>SUM(M79:M82)</f>
        <v>694</v>
      </c>
      <c r="N83" s="165" t="s">
        <v>84</v>
      </c>
      <c r="O83" s="156"/>
      <c r="P83" s="157"/>
      <c r="Q83" s="92"/>
      <c r="R83" s="51"/>
      <c r="S83" s="51"/>
      <c r="T83" s="51"/>
      <c r="U83" s="51"/>
      <c r="V83" s="51"/>
      <c r="W83" s="51"/>
    </row>
    <row r="84" spans="1:23" ht="13.5" customHeight="1">
      <c r="A84" s="384" t="s">
        <v>11</v>
      </c>
      <c r="B84" s="387" t="s">
        <v>13</v>
      </c>
      <c r="C84" s="390" t="s">
        <v>33</v>
      </c>
      <c r="D84" s="393" t="s">
        <v>89</v>
      </c>
      <c r="E84" s="396" t="s">
        <v>39</v>
      </c>
      <c r="F84" s="400" t="s">
        <v>176</v>
      </c>
      <c r="G84" s="25" t="s">
        <v>60</v>
      </c>
      <c r="H84" s="26">
        <v>0</v>
      </c>
      <c r="I84" s="17">
        <v>0</v>
      </c>
      <c r="J84" s="27"/>
      <c r="K84" s="28">
        <v>0</v>
      </c>
      <c r="L84" s="29">
        <v>0</v>
      </c>
      <c r="M84" s="18">
        <v>111</v>
      </c>
      <c r="N84" s="166" t="s">
        <v>61</v>
      </c>
      <c r="O84" s="176"/>
      <c r="P84" s="168"/>
      <c r="Q84" s="74"/>
      <c r="R84" s="51"/>
      <c r="S84" s="51"/>
      <c r="T84" s="51"/>
      <c r="U84" s="51"/>
      <c r="V84" s="51"/>
      <c r="W84" s="51"/>
    </row>
    <row r="85" spans="1:23" ht="13.5" customHeight="1">
      <c r="A85" s="385"/>
      <c r="B85" s="388"/>
      <c r="C85" s="391"/>
      <c r="D85" s="394"/>
      <c r="E85" s="397"/>
      <c r="F85" s="401"/>
      <c r="G85" s="75" t="s">
        <v>51</v>
      </c>
      <c r="H85" s="76"/>
      <c r="I85" s="77"/>
      <c r="J85" s="78"/>
      <c r="K85" s="79"/>
      <c r="L85" s="80"/>
      <c r="M85" s="81">
        <v>0</v>
      </c>
      <c r="N85" s="166" t="s">
        <v>69</v>
      </c>
      <c r="O85" s="171"/>
      <c r="P85" s="172"/>
      <c r="Q85" s="99" t="s">
        <v>40</v>
      </c>
      <c r="R85" s="51"/>
      <c r="S85" s="51"/>
      <c r="T85" s="51"/>
      <c r="U85" s="51"/>
      <c r="V85" s="51"/>
      <c r="W85" s="51"/>
    </row>
    <row r="86" spans="1:23" ht="13.5" customHeight="1">
      <c r="A86" s="385"/>
      <c r="B86" s="388"/>
      <c r="C86" s="391"/>
      <c r="D86" s="394"/>
      <c r="E86" s="398"/>
      <c r="F86" s="402"/>
      <c r="G86" s="43" t="s">
        <v>63</v>
      </c>
      <c r="H86" s="30"/>
      <c r="I86" s="31"/>
      <c r="J86" s="32"/>
      <c r="K86" s="33"/>
      <c r="L86" s="34"/>
      <c r="M86" s="35">
        <v>48</v>
      </c>
      <c r="N86" s="166" t="s">
        <v>64</v>
      </c>
      <c r="O86" s="153"/>
      <c r="P86" s="154"/>
      <c r="Q86" s="87"/>
      <c r="R86" s="51"/>
      <c r="S86" s="51"/>
      <c r="T86" s="51"/>
      <c r="U86" s="51"/>
      <c r="V86" s="51"/>
      <c r="W86" s="51"/>
    </row>
    <row r="87" spans="1:23" ht="23.25" customHeight="1" thickBot="1">
      <c r="A87" s="386"/>
      <c r="B87" s="389"/>
      <c r="C87" s="392"/>
      <c r="D87" s="395"/>
      <c r="E87" s="399"/>
      <c r="F87" s="399"/>
      <c r="G87" s="36" t="s">
        <v>12</v>
      </c>
      <c r="H87" s="37">
        <f t="shared" ref="H87:M87" si="14">SUM(H84:H86)</f>
        <v>0</v>
      </c>
      <c r="I87" s="38">
        <f t="shared" si="14"/>
        <v>0</v>
      </c>
      <c r="J87" s="39">
        <f t="shared" si="14"/>
        <v>0</v>
      </c>
      <c r="K87" s="40">
        <f t="shared" si="14"/>
        <v>0</v>
      </c>
      <c r="L87" s="41">
        <f t="shared" si="14"/>
        <v>0</v>
      </c>
      <c r="M87" s="44">
        <f t="shared" si="14"/>
        <v>159</v>
      </c>
      <c r="N87" s="165" t="s">
        <v>84</v>
      </c>
      <c r="O87" s="156"/>
      <c r="P87" s="157"/>
      <c r="Q87" s="92"/>
      <c r="R87" s="51"/>
      <c r="S87" s="51"/>
      <c r="T87" s="51"/>
      <c r="U87" s="51"/>
      <c r="V87" s="51"/>
      <c r="W87" s="51"/>
    </row>
    <row r="88" spans="1:23" s="276" customFormat="1" ht="23.25" customHeight="1">
      <c r="A88" s="384" t="s">
        <v>11</v>
      </c>
      <c r="B88" s="387" t="s">
        <v>13</v>
      </c>
      <c r="C88" s="390" t="s">
        <v>34</v>
      </c>
      <c r="D88" s="425" t="s">
        <v>90</v>
      </c>
      <c r="E88" s="428" t="s">
        <v>39</v>
      </c>
      <c r="F88" s="432" t="s">
        <v>180</v>
      </c>
      <c r="G88" s="232"/>
      <c r="H88" s="233">
        <v>0</v>
      </c>
      <c r="I88" s="234">
        <v>0</v>
      </c>
      <c r="J88" s="235"/>
      <c r="K88" s="236">
        <v>0</v>
      </c>
      <c r="L88" s="237">
        <v>0</v>
      </c>
      <c r="M88" s="238">
        <v>0</v>
      </c>
      <c r="N88" s="167" t="s">
        <v>69</v>
      </c>
      <c r="O88" s="122" t="s">
        <v>40</v>
      </c>
      <c r="P88" s="168"/>
      <c r="Q88" s="74"/>
      <c r="R88" s="51"/>
      <c r="S88" s="51"/>
      <c r="T88" s="51"/>
      <c r="U88" s="51"/>
      <c r="V88" s="51"/>
      <c r="W88" s="51"/>
    </row>
    <row r="89" spans="1:23" s="276" customFormat="1" ht="23.25" customHeight="1">
      <c r="A89" s="385"/>
      <c r="B89" s="388"/>
      <c r="C89" s="391"/>
      <c r="D89" s="426"/>
      <c r="E89" s="429"/>
      <c r="F89" s="433"/>
      <c r="G89" s="239" t="s">
        <v>51</v>
      </c>
      <c r="H89" s="240">
        <v>40</v>
      </c>
      <c r="I89" s="241"/>
      <c r="J89" s="242"/>
      <c r="K89" s="243">
        <v>40</v>
      </c>
      <c r="L89" s="244">
        <v>0</v>
      </c>
      <c r="M89" s="245">
        <v>0</v>
      </c>
      <c r="N89" s="177" t="s">
        <v>84</v>
      </c>
      <c r="O89" s="171"/>
      <c r="P89" s="172"/>
      <c r="Q89" s="85"/>
      <c r="R89" s="51"/>
      <c r="S89" s="51"/>
      <c r="T89" s="51"/>
      <c r="U89" s="51"/>
      <c r="V89" s="51"/>
      <c r="W89" s="51"/>
    </row>
    <row r="90" spans="1:23" s="276" customFormat="1" ht="23.25" customHeight="1">
      <c r="A90" s="385"/>
      <c r="B90" s="388"/>
      <c r="C90" s="391"/>
      <c r="D90" s="426"/>
      <c r="E90" s="430"/>
      <c r="F90" s="434"/>
      <c r="G90" s="246"/>
      <c r="H90" s="247"/>
      <c r="I90" s="248"/>
      <c r="J90" s="249"/>
      <c r="K90" s="250"/>
      <c r="L90" s="251"/>
      <c r="M90" s="252"/>
      <c r="N90" s="170"/>
      <c r="O90" s="153"/>
      <c r="P90" s="154"/>
      <c r="Q90" s="87"/>
      <c r="R90" s="51"/>
      <c r="S90" s="51"/>
      <c r="T90" s="51"/>
      <c r="U90" s="51"/>
      <c r="V90" s="51"/>
      <c r="W90" s="51"/>
    </row>
    <row r="91" spans="1:23" s="276" customFormat="1" ht="18" customHeight="1" thickBot="1">
      <c r="A91" s="386"/>
      <c r="B91" s="389"/>
      <c r="C91" s="392"/>
      <c r="D91" s="427"/>
      <c r="E91" s="431"/>
      <c r="F91" s="431"/>
      <c r="G91" s="253" t="s">
        <v>12</v>
      </c>
      <c r="H91" s="254">
        <f t="shared" ref="H91:M91" si="15">SUM(H88:H90)</f>
        <v>40</v>
      </c>
      <c r="I91" s="255">
        <f t="shared" si="15"/>
        <v>0</v>
      </c>
      <c r="J91" s="256">
        <f t="shared" si="15"/>
        <v>0</v>
      </c>
      <c r="K91" s="257">
        <f t="shared" si="15"/>
        <v>40</v>
      </c>
      <c r="L91" s="258">
        <f t="shared" si="15"/>
        <v>0</v>
      </c>
      <c r="M91" s="259">
        <f t="shared" si="15"/>
        <v>0</v>
      </c>
      <c r="N91" s="178"/>
      <c r="O91" s="156"/>
      <c r="P91" s="157"/>
      <c r="Q91" s="92"/>
      <c r="R91" s="51"/>
      <c r="S91" s="51"/>
      <c r="T91" s="51"/>
      <c r="U91" s="51"/>
      <c r="V91" s="51"/>
      <c r="W91" s="51"/>
    </row>
    <row r="92" spans="1:23" ht="15" customHeight="1">
      <c r="A92" s="384" t="s">
        <v>11</v>
      </c>
      <c r="B92" s="387" t="s">
        <v>13</v>
      </c>
      <c r="C92" s="390" t="s">
        <v>35</v>
      </c>
      <c r="D92" s="422" t="s">
        <v>215</v>
      </c>
      <c r="E92" s="400" t="s">
        <v>39</v>
      </c>
      <c r="F92" s="400" t="s">
        <v>214</v>
      </c>
      <c r="G92" s="25"/>
      <c r="H92" s="26">
        <v>0</v>
      </c>
      <c r="I92" s="17">
        <v>0</v>
      </c>
      <c r="J92" s="27"/>
      <c r="K92" s="28">
        <v>0</v>
      </c>
      <c r="L92" s="29">
        <v>0</v>
      </c>
      <c r="M92" s="18">
        <v>0</v>
      </c>
      <c r="N92" s="329"/>
      <c r="O92" s="122"/>
      <c r="P92" s="123"/>
      <c r="Q92" s="148"/>
      <c r="R92" s="328"/>
      <c r="S92" s="51"/>
      <c r="T92" s="51"/>
      <c r="U92" s="51"/>
      <c r="V92" s="51"/>
      <c r="W92" s="51"/>
    </row>
    <row r="93" spans="1:23" ht="14.4" customHeight="1">
      <c r="A93" s="385"/>
      <c r="B93" s="388"/>
      <c r="C93" s="391"/>
      <c r="D93" s="423"/>
      <c r="E93" s="409"/>
      <c r="F93" s="401"/>
      <c r="G93" s="75" t="s">
        <v>27</v>
      </c>
      <c r="H93" s="76">
        <v>2</v>
      </c>
      <c r="I93" s="77"/>
      <c r="J93" s="334">
        <v>2</v>
      </c>
      <c r="K93" s="79">
        <v>0</v>
      </c>
      <c r="L93" s="80">
        <v>0</v>
      </c>
      <c r="M93" s="81">
        <v>0</v>
      </c>
      <c r="N93" s="330"/>
      <c r="O93" s="125"/>
      <c r="P93" s="126"/>
      <c r="Q93" s="99"/>
      <c r="R93" s="328"/>
      <c r="S93" s="51"/>
      <c r="T93" s="51"/>
      <c r="U93" s="51"/>
      <c r="V93" s="51"/>
      <c r="W93" s="51"/>
    </row>
    <row r="94" spans="1:23" ht="13.2" customHeight="1">
      <c r="A94" s="385"/>
      <c r="B94" s="388"/>
      <c r="C94" s="391"/>
      <c r="D94" s="423"/>
      <c r="E94" s="398"/>
      <c r="F94" s="402"/>
      <c r="G94" s="43"/>
      <c r="H94" s="30"/>
      <c r="I94" s="31"/>
      <c r="J94" s="32"/>
      <c r="K94" s="33"/>
      <c r="L94" s="34"/>
      <c r="M94" s="35"/>
      <c r="N94" s="330" t="s">
        <v>213</v>
      </c>
      <c r="O94" s="159" t="s">
        <v>40</v>
      </c>
      <c r="P94" s="160" t="s">
        <v>40</v>
      </c>
      <c r="Q94" s="161" t="s">
        <v>40</v>
      </c>
      <c r="R94" s="328"/>
      <c r="S94" s="51"/>
      <c r="T94" s="51"/>
      <c r="U94" s="51"/>
      <c r="V94" s="51"/>
      <c r="W94" s="51"/>
    </row>
    <row r="95" spans="1:23" ht="12.6" customHeight="1" thickBot="1">
      <c r="A95" s="386"/>
      <c r="B95" s="389"/>
      <c r="C95" s="392"/>
      <c r="D95" s="424"/>
      <c r="E95" s="399"/>
      <c r="F95" s="399"/>
      <c r="G95" s="331" t="s">
        <v>12</v>
      </c>
      <c r="H95" s="37">
        <f t="shared" ref="H95:M95" si="16">SUM(H92:H94)</f>
        <v>2</v>
      </c>
      <c r="I95" s="38">
        <f t="shared" si="16"/>
        <v>0</v>
      </c>
      <c r="J95" s="39">
        <f t="shared" si="16"/>
        <v>2</v>
      </c>
      <c r="K95" s="40">
        <f t="shared" si="16"/>
        <v>0</v>
      </c>
      <c r="L95" s="41">
        <f t="shared" si="16"/>
        <v>0</v>
      </c>
      <c r="M95" s="44">
        <f t="shared" si="16"/>
        <v>0</v>
      </c>
      <c r="N95" s="332"/>
      <c r="O95" s="131"/>
      <c r="P95" s="132"/>
      <c r="Q95" s="164"/>
      <c r="R95" s="328"/>
      <c r="S95" s="51"/>
      <c r="T95" s="51"/>
      <c r="U95" s="51"/>
      <c r="V95" s="51"/>
      <c r="W95" s="51"/>
    </row>
    <row r="96" spans="1:23" ht="19.5" customHeight="1" thickBot="1">
      <c r="A96" s="14" t="s">
        <v>11</v>
      </c>
      <c r="B96" s="23" t="s">
        <v>13</v>
      </c>
      <c r="C96" s="410" t="s">
        <v>14</v>
      </c>
      <c r="D96" s="411"/>
      <c r="E96" s="411"/>
      <c r="F96" s="411"/>
      <c r="G96" s="412"/>
      <c r="H96" s="62">
        <f>H44+H49+H54+H59+H64+H69+H74+H78+H83+H95+H87+H91</f>
        <v>56.2</v>
      </c>
      <c r="I96" s="282">
        <f t="shared" ref="I96:K96" si="17">I44+I49+I54+I59+I64+I69+I74+I78+I83+I95+I87+I91</f>
        <v>0</v>
      </c>
      <c r="J96" s="282">
        <f t="shared" si="17"/>
        <v>2</v>
      </c>
      <c r="K96" s="282">
        <f t="shared" si="17"/>
        <v>40</v>
      </c>
      <c r="L96" s="62">
        <f t="shared" ref="L96:M96" si="18">L44+L49+L54+L59+L64+L69+L74+L78+L83+L95+L87</f>
        <v>3885.7</v>
      </c>
      <c r="M96" s="62">
        <f t="shared" si="18"/>
        <v>3487.7</v>
      </c>
      <c r="N96" s="24"/>
      <c r="O96" s="19"/>
      <c r="P96" s="19"/>
      <c r="Q96" s="20"/>
      <c r="R96" s="51"/>
      <c r="S96" s="51"/>
      <c r="T96" s="51"/>
      <c r="U96" s="51"/>
      <c r="V96" s="51"/>
      <c r="W96" s="51"/>
    </row>
    <row r="97" spans="1:23" ht="10.8" customHeight="1" thickBot="1">
      <c r="A97" s="46" t="s">
        <v>11</v>
      </c>
      <c r="B97" s="435" t="s">
        <v>15</v>
      </c>
      <c r="C97" s="435"/>
      <c r="D97" s="435"/>
      <c r="E97" s="435"/>
      <c r="F97" s="435"/>
      <c r="G97" s="436"/>
      <c r="H97" s="48">
        <f t="shared" ref="H97:M97" si="19">H96+H38</f>
        <v>150.9</v>
      </c>
      <c r="I97" s="48">
        <f t="shared" si="19"/>
        <v>0</v>
      </c>
      <c r="J97" s="48">
        <f t="shared" si="19"/>
        <v>2</v>
      </c>
      <c r="K97" s="48">
        <f t="shared" si="19"/>
        <v>129.5</v>
      </c>
      <c r="L97" s="48">
        <f t="shared" si="19"/>
        <v>5729.2</v>
      </c>
      <c r="M97" s="48">
        <f t="shared" si="19"/>
        <v>7463.7</v>
      </c>
      <c r="N97" s="21"/>
      <c r="O97" s="21"/>
      <c r="P97" s="21"/>
      <c r="Q97" s="22"/>
      <c r="R97" s="51"/>
      <c r="S97" s="51"/>
      <c r="T97" s="51"/>
      <c r="U97" s="51"/>
      <c r="V97" s="51"/>
      <c r="W97" s="51"/>
    </row>
    <row r="98" spans="1:23" ht="16.5" customHeight="1" thickBot="1">
      <c r="A98" s="13" t="s">
        <v>13</v>
      </c>
      <c r="B98" s="403" t="s">
        <v>91</v>
      </c>
      <c r="C98" s="403"/>
      <c r="D98" s="403"/>
      <c r="E98" s="403"/>
      <c r="F98" s="403"/>
      <c r="G98" s="403"/>
      <c r="H98" s="403"/>
      <c r="I98" s="403"/>
      <c r="J98" s="403"/>
      <c r="K98" s="403"/>
      <c r="L98" s="403"/>
      <c r="M98" s="403"/>
      <c r="N98" s="403"/>
      <c r="O98" s="403"/>
      <c r="P98" s="403"/>
      <c r="Q98" s="404"/>
      <c r="R98" s="51"/>
      <c r="S98" s="51"/>
      <c r="T98" s="51"/>
      <c r="U98" s="51"/>
      <c r="V98" s="51"/>
      <c r="W98" s="51"/>
    </row>
    <row r="99" spans="1:23" ht="12" customHeight="1" thickBot="1">
      <c r="A99" s="14" t="s">
        <v>13</v>
      </c>
      <c r="B99" s="15" t="s">
        <v>11</v>
      </c>
      <c r="C99" s="437" t="s">
        <v>92</v>
      </c>
      <c r="D99" s="438"/>
      <c r="E99" s="439"/>
      <c r="F99" s="439"/>
      <c r="G99" s="438"/>
      <c r="H99" s="438"/>
      <c r="I99" s="438"/>
      <c r="J99" s="438"/>
      <c r="K99" s="438"/>
      <c r="L99" s="438"/>
      <c r="M99" s="438"/>
      <c r="N99" s="438"/>
      <c r="O99" s="438"/>
      <c r="P99" s="438"/>
      <c r="Q99" s="440"/>
      <c r="R99" s="51"/>
      <c r="S99" s="51"/>
      <c r="T99" s="51"/>
      <c r="U99" s="51"/>
      <c r="V99" s="51"/>
      <c r="W99" s="51"/>
    </row>
    <row r="100" spans="1:23" ht="14.4" customHeight="1">
      <c r="A100" s="384" t="s">
        <v>13</v>
      </c>
      <c r="B100" s="387" t="s">
        <v>11</v>
      </c>
      <c r="C100" s="390" t="s">
        <v>11</v>
      </c>
      <c r="D100" s="393" t="s">
        <v>93</v>
      </c>
      <c r="E100" s="396" t="s">
        <v>39</v>
      </c>
      <c r="F100" s="400" t="s">
        <v>176</v>
      </c>
      <c r="G100" s="25" t="s">
        <v>60</v>
      </c>
      <c r="H100" s="26">
        <v>0</v>
      </c>
      <c r="I100" s="17">
        <v>0</v>
      </c>
      <c r="J100" s="27"/>
      <c r="K100" s="28">
        <v>0</v>
      </c>
      <c r="L100" s="29">
        <v>116</v>
      </c>
      <c r="M100" s="18">
        <v>117</v>
      </c>
      <c r="N100" s="95" t="s">
        <v>62</v>
      </c>
      <c r="O100" s="122"/>
      <c r="P100" s="123"/>
      <c r="Q100" s="148"/>
      <c r="R100" s="51"/>
      <c r="S100" s="51"/>
      <c r="T100" s="51"/>
      <c r="U100" s="51"/>
      <c r="V100" s="51"/>
      <c r="W100" s="51"/>
    </row>
    <row r="101" spans="1:23" ht="15" customHeight="1">
      <c r="A101" s="385"/>
      <c r="B101" s="388"/>
      <c r="C101" s="391"/>
      <c r="D101" s="394"/>
      <c r="E101" s="397"/>
      <c r="F101" s="401"/>
      <c r="G101" s="75" t="s">
        <v>51</v>
      </c>
      <c r="H101" s="76"/>
      <c r="I101" s="77"/>
      <c r="J101" s="78"/>
      <c r="K101" s="79"/>
      <c r="L101" s="80">
        <v>116</v>
      </c>
      <c r="M101" s="81">
        <v>117</v>
      </c>
      <c r="N101" s="166" t="s">
        <v>61</v>
      </c>
      <c r="O101" s="125" t="s">
        <v>40</v>
      </c>
      <c r="P101" s="126"/>
      <c r="Q101" s="99"/>
      <c r="R101" s="51"/>
      <c r="S101" s="51"/>
      <c r="T101" s="51"/>
      <c r="U101" s="51"/>
      <c r="V101" s="51"/>
      <c r="W101" s="51"/>
    </row>
    <row r="102" spans="1:23" ht="13.8" customHeight="1">
      <c r="A102" s="385"/>
      <c r="B102" s="388"/>
      <c r="C102" s="391"/>
      <c r="D102" s="394"/>
      <c r="E102" s="398"/>
      <c r="F102" s="402"/>
      <c r="G102" s="75" t="s">
        <v>63</v>
      </c>
      <c r="H102" s="76"/>
      <c r="I102" s="128"/>
      <c r="J102" s="78"/>
      <c r="K102" s="129"/>
      <c r="L102" s="80">
        <v>1317</v>
      </c>
      <c r="M102" s="81">
        <v>1318</v>
      </c>
      <c r="N102" s="166" t="s">
        <v>69</v>
      </c>
      <c r="O102" s="159" t="s">
        <v>40</v>
      </c>
      <c r="P102" s="160"/>
      <c r="Q102" s="161"/>
      <c r="R102" s="51"/>
      <c r="S102" s="51"/>
      <c r="T102" s="51"/>
      <c r="U102" s="51"/>
      <c r="V102" s="51"/>
      <c r="W102" s="51"/>
    </row>
    <row r="103" spans="1:23" ht="13.2" customHeight="1">
      <c r="A103" s="385"/>
      <c r="B103" s="388"/>
      <c r="C103" s="391"/>
      <c r="D103" s="394"/>
      <c r="E103" s="398"/>
      <c r="F103" s="398"/>
      <c r="G103" s="43"/>
      <c r="H103" s="30"/>
      <c r="I103" s="31"/>
      <c r="J103" s="32"/>
      <c r="K103" s="33"/>
      <c r="L103" s="34"/>
      <c r="M103" s="35"/>
      <c r="N103" s="166" t="s">
        <v>64</v>
      </c>
      <c r="O103" s="159"/>
      <c r="P103" s="160" t="s">
        <v>40</v>
      </c>
      <c r="Q103" s="161"/>
      <c r="R103" s="51"/>
      <c r="S103" s="51"/>
      <c r="T103" s="51"/>
      <c r="U103" s="51"/>
      <c r="V103" s="51"/>
      <c r="W103" s="51"/>
    </row>
    <row r="104" spans="1:23" ht="16.2" customHeight="1" thickBot="1">
      <c r="A104" s="386"/>
      <c r="B104" s="389"/>
      <c r="C104" s="392"/>
      <c r="D104" s="395"/>
      <c r="E104" s="399"/>
      <c r="F104" s="399"/>
      <c r="G104" s="36" t="s">
        <v>12</v>
      </c>
      <c r="H104" s="37">
        <f t="shared" ref="H104:K104" si="20">SUM(H100:H102)</f>
        <v>0</v>
      </c>
      <c r="I104" s="38">
        <f t="shared" si="20"/>
        <v>0</v>
      </c>
      <c r="J104" s="39">
        <f t="shared" si="20"/>
        <v>0</v>
      </c>
      <c r="K104" s="40">
        <f t="shared" si="20"/>
        <v>0</v>
      </c>
      <c r="L104" s="41">
        <f>SUM(L100:L103)</f>
        <v>1549</v>
      </c>
      <c r="M104" s="44">
        <f>SUM(M100:M103)</f>
        <v>1552</v>
      </c>
      <c r="N104" s="165" t="s">
        <v>84</v>
      </c>
      <c r="O104" s="131"/>
      <c r="P104" s="132"/>
      <c r="Q104" s="164"/>
      <c r="R104" s="51"/>
      <c r="S104" s="51"/>
      <c r="T104" s="51"/>
      <c r="U104" s="51"/>
      <c r="V104" s="51"/>
      <c r="W104" s="51"/>
    </row>
    <row r="105" spans="1:23" ht="16.2" customHeight="1">
      <c r="A105" s="384" t="s">
        <v>13</v>
      </c>
      <c r="B105" s="387" t="s">
        <v>11</v>
      </c>
      <c r="C105" s="390" t="s">
        <v>13</v>
      </c>
      <c r="D105" s="393" t="s">
        <v>94</v>
      </c>
      <c r="E105" s="396" t="s">
        <v>39</v>
      </c>
      <c r="F105" s="400" t="s">
        <v>176</v>
      </c>
      <c r="G105" s="25" t="s">
        <v>60</v>
      </c>
      <c r="H105" s="26">
        <v>0</v>
      </c>
      <c r="I105" s="17">
        <v>0</v>
      </c>
      <c r="J105" s="27"/>
      <c r="K105" s="28">
        <v>0</v>
      </c>
      <c r="L105" s="29">
        <v>4.2</v>
      </c>
      <c r="M105" s="18">
        <v>24</v>
      </c>
      <c r="N105" s="95" t="s">
        <v>62</v>
      </c>
      <c r="O105" s="122" t="s">
        <v>40</v>
      </c>
      <c r="P105" s="123"/>
      <c r="Q105" s="148"/>
      <c r="R105" s="51"/>
      <c r="S105" s="51"/>
      <c r="T105" s="51"/>
      <c r="U105" s="51"/>
      <c r="V105" s="51"/>
      <c r="W105" s="51"/>
    </row>
    <row r="106" spans="1:23" ht="11.4" customHeight="1">
      <c r="A106" s="385"/>
      <c r="B106" s="388"/>
      <c r="C106" s="391"/>
      <c r="D106" s="394"/>
      <c r="E106" s="397"/>
      <c r="F106" s="401"/>
      <c r="G106" s="75" t="s">
        <v>51</v>
      </c>
      <c r="H106" s="76"/>
      <c r="I106" s="77"/>
      <c r="J106" s="78"/>
      <c r="K106" s="79"/>
      <c r="L106" s="80">
        <v>4.2</v>
      </c>
      <c r="M106" s="81">
        <v>24</v>
      </c>
      <c r="N106" s="166" t="s">
        <v>61</v>
      </c>
      <c r="O106" s="125" t="s">
        <v>40</v>
      </c>
      <c r="P106" s="126"/>
      <c r="Q106" s="99"/>
      <c r="R106" s="51"/>
      <c r="S106" s="51"/>
      <c r="T106" s="51"/>
      <c r="U106" s="51"/>
      <c r="V106" s="51"/>
      <c r="W106" s="51"/>
    </row>
    <row r="107" spans="1:23" ht="14.4" customHeight="1">
      <c r="A107" s="385"/>
      <c r="B107" s="388"/>
      <c r="C107" s="391"/>
      <c r="D107" s="394"/>
      <c r="E107" s="398"/>
      <c r="F107" s="402"/>
      <c r="G107" s="75" t="s">
        <v>63</v>
      </c>
      <c r="H107" s="76"/>
      <c r="I107" s="128"/>
      <c r="J107" s="78"/>
      <c r="K107" s="129"/>
      <c r="L107" s="80">
        <v>47</v>
      </c>
      <c r="M107" s="81">
        <v>267</v>
      </c>
      <c r="N107" s="166" t="s">
        <v>69</v>
      </c>
      <c r="O107" s="159" t="s">
        <v>40</v>
      </c>
      <c r="P107" s="160"/>
      <c r="Q107" s="161"/>
      <c r="R107" s="51"/>
      <c r="S107" s="51"/>
      <c r="T107" s="51"/>
      <c r="U107" s="51"/>
      <c r="V107" s="51"/>
      <c r="W107" s="51"/>
    </row>
    <row r="108" spans="1:23" ht="13.2" customHeight="1">
      <c r="A108" s="385"/>
      <c r="B108" s="388"/>
      <c r="C108" s="391"/>
      <c r="D108" s="394"/>
      <c r="E108" s="398"/>
      <c r="F108" s="398"/>
      <c r="G108" s="43"/>
      <c r="H108" s="30"/>
      <c r="I108" s="31"/>
      <c r="J108" s="32"/>
      <c r="K108" s="33"/>
      <c r="L108" s="34"/>
      <c r="M108" s="35"/>
      <c r="N108" s="166" t="s">
        <v>212</v>
      </c>
      <c r="O108" s="159"/>
      <c r="P108" s="160" t="s">
        <v>40</v>
      </c>
      <c r="Q108" s="161"/>
      <c r="R108" s="51"/>
      <c r="S108" s="51"/>
      <c r="T108" s="51"/>
      <c r="U108" s="51"/>
      <c r="V108" s="51"/>
      <c r="W108" s="51"/>
    </row>
    <row r="109" spans="1:23" ht="15" customHeight="1" thickBot="1">
      <c r="A109" s="386"/>
      <c r="B109" s="389"/>
      <c r="C109" s="392"/>
      <c r="D109" s="395"/>
      <c r="E109" s="399"/>
      <c r="F109" s="399"/>
      <c r="G109" s="36" t="s">
        <v>12</v>
      </c>
      <c r="H109" s="37">
        <f t="shared" ref="H109:K109" si="21">SUM(H105:H107)</f>
        <v>0</v>
      </c>
      <c r="I109" s="38">
        <f t="shared" si="21"/>
        <v>0</v>
      </c>
      <c r="J109" s="39">
        <f t="shared" si="21"/>
        <v>0</v>
      </c>
      <c r="K109" s="40">
        <f t="shared" si="21"/>
        <v>0</v>
      </c>
      <c r="L109" s="41">
        <f>SUM(L105:L108)</f>
        <v>55.4</v>
      </c>
      <c r="M109" s="44">
        <f>SUM(M105:M108)</f>
        <v>315</v>
      </c>
      <c r="N109" s="165" t="s">
        <v>84</v>
      </c>
      <c r="O109" s="131"/>
      <c r="P109" s="132"/>
      <c r="Q109" s="164"/>
      <c r="R109" s="51"/>
      <c r="S109" s="51"/>
      <c r="T109" s="51"/>
      <c r="U109" s="51"/>
      <c r="V109" s="51"/>
      <c r="W109" s="51"/>
    </row>
    <row r="110" spans="1:23" ht="15" customHeight="1">
      <c r="A110" s="384" t="s">
        <v>13</v>
      </c>
      <c r="B110" s="387" t="s">
        <v>11</v>
      </c>
      <c r="C110" s="390" t="s">
        <v>25</v>
      </c>
      <c r="D110" s="393" t="s">
        <v>95</v>
      </c>
      <c r="E110" s="396" t="s">
        <v>39</v>
      </c>
      <c r="F110" s="400" t="s">
        <v>176</v>
      </c>
      <c r="G110" s="25" t="s">
        <v>60</v>
      </c>
      <c r="H110" s="26">
        <v>0</v>
      </c>
      <c r="I110" s="17">
        <v>0</v>
      </c>
      <c r="J110" s="27"/>
      <c r="K110" s="28">
        <v>0</v>
      </c>
      <c r="L110" s="29">
        <v>0</v>
      </c>
      <c r="M110" s="18">
        <v>75</v>
      </c>
      <c r="N110" s="95" t="s">
        <v>62</v>
      </c>
      <c r="O110" s="176"/>
      <c r="P110" s="123" t="s">
        <v>40</v>
      </c>
      <c r="Q110" s="148"/>
      <c r="R110" s="51"/>
      <c r="S110" s="51"/>
      <c r="T110" s="51"/>
      <c r="U110" s="51"/>
      <c r="V110" s="51"/>
      <c r="W110" s="51"/>
    </row>
    <row r="111" spans="1:23" ht="16.5" customHeight="1">
      <c r="A111" s="385"/>
      <c r="B111" s="388"/>
      <c r="C111" s="391"/>
      <c r="D111" s="394"/>
      <c r="E111" s="397"/>
      <c r="F111" s="401"/>
      <c r="G111" s="75" t="s">
        <v>51</v>
      </c>
      <c r="H111" s="76"/>
      <c r="I111" s="77"/>
      <c r="J111" s="78"/>
      <c r="K111" s="79"/>
      <c r="L111" s="80"/>
      <c r="M111" s="81">
        <v>75</v>
      </c>
      <c r="N111" s="166" t="s">
        <v>61</v>
      </c>
      <c r="O111" s="171"/>
      <c r="P111" s="126" t="s">
        <v>40</v>
      </c>
      <c r="Q111" s="99"/>
      <c r="R111" s="51"/>
      <c r="S111" s="51"/>
      <c r="T111" s="51"/>
      <c r="U111" s="51"/>
      <c r="V111" s="51"/>
      <c r="W111" s="51"/>
    </row>
    <row r="112" spans="1:23" ht="15" customHeight="1">
      <c r="A112" s="385"/>
      <c r="B112" s="388"/>
      <c r="C112" s="391"/>
      <c r="D112" s="394"/>
      <c r="E112" s="398"/>
      <c r="F112" s="402"/>
      <c r="G112" s="75" t="s">
        <v>63</v>
      </c>
      <c r="H112" s="76"/>
      <c r="I112" s="128"/>
      <c r="J112" s="78"/>
      <c r="K112" s="129"/>
      <c r="L112" s="80"/>
      <c r="M112" s="81">
        <v>845</v>
      </c>
      <c r="N112" s="166" t="s">
        <v>69</v>
      </c>
      <c r="O112" s="153"/>
      <c r="P112" s="160" t="s">
        <v>40</v>
      </c>
      <c r="Q112" s="161"/>
      <c r="R112" s="51"/>
      <c r="S112" s="51"/>
      <c r="T112" s="51"/>
      <c r="U112" s="51"/>
      <c r="V112" s="51"/>
      <c r="W112" s="51"/>
    </row>
    <row r="113" spans="1:23" ht="15" customHeight="1">
      <c r="A113" s="385"/>
      <c r="B113" s="388"/>
      <c r="C113" s="391"/>
      <c r="D113" s="394"/>
      <c r="E113" s="398"/>
      <c r="F113" s="398"/>
      <c r="G113" s="43"/>
      <c r="H113" s="30"/>
      <c r="I113" s="31"/>
      <c r="J113" s="32"/>
      <c r="K113" s="33"/>
      <c r="L113" s="34"/>
      <c r="M113" s="35"/>
      <c r="N113" s="166" t="s">
        <v>64</v>
      </c>
      <c r="O113" s="153"/>
      <c r="P113" s="160" t="s">
        <v>40</v>
      </c>
      <c r="Q113" s="161"/>
      <c r="R113" s="51"/>
      <c r="S113" s="51"/>
      <c r="T113" s="51"/>
      <c r="U113" s="51"/>
      <c r="V113" s="51"/>
      <c r="W113" s="51"/>
    </row>
    <row r="114" spans="1:23" ht="15" customHeight="1" thickBot="1">
      <c r="A114" s="386"/>
      <c r="B114" s="389"/>
      <c r="C114" s="392"/>
      <c r="D114" s="395"/>
      <c r="E114" s="399"/>
      <c r="F114" s="399"/>
      <c r="G114" s="36" t="s">
        <v>12</v>
      </c>
      <c r="H114" s="37">
        <f t="shared" ref="H114:K114" si="22">SUM(H110:H112)</f>
        <v>0</v>
      </c>
      <c r="I114" s="38">
        <f t="shared" si="22"/>
        <v>0</v>
      </c>
      <c r="J114" s="39">
        <f t="shared" si="22"/>
        <v>0</v>
      </c>
      <c r="K114" s="40">
        <f t="shared" si="22"/>
        <v>0</v>
      </c>
      <c r="L114" s="41">
        <f>SUM(L110:L113)</f>
        <v>0</v>
      </c>
      <c r="M114" s="44">
        <f>SUM(M110:M113)</f>
        <v>995</v>
      </c>
      <c r="N114" s="165" t="s">
        <v>84</v>
      </c>
      <c r="O114" s="156"/>
      <c r="P114" s="157"/>
      <c r="Q114" s="92"/>
      <c r="R114" s="51"/>
      <c r="S114" s="51"/>
      <c r="T114" s="51"/>
      <c r="U114" s="51"/>
      <c r="V114" s="51"/>
      <c r="W114" s="51"/>
    </row>
    <row r="115" spans="1:23" ht="14.25" customHeight="1">
      <c r="A115" s="384" t="s">
        <v>13</v>
      </c>
      <c r="B115" s="387" t="s">
        <v>11</v>
      </c>
      <c r="C115" s="390" t="s">
        <v>26</v>
      </c>
      <c r="D115" s="393" t="s">
        <v>96</v>
      </c>
      <c r="E115" s="396" t="s">
        <v>39</v>
      </c>
      <c r="F115" s="400" t="s">
        <v>181</v>
      </c>
      <c r="G115" s="25" t="s">
        <v>60</v>
      </c>
      <c r="H115" s="26">
        <v>0</v>
      </c>
      <c r="I115" s="17">
        <v>0</v>
      </c>
      <c r="J115" s="27"/>
      <c r="K115" s="28">
        <v>0</v>
      </c>
      <c r="L115" s="29">
        <v>0</v>
      </c>
      <c r="M115" s="18">
        <v>0</v>
      </c>
      <c r="N115" s="95" t="s">
        <v>62</v>
      </c>
      <c r="O115" s="122"/>
      <c r="P115" s="123" t="s">
        <v>40</v>
      </c>
      <c r="Q115" s="148"/>
      <c r="R115" s="51"/>
      <c r="S115" s="51"/>
      <c r="T115" s="51"/>
      <c r="U115" s="51"/>
      <c r="V115" s="51"/>
      <c r="W115" s="51"/>
    </row>
    <row r="116" spans="1:23" ht="15" customHeight="1">
      <c r="A116" s="385"/>
      <c r="B116" s="388"/>
      <c r="C116" s="391"/>
      <c r="D116" s="394"/>
      <c r="E116" s="397"/>
      <c r="F116" s="401"/>
      <c r="G116" s="75" t="s">
        <v>51</v>
      </c>
      <c r="H116" s="76"/>
      <c r="I116" s="77"/>
      <c r="J116" s="78"/>
      <c r="K116" s="79"/>
      <c r="L116" s="80"/>
      <c r="M116" s="81"/>
      <c r="N116" s="166" t="s">
        <v>61</v>
      </c>
      <c r="O116" s="125"/>
      <c r="P116" s="126" t="s">
        <v>40</v>
      </c>
      <c r="Q116" s="99"/>
      <c r="R116" s="51"/>
      <c r="S116" s="51"/>
      <c r="T116" s="51"/>
      <c r="U116" s="51"/>
      <c r="V116" s="51"/>
      <c r="W116" s="51"/>
    </row>
    <row r="117" spans="1:23" ht="15.75" customHeight="1">
      <c r="A117" s="385"/>
      <c r="B117" s="388"/>
      <c r="C117" s="391"/>
      <c r="D117" s="394"/>
      <c r="E117" s="398"/>
      <c r="F117" s="402"/>
      <c r="G117" s="43" t="s">
        <v>63</v>
      </c>
      <c r="H117" s="30"/>
      <c r="I117" s="31"/>
      <c r="J117" s="32"/>
      <c r="K117" s="33"/>
      <c r="L117" s="34"/>
      <c r="M117" s="35"/>
      <c r="N117" s="166" t="s">
        <v>69</v>
      </c>
      <c r="O117" s="159"/>
      <c r="P117" s="160" t="s">
        <v>40</v>
      </c>
      <c r="Q117" s="161"/>
      <c r="R117" s="51"/>
      <c r="S117" s="51"/>
      <c r="T117" s="51"/>
      <c r="U117" s="51"/>
      <c r="V117" s="51"/>
      <c r="W117" s="51"/>
    </row>
    <row r="118" spans="1:23" ht="15.75" customHeight="1">
      <c r="A118" s="385"/>
      <c r="B118" s="388"/>
      <c r="C118" s="391"/>
      <c r="D118" s="394"/>
      <c r="E118" s="398"/>
      <c r="F118" s="398"/>
      <c r="G118" s="43"/>
      <c r="H118" s="30"/>
      <c r="I118" s="31"/>
      <c r="J118" s="32"/>
      <c r="K118" s="33"/>
      <c r="L118" s="34"/>
      <c r="M118" s="35"/>
      <c r="N118" s="166" t="s">
        <v>64</v>
      </c>
      <c r="O118" s="159"/>
      <c r="P118" s="160"/>
      <c r="Q118" s="161" t="s">
        <v>40</v>
      </c>
      <c r="R118" s="51"/>
      <c r="S118" s="51"/>
      <c r="T118" s="51"/>
      <c r="U118" s="51"/>
      <c r="V118" s="51"/>
      <c r="W118" s="51"/>
    </row>
    <row r="119" spans="1:23" ht="29.25" customHeight="1" thickBot="1">
      <c r="A119" s="386"/>
      <c r="B119" s="389"/>
      <c r="C119" s="392"/>
      <c r="D119" s="395"/>
      <c r="E119" s="399"/>
      <c r="F119" s="399"/>
      <c r="G119" s="36" t="s">
        <v>12</v>
      </c>
      <c r="H119" s="37">
        <f t="shared" ref="H119:M119" si="23">SUM(H115:H117)</f>
        <v>0</v>
      </c>
      <c r="I119" s="38">
        <f t="shared" si="23"/>
        <v>0</v>
      </c>
      <c r="J119" s="39">
        <f t="shared" si="23"/>
        <v>0</v>
      </c>
      <c r="K119" s="40">
        <f t="shared" si="23"/>
        <v>0</v>
      </c>
      <c r="L119" s="41">
        <f t="shared" si="23"/>
        <v>0</v>
      </c>
      <c r="M119" s="44">
        <f t="shared" si="23"/>
        <v>0</v>
      </c>
      <c r="N119" s="163" t="s">
        <v>97</v>
      </c>
      <c r="O119" s="131"/>
      <c r="P119" s="132"/>
      <c r="Q119" s="164"/>
      <c r="R119" s="51"/>
      <c r="S119" s="51"/>
      <c r="T119" s="51"/>
      <c r="U119" s="51"/>
      <c r="V119" s="51"/>
      <c r="W119" s="51"/>
    </row>
    <row r="120" spans="1:23" ht="15.75" customHeight="1">
      <c r="A120" s="384" t="s">
        <v>13</v>
      </c>
      <c r="B120" s="387" t="s">
        <v>11</v>
      </c>
      <c r="C120" s="390" t="s">
        <v>28</v>
      </c>
      <c r="D120" s="393" t="s">
        <v>98</v>
      </c>
      <c r="E120" s="396" t="s">
        <v>39</v>
      </c>
      <c r="F120" s="400" t="s">
        <v>182</v>
      </c>
      <c r="G120" s="25" t="s">
        <v>60</v>
      </c>
      <c r="H120" s="26">
        <v>0</v>
      </c>
      <c r="I120" s="17">
        <v>0</v>
      </c>
      <c r="J120" s="27"/>
      <c r="K120" s="28">
        <v>0</v>
      </c>
      <c r="L120" s="29">
        <v>82</v>
      </c>
      <c r="M120" s="18">
        <v>82</v>
      </c>
      <c r="N120" s="95" t="s">
        <v>62</v>
      </c>
      <c r="O120" s="176"/>
      <c r="P120" s="168"/>
      <c r="Q120" s="74"/>
      <c r="R120" s="51"/>
      <c r="S120" s="51"/>
      <c r="T120" s="51"/>
      <c r="U120" s="51"/>
      <c r="V120" s="51"/>
      <c r="W120" s="51"/>
    </row>
    <row r="121" spans="1:23" ht="13.5" customHeight="1">
      <c r="A121" s="385"/>
      <c r="B121" s="388"/>
      <c r="C121" s="391"/>
      <c r="D121" s="394"/>
      <c r="E121" s="397"/>
      <c r="F121" s="401"/>
      <c r="G121" s="75" t="s">
        <v>51</v>
      </c>
      <c r="H121" s="76"/>
      <c r="I121" s="77"/>
      <c r="J121" s="78"/>
      <c r="K121" s="79"/>
      <c r="L121" s="80">
        <v>0</v>
      </c>
      <c r="M121" s="81">
        <v>0</v>
      </c>
      <c r="N121" s="166" t="s">
        <v>61</v>
      </c>
      <c r="O121" s="125" t="s">
        <v>40</v>
      </c>
      <c r="P121" s="172"/>
      <c r="Q121" s="85"/>
      <c r="R121" s="51"/>
      <c r="S121" s="51"/>
      <c r="T121" s="51"/>
      <c r="U121" s="51"/>
      <c r="V121" s="51"/>
      <c r="W121" s="51"/>
    </row>
    <row r="122" spans="1:23" ht="15" customHeight="1">
      <c r="A122" s="385"/>
      <c r="B122" s="388"/>
      <c r="C122" s="391"/>
      <c r="D122" s="394"/>
      <c r="E122" s="398"/>
      <c r="F122" s="402"/>
      <c r="G122" s="75" t="s">
        <v>63</v>
      </c>
      <c r="H122" s="76"/>
      <c r="I122" s="128"/>
      <c r="J122" s="78"/>
      <c r="K122" s="129"/>
      <c r="L122" s="80">
        <v>465</v>
      </c>
      <c r="M122" s="81">
        <v>466</v>
      </c>
      <c r="N122" s="166" t="s">
        <v>69</v>
      </c>
      <c r="O122" s="159" t="s">
        <v>40</v>
      </c>
      <c r="P122" s="154"/>
      <c r="Q122" s="87"/>
      <c r="R122" s="51"/>
      <c r="S122" s="51"/>
      <c r="T122" s="51"/>
      <c r="U122" s="51"/>
      <c r="V122" s="51"/>
      <c r="W122" s="51"/>
    </row>
    <row r="123" spans="1:23" ht="15" customHeight="1">
      <c r="A123" s="385"/>
      <c r="B123" s="388"/>
      <c r="C123" s="391"/>
      <c r="D123" s="394"/>
      <c r="E123" s="398"/>
      <c r="F123" s="398"/>
      <c r="G123" s="43"/>
      <c r="H123" s="30"/>
      <c r="I123" s="31"/>
      <c r="J123" s="32"/>
      <c r="K123" s="33"/>
      <c r="L123" s="34"/>
      <c r="M123" s="35"/>
      <c r="N123" s="166" t="s">
        <v>64</v>
      </c>
      <c r="O123" s="153"/>
      <c r="P123" s="154"/>
      <c r="Q123" s="87"/>
      <c r="R123" s="51"/>
      <c r="S123" s="51"/>
      <c r="T123" s="51"/>
      <c r="U123" s="51"/>
      <c r="V123" s="51"/>
      <c r="W123" s="51"/>
    </row>
    <row r="124" spans="1:23" ht="13.5" customHeight="1" thickBot="1">
      <c r="A124" s="386"/>
      <c r="B124" s="389"/>
      <c r="C124" s="392"/>
      <c r="D124" s="395"/>
      <c r="E124" s="399"/>
      <c r="F124" s="399"/>
      <c r="G124" s="36" t="s">
        <v>12</v>
      </c>
      <c r="H124" s="37">
        <f t="shared" ref="H124:M124" si="24">SUM(H120:H122)</f>
        <v>0</v>
      </c>
      <c r="I124" s="38">
        <f t="shared" si="24"/>
        <v>0</v>
      </c>
      <c r="J124" s="39">
        <f t="shared" si="24"/>
        <v>0</v>
      </c>
      <c r="K124" s="40">
        <f t="shared" si="24"/>
        <v>0</v>
      </c>
      <c r="L124" s="41">
        <f t="shared" si="24"/>
        <v>547</v>
      </c>
      <c r="M124" s="44">
        <f t="shared" si="24"/>
        <v>548</v>
      </c>
      <c r="N124" s="165" t="s">
        <v>84</v>
      </c>
      <c r="O124" s="156"/>
      <c r="P124" s="157"/>
      <c r="Q124" s="92"/>
      <c r="R124" s="51"/>
      <c r="S124" s="51"/>
      <c r="T124" s="51"/>
      <c r="U124" s="51"/>
      <c r="V124" s="51"/>
      <c r="W124" s="51"/>
    </row>
    <row r="125" spans="1:23" ht="15.75" customHeight="1">
      <c r="A125" s="384" t="s">
        <v>13</v>
      </c>
      <c r="B125" s="387" t="s">
        <v>11</v>
      </c>
      <c r="C125" s="390" t="s">
        <v>29</v>
      </c>
      <c r="D125" s="393" t="s">
        <v>99</v>
      </c>
      <c r="E125" s="396" t="s">
        <v>39</v>
      </c>
      <c r="F125" s="400" t="s">
        <v>176</v>
      </c>
      <c r="G125" s="25" t="s">
        <v>60</v>
      </c>
      <c r="H125" s="26">
        <v>0</v>
      </c>
      <c r="I125" s="17">
        <v>0</v>
      </c>
      <c r="J125" s="27"/>
      <c r="K125" s="28">
        <v>0</v>
      </c>
      <c r="L125" s="29">
        <v>9</v>
      </c>
      <c r="M125" s="18">
        <v>9</v>
      </c>
      <c r="N125" s="95"/>
      <c r="O125" s="176"/>
      <c r="P125" s="168"/>
      <c r="Q125" s="74"/>
      <c r="R125" s="51"/>
      <c r="S125" s="51"/>
      <c r="T125" s="51"/>
      <c r="U125" s="51"/>
      <c r="V125" s="51"/>
      <c r="W125" s="51"/>
    </row>
    <row r="126" spans="1:23" ht="14.25" customHeight="1">
      <c r="A126" s="385"/>
      <c r="B126" s="388"/>
      <c r="C126" s="391"/>
      <c r="D126" s="394"/>
      <c r="E126" s="397"/>
      <c r="F126" s="401"/>
      <c r="G126" s="75" t="s">
        <v>51</v>
      </c>
      <c r="H126" s="76"/>
      <c r="I126" s="77"/>
      <c r="J126" s="78"/>
      <c r="K126" s="79"/>
      <c r="L126" s="80"/>
      <c r="M126" s="81"/>
      <c r="N126" s="166" t="s">
        <v>61</v>
      </c>
      <c r="O126" s="125" t="s">
        <v>40</v>
      </c>
      <c r="P126" s="172"/>
      <c r="Q126" s="85"/>
      <c r="R126" s="51"/>
      <c r="S126" s="51"/>
      <c r="T126" s="51"/>
      <c r="U126" s="51"/>
      <c r="V126" s="51"/>
      <c r="W126" s="51"/>
    </row>
    <row r="127" spans="1:23" ht="12" customHeight="1">
      <c r="A127" s="385"/>
      <c r="B127" s="388"/>
      <c r="C127" s="391"/>
      <c r="D127" s="394"/>
      <c r="E127" s="398"/>
      <c r="F127" s="402"/>
      <c r="G127" s="75" t="s">
        <v>63</v>
      </c>
      <c r="H127" s="76"/>
      <c r="I127" s="128"/>
      <c r="J127" s="78"/>
      <c r="K127" s="129"/>
      <c r="L127" s="80">
        <v>49</v>
      </c>
      <c r="M127" s="81">
        <v>49</v>
      </c>
      <c r="N127" s="166" t="s">
        <v>69</v>
      </c>
      <c r="O127" s="159"/>
      <c r="P127" s="160" t="s">
        <v>40</v>
      </c>
      <c r="Q127" s="87"/>
      <c r="R127" s="51"/>
      <c r="S127" s="51"/>
      <c r="T127" s="51"/>
      <c r="U127" s="51"/>
      <c r="V127" s="51"/>
      <c r="W127" s="51"/>
    </row>
    <row r="128" spans="1:23" ht="12" customHeight="1">
      <c r="A128" s="385"/>
      <c r="B128" s="388"/>
      <c r="C128" s="391"/>
      <c r="D128" s="394"/>
      <c r="E128" s="398"/>
      <c r="F128" s="398"/>
      <c r="G128" s="43"/>
      <c r="H128" s="30"/>
      <c r="I128" s="31"/>
      <c r="J128" s="32"/>
      <c r="K128" s="33"/>
      <c r="L128" s="34"/>
      <c r="M128" s="35"/>
      <c r="N128" s="166"/>
      <c r="O128" s="153"/>
      <c r="P128" s="154"/>
      <c r="Q128" s="87"/>
      <c r="R128" s="51"/>
      <c r="S128" s="51"/>
      <c r="T128" s="51"/>
      <c r="U128" s="51"/>
      <c r="V128" s="51"/>
      <c r="W128" s="51"/>
    </row>
    <row r="129" spans="1:23" ht="13.5" customHeight="1" thickBot="1">
      <c r="A129" s="386"/>
      <c r="B129" s="389"/>
      <c r="C129" s="392"/>
      <c r="D129" s="395"/>
      <c r="E129" s="399"/>
      <c r="F129" s="399"/>
      <c r="G129" s="36" t="s">
        <v>12</v>
      </c>
      <c r="H129" s="37">
        <f t="shared" ref="H129:K129" si="25">SUM(H125:H127)</f>
        <v>0</v>
      </c>
      <c r="I129" s="38">
        <f t="shared" si="25"/>
        <v>0</v>
      </c>
      <c r="J129" s="39">
        <f t="shared" si="25"/>
        <v>0</v>
      </c>
      <c r="K129" s="40">
        <f t="shared" si="25"/>
        <v>0</v>
      </c>
      <c r="L129" s="41">
        <f>SUM(L125:L128)</f>
        <v>58</v>
      </c>
      <c r="M129" s="44">
        <f>SUM(M125:M128)</f>
        <v>58</v>
      </c>
      <c r="N129" s="165" t="s">
        <v>84</v>
      </c>
      <c r="O129" s="156"/>
      <c r="P129" s="157"/>
      <c r="Q129" s="92"/>
      <c r="R129" s="51"/>
      <c r="S129" s="51"/>
      <c r="T129" s="51"/>
      <c r="U129" s="51"/>
      <c r="V129" s="51"/>
      <c r="W129" s="51"/>
    </row>
    <row r="130" spans="1:23" ht="15.75" customHeight="1">
      <c r="A130" s="384" t="s">
        <v>13</v>
      </c>
      <c r="B130" s="387" t="s">
        <v>11</v>
      </c>
      <c r="C130" s="390" t="s">
        <v>30</v>
      </c>
      <c r="D130" s="393" t="s">
        <v>100</v>
      </c>
      <c r="E130" s="396" t="s">
        <v>39</v>
      </c>
      <c r="F130" s="400" t="s">
        <v>176</v>
      </c>
      <c r="G130" s="25" t="s">
        <v>60</v>
      </c>
      <c r="H130" s="26">
        <v>0</v>
      </c>
      <c r="I130" s="17">
        <v>0</v>
      </c>
      <c r="J130" s="27"/>
      <c r="K130" s="28">
        <v>0</v>
      </c>
      <c r="L130" s="29">
        <v>0</v>
      </c>
      <c r="M130" s="18">
        <v>29</v>
      </c>
      <c r="N130" s="95" t="s">
        <v>62</v>
      </c>
      <c r="O130" s="122"/>
      <c r="P130" s="123" t="s">
        <v>40</v>
      </c>
      <c r="Q130" s="148"/>
      <c r="R130" s="51"/>
      <c r="S130" s="51"/>
      <c r="T130" s="51"/>
      <c r="U130" s="51"/>
      <c r="V130" s="51"/>
      <c r="W130" s="51"/>
    </row>
    <row r="131" spans="1:23" ht="13.5" customHeight="1">
      <c r="A131" s="385"/>
      <c r="B131" s="388"/>
      <c r="C131" s="391"/>
      <c r="D131" s="394"/>
      <c r="E131" s="397"/>
      <c r="F131" s="401"/>
      <c r="G131" s="75" t="s">
        <v>51</v>
      </c>
      <c r="H131" s="76"/>
      <c r="I131" s="77"/>
      <c r="J131" s="78"/>
      <c r="K131" s="79"/>
      <c r="L131" s="80"/>
      <c r="M131" s="81">
        <v>0</v>
      </c>
      <c r="N131" s="166" t="s">
        <v>61</v>
      </c>
      <c r="O131" s="125"/>
      <c r="P131" s="126" t="s">
        <v>40</v>
      </c>
      <c r="Q131" s="99"/>
      <c r="R131" s="51"/>
      <c r="S131" s="51"/>
      <c r="T131" s="51"/>
      <c r="U131" s="51"/>
      <c r="V131" s="51"/>
      <c r="W131" s="51"/>
    </row>
    <row r="132" spans="1:23" ht="14.25" customHeight="1">
      <c r="A132" s="385"/>
      <c r="B132" s="388"/>
      <c r="C132" s="391"/>
      <c r="D132" s="394"/>
      <c r="E132" s="398"/>
      <c r="F132" s="402"/>
      <c r="G132" s="75" t="s">
        <v>63</v>
      </c>
      <c r="H132" s="76"/>
      <c r="I132" s="128"/>
      <c r="J132" s="78"/>
      <c r="K132" s="129"/>
      <c r="L132" s="80"/>
      <c r="M132" s="81">
        <v>164</v>
      </c>
      <c r="N132" s="166" t="s">
        <v>69</v>
      </c>
      <c r="O132" s="159"/>
      <c r="P132" s="160" t="s">
        <v>40</v>
      </c>
      <c r="Q132" s="161"/>
      <c r="R132" s="51"/>
      <c r="S132" s="51"/>
      <c r="T132" s="51"/>
      <c r="U132" s="51"/>
      <c r="V132" s="51"/>
      <c r="W132" s="51"/>
    </row>
    <row r="133" spans="1:23" ht="16.5" customHeight="1">
      <c r="A133" s="385"/>
      <c r="B133" s="388"/>
      <c r="C133" s="391"/>
      <c r="D133" s="394"/>
      <c r="E133" s="398"/>
      <c r="F133" s="398"/>
      <c r="G133" s="43"/>
      <c r="H133" s="30"/>
      <c r="I133" s="31"/>
      <c r="J133" s="32"/>
      <c r="K133" s="33"/>
      <c r="L133" s="34"/>
      <c r="M133" s="35"/>
      <c r="N133" s="166" t="s">
        <v>64</v>
      </c>
      <c r="O133" s="159"/>
      <c r="P133" s="160" t="s">
        <v>40</v>
      </c>
      <c r="Q133" s="161"/>
      <c r="R133" s="51"/>
      <c r="S133" s="51"/>
      <c r="T133" s="51"/>
      <c r="U133" s="51"/>
      <c r="V133" s="51"/>
      <c r="W133" s="51"/>
    </row>
    <row r="134" spans="1:23" ht="14.25" customHeight="1" thickBot="1">
      <c r="A134" s="386"/>
      <c r="B134" s="389"/>
      <c r="C134" s="392"/>
      <c r="D134" s="395"/>
      <c r="E134" s="399"/>
      <c r="F134" s="399"/>
      <c r="G134" s="36" t="s">
        <v>12</v>
      </c>
      <c r="H134" s="37">
        <f t="shared" ref="H134:K134" si="26">SUM(H130:H132)</f>
        <v>0</v>
      </c>
      <c r="I134" s="38">
        <f t="shared" si="26"/>
        <v>0</v>
      </c>
      <c r="J134" s="39">
        <f t="shared" si="26"/>
        <v>0</v>
      </c>
      <c r="K134" s="40">
        <f t="shared" si="26"/>
        <v>0</v>
      </c>
      <c r="L134" s="41">
        <f>SUM(L130:L133)</f>
        <v>0</v>
      </c>
      <c r="M134" s="44">
        <f>SUM(M130:M133)</f>
        <v>193</v>
      </c>
      <c r="N134" s="165" t="s">
        <v>84</v>
      </c>
      <c r="O134" s="131"/>
      <c r="P134" s="132"/>
      <c r="Q134" s="164"/>
      <c r="R134" s="51"/>
      <c r="S134" s="51"/>
      <c r="T134" s="51"/>
      <c r="U134" s="51"/>
      <c r="V134" s="51"/>
      <c r="W134" s="51"/>
    </row>
    <row r="135" spans="1:23" ht="16.95" customHeight="1">
      <c r="A135" s="384" t="s">
        <v>13</v>
      </c>
      <c r="B135" s="387" t="s">
        <v>11</v>
      </c>
      <c r="C135" s="390" t="s">
        <v>31</v>
      </c>
      <c r="D135" s="393" t="s">
        <v>101</v>
      </c>
      <c r="E135" s="396" t="s">
        <v>39</v>
      </c>
      <c r="F135" s="400" t="s">
        <v>175</v>
      </c>
      <c r="G135" s="25" t="s">
        <v>60</v>
      </c>
      <c r="H135" s="26">
        <v>0</v>
      </c>
      <c r="I135" s="17">
        <v>0</v>
      </c>
      <c r="J135" s="27"/>
      <c r="K135" s="28">
        <v>0</v>
      </c>
      <c r="L135" s="29">
        <v>0</v>
      </c>
      <c r="M135" s="18">
        <v>195.5</v>
      </c>
      <c r="N135" s="95" t="s">
        <v>62</v>
      </c>
      <c r="O135" s="176"/>
      <c r="P135" s="123" t="s">
        <v>40</v>
      </c>
      <c r="Q135" s="74"/>
      <c r="R135" s="51"/>
      <c r="S135" s="51"/>
      <c r="T135" s="51"/>
      <c r="U135" s="51"/>
      <c r="V135" s="51"/>
      <c r="W135" s="51"/>
    </row>
    <row r="136" spans="1:23" ht="18.75" customHeight="1">
      <c r="A136" s="385"/>
      <c r="B136" s="388"/>
      <c r="C136" s="391"/>
      <c r="D136" s="394"/>
      <c r="E136" s="397"/>
      <c r="F136" s="401"/>
      <c r="G136" s="75" t="s">
        <v>51</v>
      </c>
      <c r="H136" s="76"/>
      <c r="I136" s="77"/>
      <c r="J136" s="78"/>
      <c r="K136" s="79"/>
      <c r="L136" s="80"/>
      <c r="M136" s="81"/>
      <c r="N136" s="166" t="s">
        <v>61</v>
      </c>
      <c r="O136" s="171"/>
      <c r="P136" s="126" t="s">
        <v>40</v>
      </c>
      <c r="Q136" s="85"/>
      <c r="R136" s="51"/>
      <c r="S136" s="51"/>
      <c r="T136" s="51"/>
      <c r="U136" s="51"/>
      <c r="V136" s="51"/>
      <c r="W136" s="51"/>
    </row>
    <row r="137" spans="1:23" ht="18" customHeight="1">
      <c r="A137" s="385"/>
      <c r="B137" s="388"/>
      <c r="C137" s="391"/>
      <c r="D137" s="394"/>
      <c r="E137" s="398"/>
      <c r="F137" s="402"/>
      <c r="G137" s="75" t="s">
        <v>63</v>
      </c>
      <c r="H137" s="76"/>
      <c r="I137" s="128"/>
      <c r="J137" s="78"/>
      <c r="K137" s="129"/>
      <c r="L137" s="80"/>
      <c r="M137" s="81">
        <v>1108</v>
      </c>
      <c r="N137" s="166" t="s">
        <v>69</v>
      </c>
      <c r="O137" s="153"/>
      <c r="P137" s="160" t="s">
        <v>40</v>
      </c>
      <c r="Q137" s="87"/>
      <c r="R137" s="51"/>
      <c r="S137" s="51"/>
      <c r="T137" s="51"/>
      <c r="U137" s="51"/>
      <c r="V137" s="51"/>
      <c r="W137" s="51"/>
    </row>
    <row r="138" spans="1:23" ht="14.25" customHeight="1">
      <c r="A138" s="385"/>
      <c r="B138" s="388"/>
      <c r="C138" s="391"/>
      <c r="D138" s="394"/>
      <c r="E138" s="398"/>
      <c r="F138" s="398"/>
      <c r="G138" s="43"/>
      <c r="H138" s="30"/>
      <c r="I138" s="31"/>
      <c r="J138" s="32"/>
      <c r="K138" s="33"/>
      <c r="L138" s="34"/>
      <c r="M138" s="35"/>
      <c r="N138" s="166" t="s">
        <v>64</v>
      </c>
      <c r="O138" s="153"/>
      <c r="P138" s="160"/>
      <c r="Q138" s="87"/>
      <c r="R138" s="51"/>
      <c r="S138" s="51"/>
      <c r="T138" s="51"/>
      <c r="U138" s="51"/>
      <c r="V138" s="51"/>
      <c r="W138" s="51"/>
    </row>
    <row r="139" spans="1:23" ht="19.95" customHeight="1" thickBot="1">
      <c r="A139" s="386"/>
      <c r="B139" s="389"/>
      <c r="C139" s="392"/>
      <c r="D139" s="395"/>
      <c r="E139" s="399"/>
      <c r="F139" s="399"/>
      <c r="G139" s="36" t="s">
        <v>12</v>
      </c>
      <c r="H139" s="37">
        <f t="shared" ref="H139:L139" si="27">SUM(H135:H137)</f>
        <v>0</v>
      </c>
      <c r="I139" s="38">
        <f t="shared" si="27"/>
        <v>0</v>
      </c>
      <c r="J139" s="39">
        <f t="shared" si="27"/>
        <v>0</v>
      </c>
      <c r="K139" s="40">
        <f t="shared" si="27"/>
        <v>0</v>
      </c>
      <c r="L139" s="41">
        <f t="shared" si="27"/>
        <v>0</v>
      </c>
      <c r="M139" s="44">
        <f>SUM(M135:M138)</f>
        <v>1303.5</v>
      </c>
      <c r="N139" s="165" t="s">
        <v>102</v>
      </c>
      <c r="O139" s="156"/>
      <c r="P139" s="157"/>
      <c r="Q139" s="92"/>
      <c r="R139" s="51"/>
      <c r="S139" s="51"/>
      <c r="T139" s="51"/>
      <c r="U139" s="51"/>
      <c r="V139" s="51"/>
      <c r="W139" s="51"/>
    </row>
    <row r="140" spans="1:23" ht="18" customHeight="1">
      <c r="A140" s="384" t="s">
        <v>13</v>
      </c>
      <c r="B140" s="387" t="s">
        <v>11</v>
      </c>
      <c r="C140" s="390" t="s">
        <v>32</v>
      </c>
      <c r="D140" s="393" t="s">
        <v>103</v>
      </c>
      <c r="E140" s="396" t="s">
        <v>39</v>
      </c>
      <c r="F140" s="400" t="s">
        <v>174</v>
      </c>
      <c r="G140" s="25" t="s">
        <v>60</v>
      </c>
      <c r="H140" s="26">
        <v>0</v>
      </c>
      <c r="I140" s="17">
        <v>0</v>
      </c>
      <c r="J140" s="27"/>
      <c r="K140" s="28">
        <v>0</v>
      </c>
      <c r="L140" s="29">
        <v>17</v>
      </c>
      <c r="M140" s="18">
        <v>18</v>
      </c>
      <c r="N140" s="95" t="s">
        <v>62</v>
      </c>
      <c r="O140" s="122" t="s">
        <v>40</v>
      </c>
      <c r="P140" s="123"/>
      <c r="Q140" s="148"/>
      <c r="R140" s="51"/>
      <c r="S140" s="51"/>
      <c r="T140" s="51"/>
      <c r="U140" s="51"/>
      <c r="V140" s="51"/>
      <c r="W140" s="51"/>
    </row>
    <row r="141" spans="1:23" ht="18" customHeight="1">
      <c r="A141" s="385"/>
      <c r="B141" s="388"/>
      <c r="C141" s="391"/>
      <c r="D141" s="394"/>
      <c r="E141" s="397"/>
      <c r="F141" s="401"/>
      <c r="G141" s="75" t="s">
        <v>51</v>
      </c>
      <c r="H141" s="76"/>
      <c r="I141" s="77"/>
      <c r="J141" s="78"/>
      <c r="K141" s="79"/>
      <c r="L141" s="80"/>
      <c r="M141" s="81"/>
      <c r="N141" s="166" t="s">
        <v>61</v>
      </c>
      <c r="O141" s="125" t="s">
        <v>40</v>
      </c>
      <c r="P141" s="126"/>
      <c r="Q141" s="99"/>
      <c r="R141" s="51"/>
      <c r="S141" s="51"/>
      <c r="T141" s="51"/>
      <c r="U141" s="51"/>
      <c r="V141" s="51"/>
      <c r="W141" s="51"/>
    </row>
    <row r="142" spans="1:23" ht="14.4" customHeight="1">
      <c r="A142" s="385"/>
      <c r="B142" s="388"/>
      <c r="C142" s="391"/>
      <c r="D142" s="394"/>
      <c r="E142" s="398"/>
      <c r="F142" s="402"/>
      <c r="G142" s="75" t="s">
        <v>63</v>
      </c>
      <c r="H142" s="76"/>
      <c r="I142" s="128"/>
      <c r="J142" s="78"/>
      <c r="K142" s="129"/>
      <c r="L142" s="80">
        <v>97</v>
      </c>
      <c r="M142" s="81">
        <v>98</v>
      </c>
      <c r="N142" s="166" t="s">
        <v>69</v>
      </c>
      <c r="O142" s="159"/>
      <c r="P142" s="160" t="s">
        <v>40</v>
      </c>
      <c r="Q142" s="161"/>
      <c r="R142" s="51"/>
      <c r="S142" s="51"/>
      <c r="T142" s="51"/>
      <c r="U142" s="51"/>
      <c r="V142" s="51"/>
      <c r="W142" s="51"/>
    </row>
    <row r="143" spans="1:23" ht="15.6" customHeight="1">
      <c r="A143" s="385"/>
      <c r="B143" s="388"/>
      <c r="C143" s="391"/>
      <c r="D143" s="394"/>
      <c r="E143" s="398"/>
      <c r="F143" s="398"/>
      <c r="G143" s="43"/>
      <c r="H143" s="30"/>
      <c r="I143" s="31"/>
      <c r="J143" s="32"/>
      <c r="K143" s="33"/>
      <c r="L143" s="34"/>
      <c r="M143" s="35"/>
      <c r="N143" s="166" t="s">
        <v>64</v>
      </c>
      <c r="O143" s="159"/>
      <c r="P143" s="160" t="s">
        <v>40</v>
      </c>
      <c r="Q143" s="161"/>
      <c r="R143" s="51"/>
      <c r="S143" s="51"/>
      <c r="T143" s="51"/>
      <c r="U143" s="51"/>
      <c r="V143" s="51"/>
      <c r="W143" s="51"/>
    </row>
    <row r="144" spans="1:23" ht="13.2" customHeight="1" thickBot="1">
      <c r="A144" s="386"/>
      <c r="B144" s="389"/>
      <c r="C144" s="392"/>
      <c r="D144" s="395"/>
      <c r="E144" s="399"/>
      <c r="F144" s="399"/>
      <c r="G144" s="36" t="s">
        <v>12</v>
      </c>
      <c r="H144" s="37">
        <f t="shared" ref="H144:M144" si="28">SUM(H140:H142)</f>
        <v>0</v>
      </c>
      <c r="I144" s="38">
        <f t="shared" si="28"/>
        <v>0</v>
      </c>
      <c r="J144" s="39">
        <f t="shared" si="28"/>
        <v>0</v>
      </c>
      <c r="K144" s="40">
        <f t="shared" si="28"/>
        <v>0</v>
      </c>
      <c r="L144" s="41">
        <f t="shared" si="28"/>
        <v>114</v>
      </c>
      <c r="M144" s="44">
        <f t="shared" si="28"/>
        <v>116</v>
      </c>
      <c r="N144" s="165" t="s">
        <v>84</v>
      </c>
      <c r="O144" s="131"/>
      <c r="P144" s="132"/>
      <c r="Q144" s="164"/>
      <c r="R144" s="51"/>
      <c r="S144" s="51"/>
      <c r="T144" s="51"/>
      <c r="U144" s="51"/>
      <c r="V144" s="51"/>
      <c r="W144" s="51"/>
    </row>
    <row r="145" spans="1:23" ht="15" customHeight="1">
      <c r="A145" s="384" t="s">
        <v>13</v>
      </c>
      <c r="B145" s="387" t="s">
        <v>11</v>
      </c>
      <c r="C145" s="390" t="s">
        <v>33</v>
      </c>
      <c r="D145" s="393" t="s">
        <v>104</v>
      </c>
      <c r="E145" s="396" t="s">
        <v>39</v>
      </c>
      <c r="F145" s="400" t="s">
        <v>182</v>
      </c>
      <c r="G145" s="25" t="s">
        <v>60</v>
      </c>
      <c r="H145" s="26">
        <v>0</v>
      </c>
      <c r="I145" s="17">
        <v>0</v>
      </c>
      <c r="J145" s="27"/>
      <c r="K145" s="28">
        <v>0</v>
      </c>
      <c r="L145" s="29">
        <v>0</v>
      </c>
      <c r="M145" s="18">
        <v>6</v>
      </c>
      <c r="N145" s="95" t="s">
        <v>62</v>
      </c>
      <c r="O145" s="176"/>
      <c r="P145" s="168"/>
      <c r="Q145" s="74"/>
      <c r="R145" s="51"/>
      <c r="S145" s="51"/>
      <c r="T145" s="51"/>
      <c r="U145" s="51"/>
      <c r="V145" s="51"/>
      <c r="W145" s="51"/>
    </row>
    <row r="146" spans="1:23" ht="18.600000000000001" customHeight="1">
      <c r="A146" s="385"/>
      <c r="B146" s="388"/>
      <c r="C146" s="391"/>
      <c r="D146" s="394"/>
      <c r="E146" s="397"/>
      <c r="F146" s="401"/>
      <c r="G146" s="75" t="s">
        <v>51</v>
      </c>
      <c r="H146" s="76"/>
      <c r="I146" s="77"/>
      <c r="J146" s="78"/>
      <c r="K146" s="79"/>
      <c r="L146" s="80"/>
      <c r="M146" s="81"/>
      <c r="N146" s="166" t="s">
        <v>61</v>
      </c>
      <c r="O146" s="171"/>
      <c r="P146" s="126" t="s">
        <v>40</v>
      </c>
      <c r="Q146" s="85"/>
      <c r="R146" s="51"/>
      <c r="S146" s="51"/>
      <c r="T146" s="51"/>
      <c r="U146" s="51"/>
      <c r="V146" s="51"/>
      <c r="W146" s="51"/>
    </row>
    <row r="147" spans="1:23" ht="16.2" customHeight="1">
      <c r="A147" s="385"/>
      <c r="B147" s="388"/>
      <c r="C147" s="391"/>
      <c r="D147" s="394"/>
      <c r="E147" s="398"/>
      <c r="F147" s="402"/>
      <c r="G147" s="75" t="s">
        <v>63</v>
      </c>
      <c r="H147" s="76"/>
      <c r="I147" s="128"/>
      <c r="J147" s="78"/>
      <c r="K147" s="129"/>
      <c r="L147" s="80"/>
      <c r="M147" s="81">
        <v>36</v>
      </c>
      <c r="N147" s="166" t="s">
        <v>69</v>
      </c>
      <c r="O147" s="153"/>
      <c r="P147" s="160" t="s">
        <v>40</v>
      </c>
      <c r="Q147" s="87"/>
      <c r="R147" s="51"/>
      <c r="S147" s="51"/>
      <c r="T147" s="51"/>
      <c r="U147" s="51"/>
      <c r="V147" s="51"/>
      <c r="W147" s="51"/>
    </row>
    <row r="148" spans="1:23" ht="10.199999999999999" customHeight="1">
      <c r="A148" s="385"/>
      <c r="B148" s="388"/>
      <c r="C148" s="391"/>
      <c r="D148" s="394"/>
      <c r="E148" s="398"/>
      <c r="F148" s="398"/>
      <c r="G148" s="43"/>
      <c r="H148" s="30"/>
      <c r="I148" s="31"/>
      <c r="J148" s="32"/>
      <c r="K148" s="33"/>
      <c r="L148" s="34"/>
      <c r="M148" s="35"/>
      <c r="N148" s="166" t="s">
        <v>64</v>
      </c>
      <c r="O148" s="153"/>
      <c r="P148" s="160" t="s">
        <v>40</v>
      </c>
      <c r="Q148" s="87"/>
      <c r="R148" s="51"/>
      <c r="S148" s="51"/>
      <c r="T148" s="51"/>
      <c r="U148" s="51"/>
      <c r="V148" s="51"/>
      <c r="W148" s="51"/>
    </row>
    <row r="149" spans="1:23" ht="16.2" customHeight="1" thickBot="1">
      <c r="A149" s="386"/>
      <c r="B149" s="389"/>
      <c r="C149" s="392"/>
      <c r="D149" s="395"/>
      <c r="E149" s="399"/>
      <c r="F149" s="399"/>
      <c r="G149" s="36" t="s">
        <v>12</v>
      </c>
      <c r="H149" s="37">
        <f t="shared" ref="H149:L149" si="29">SUM(H145:H147)</f>
        <v>0</v>
      </c>
      <c r="I149" s="38">
        <f t="shared" si="29"/>
        <v>0</v>
      </c>
      <c r="J149" s="39">
        <f t="shared" si="29"/>
        <v>0</v>
      </c>
      <c r="K149" s="40">
        <f t="shared" si="29"/>
        <v>0</v>
      </c>
      <c r="L149" s="41">
        <f t="shared" si="29"/>
        <v>0</v>
      </c>
      <c r="M149" s="44">
        <f>SUM(M145:M148)</f>
        <v>42</v>
      </c>
      <c r="N149" s="165" t="s">
        <v>84</v>
      </c>
      <c r="O149" s="156"/>
      <c r="P149" s="157"/>
      <c r="Q149" s="92"/>
      <c r="R149" s="51"/>
      <c r="S149" s="51"/>
      <c r="T149" s="51"/>
      <c r="U149" s="51"/>
      <c r="V149" s="51"/>
      <c r="W149" s="51"/>
    </row>
    <row r="150" spans="1:23" ht="15" customHeight="1">
      <c r="A150" s="384" t="s">
        <v>13</v>
      </c>
      <c r="B150" s="387" t="s">
        <v>11</v>
      </c>
      <c r="C150" s="390" t="s">
        <v>34</v>
      </c>
      <c r="D150" s="393" t="s">
        <v>105</v>
      </c>
      <c r="E150" s="396" t="s">
        <v>39</v>
      </c>
      <c r="F150" s="400" t="s">
        <v>175</v>
      </c>
      <c r="G150" s="25" t="s">
        <v>60</v>
      </c>
      <c r="H150" s="26">
        <v>0</v>
      </c>
      <c r="I150" s="17">
        <v>0</v>
      </c>
      <c r="J150" s="27"/>
      <c r="K150" s="28">
        <v>0</v>
      </c>
      <c r="L150" s="29">
        <v>79</v>
      </c>
      <c r="M150" s="18">
        <v>79</v>
      </c>
      <c r="N150" s="95" t="s">
        <v>62</v>
      </c>
      <c r="O150" s="122" t="s">
        <v>40</v>
      </c>
      <c r="P150" s="123"/>
      <c r="Q150" s="148"/>
      <c r="R150" s="51"/>
      <c r="S150" s="51"/>
      <c r="T150" s="51"/>
      <c r="U150" s="51"/>
      <c r="V150" s="51"/>
      <c r="W150" s="51"/>
    </row>
    <row r="151" spans="1:23" ht="13.2" customHeight="1">
      <c r="A151" s="385"/>
      <c r="B151" s="388"/>
      <c r="C151" s="391"/>
      <c r="D151" s="394"/>
      <c r="E151" s="397"/>
      <c r="F151" s="401"/>
      <c r="G151" s="75" t="s">
        <v>51</v>
      </c>
      <c r="H151" s="169"/>
      <c r="I151" s="77"/>
      <c r="J151" s="78"/>
      <c r="K151" s="79"/>
      <c r="L151" s="80"/>
      <c r="M151" s="81"/>
      <c r="N151" s="166" t="s">
        <v>61</v>
      </c>
      <c r="O151" s="125" t="s">
        <v>40</v>
      </c>
      <c r="P151" s="126"/>
      <c r="Q151" s="99"/>
      <c r="R151" s="51"/>
      <c r="S151" s="51"/>
      <c r="T151" s="51"/>
      <c r="U151" s="51"/>
      <c r="V151" s="51"/>
      <c r="W151" s="51"/>
    </row>
    <row r="152" spans="1:23" ht="15" customHeight="1">
      <c r="A152" s="385"/>
      <c r="B152" s="388"/>
      <c r="C152" s="391"/>
      <c r="D152" s="394"/>
      <c r="E152" s="398"/>
      <c r="F152" s="402"/>
      <c r="G152" s="75" t="s">
        <v>63</v>
      </c>
      <c r="H152" s="76"/>
      <c r="I152" s="128"/>
      <c r="J152" s="78"/>
      <c r="K152" s="129"/>
      <c r="L152" s="80">
        <v>447</v>
      </c>
      <c r="M152" s="81">
        <v>448</v>
      </c>
      <c r="N152" s="166" t="s">
        <v>69</v>
      </c>
      <c r="O152" s="159"/>
      <c r="P152" s="160" t="s">
        <v>40</v>
      </c>
      <c r="Q152" s="161"/>
      <c r="R152" s="51"/>
      <c r="S152" s="51"/>
      <c r="T152" s="51"/>
      <c r="U152" s="51"/>
      <c r="V152" s="51"/>
      <c r="W152" s="51"/>
    </row>
    <row r="153" spans="1:23" ht="10.95" customHeight="1">
      <c r="A153" s="385"/>
      <c r="B153" s="388"/>
      <c r="C153" s="391"/>
      <c r="D153" s="394"/>
      <c r="E153" s="398"/>
      <c r="F153" s="398"/>
      <c r="G153" s="43"/>
      <c r="H153" s="30"/>
      <c r="I153" s="31"/>
      <c r="J153" s="32"/>
      <c r="K153" s="33"/>
      <c r="L153" s="34"/>
      <c r="M153" s="35"/>
      <c r="N153" s="166" t="s">
        <v>64</v>
      </c>
      <c r="O153" s="159"/>
      <c r="P153" s="160" t="s">
        <v>40</v>
      </c>
      <c r="Q153" s="161"/>
      <c r="R153" s="51"/>
      <c r="S153" s="51"/>
      <c r="T153" s="51"/>
      <c r="U153" s="51"/>
      <c r="V153" s="51"/>
      <c r="W153" s="51"/>
    </row>
    <row r="154" spans="1:23" ht="14.25" customHeight="1" thickBot="1">
      <c r="A154" s="386"/>
      <c r="B154" s="389"/>
      <c r="C154" s="392"/>
      <c r="D154" s="395"/>
      <c r="E154" s="399"/>
      <c r="F154" s="399"/>
      <c r="G154" s="36" t="s">
        <v>12</v>
      </c>
      <c r="H154" s="37">
        <f t="shared" ref="H154:K154" si="30">SUM(H150:H152)</f>
        <v>0</v>
      </c>
      <c r="I154" s="38">
        <f t="shared" si="30"/>
        <v>0</v>
      </c>
      <c r="J154" s="39">
        <f t="shared" si="30"/>
        <v>0</v>
      </c>
      <c r="K154" s="40">
        <f t="shared" si="30"/>
        <v>0</v>
      </c>
      <c r="L154" s="41">
        <f>SUM(L150:L153)</f>
        <v>526</v>
      </c>
      <c r="M154" s="44">
        <f>SUM(M150:M153)</f>
        <v>527</v>
      </c>
      <c r="N154" s="165" t="s">
        <v>84</v>
      </c>
      <c r="O154" s="131"/>
      <c r="P154" s="132"/>
      <c r="Q154" s="164"/>
      <c r="R154" s="51"/>
      <c r="S154" s="51"/>
      <c r="T154" s="51"/>
      <c r="U154" s="51"/>
      <c r="V154" s="51"/>
      <c r="W154" s="51"/>
    </row>
    <row r="155" spans="1:23" ht="22.2" customHeight="1">
      <c r="A155" s="384" t="s">
        <v>13</v>
      </c>
      <c r="B155" s="387" t="s">
        <v>11</v>
      </c>
      <c r="C155" s="390" t="s">
        <v>35</v>
      </c>
      <c r="D155" s="393" t="s">
        <v>106</v>
      </c>
      <c r="E155" s="396" t="s">
        <v>39</v>
      </c>
      <c r="F155" s="400" t="s">
        <v>175</v>
      </c>
      <c r="G155" s="25" t="s">
        <v>60</v>
      </c>
      <c r="H155" s="26">
        <v>0</v>
      </c>
      <c r="I155" s="17">
        <v>0</v>
      </c>
      <c r="J155" s="27"/>
      <c r="K155" s="28">
        <v>0</v>
      </c>
      <c r="L155" s="29">
        <v>0</v>
      </c>
      <c r="M155" s="18">
        <v>0</v>
      </c>
      <c r="N155" s="95" t="s">
        <v>62</v>
      </c>
      <c r="O155" s="122"/>
      <c r="P155" s="123" t="s">
        <v>40</v>
      </c>
      <c r="Q155" s="148"/>
      <c r="R155" s="51"/>
      <c r="S155" s="51"/>
      <c r="T155" s="51"/>
      <c r="U155" s="51"/>
      <c r="V155" s="51"/>
      <c r="W155" s="51"/>
    </row>
    <row r="156" spans="1:23" ht="10.95" customHeight="1">
      <c r="A156" s="385"/>
      <c r="B156" s="388"/>
      <c r="C156" s="391"/>
      <c r="D156" s="394"/>
      <c r="E156" s="397"/>
      <c r="F156" s="401"/>
      <c r="G156" s="75" t="s">
        <v>51</v>
      </c>
      <c r="H156" s="76"/>
      <c r="I156" s="77"/>
      <c r="J156" s="78"/>
      <c r="K156" s="79"/>
      <c r="L156" s="80"/>
      <c r="M156" s="81"/>
      <c r="N156" s="166" t="s">
        <v>61</v>
      </c>
      <c r="O156" s="125"/>
      <c r="P156" s="126"/>
      <c r="Q156" s="99"/>
      <c r="R156" s="51"/>
      <c r="S156" s="51"/>
      <c r="T156" s="51"/>
      <c r="U156" s="51"/>
      <c r="V156" s="51"/>
      <c r="W156" s="51"/>
    </row>
    <row r="157" spans="1:23" ht="14.4" customHeight="1">
      <c r="A157" s="385"/>
      <c r="B157" s="388"/>
      <c r="C157" s="391"/>
      <c r="D157" s="394"/>
      <c r="E157" s="398"/>
      <c r="F157" s="402"/>
      <c r="G157" s="75" t="s">
        <v>63</v>
      </c>
      <c r="H157" s="76"/>
      <c r="I157" s="128"/>
      <c r="J157" s="78"/>
      <c r="K157" s="129"/>
      <c r="L157" s="80">
        <v>100</v>
      </c>
      <c r="M157" s="81">
        <v>100</v>
      </c>
      <c r="N157" s="166" t="s">
        <v>69</v>
      </c>
      <c r="O157" s="159"/>
      <c r="P157" s="160"/>
      <c r="Q157" s="161"/>
      <c r="R157" s="51"/>
      <c r="S157" s="51"/>
      <c r="T157" s="51"/>
      <c r="U157" s="51"/>
      <c r="V157" s="51"/>
      <c r="W157" s="51"/>
    </row>
    <row r="158" spans="1:23" ht="15" customHeight="1">
      <c r="A158" s="385"/>
      <c r="B158" s="388"/>
      <c r="C158" s="391"/>
      <c r="D158" s="394"/>
      <c r="E158" s="398"/>
      <c r="F158" s="398"/>
      <c r="G158" s="43"/>
      <c r="H158" s="30"/>
      <c r="I158" s="31"/>
      <c r="J158" s="32"/>
      <c r="K158" s="33"/>
      <c r="L158" s="34"/>
      <c r="M158" s="35"/>
      <c r="N158" s="166" t="s">
        <v>64</v>
      </c>
      <c r="O158" s="159"/>
      <c r="P158" s="160"/>
      <c r="Q158" s="161"/>
      <c r="R158" s="51"/>
      <c r="S158" s="51"/>
      <c r="T158" s="51"/>
      <c r="U158" s="51"/>
      <c r="V158" s="51"/>
      <c r="W158" s="51"/>
    </row>
    <row r="159" spans="1:23" ht="15.75" customHeight="1" thickBot="1">
      <c r="A159" s="386"/>
      <c r="B159" s="389"/>
      <c r="C159" s="392"/>
      <c r="D159" s="395"/>
      <c r="E159" s="399"/>
      <c r="F159" s="399"/>
      <c r="G159" s="36" t="s">
        <v>12</v>
      </c>
      <c r="H159" s="37">
        <f t="shared" ref="H159:K159" si="31">SUM(H155:H157)</f>
        <v>0</v>
      </c>
      <c r="I159" s="38">
        <f t="shared" si="31"/>
        <v>0</v>
      </c>
      <c r="J159" s="39">
        <f t="shared" si="31"/>
        <v>0</v>
      </c>
      <c r="K159" s="40">
        <f t="shared" si="31"/>
        <v>0</v>
      </c>
      <c r="L159" s="41">
        <f>SUM(L155:L158)</f>
        <v>100</v>
      </c>
      <c r="M159" s="44">
        <f>SUM(M155:M158)</f>
        <v>100</v>
      </c>
      <c r="N159" s="165" t="s">
        <v>84</v>
      </c>
      <c r="O159" s="131"/>
      <c r="P159" s="132"/>
      <c r="Q159" s="164"/>
      <c r="R159" s="51"/>
      <c r="S159" s="51"/>
      <c r="T159" s="51"/>
      <c r="U159" s="51"/>
      <c r="V159" s="51"/>
      <c r="W159" s="51"/>
    </row>
    <row r="160" spans="1:23" ht="14.25" customHeight="1">
      <c r="A160" s="384" t="s">
        <v>13</v>
      </c>
      <c r="B160" s="387" t="s">
        <v>11</v>
      </c>
      <c r="C160" s="390" t="s">
        <v>36</v>
      </c>
      <c r="D160" s="393" t="s">
        <v>165</v>
      </c>
      <c r="E160" s="396" t="s">
        <v>39</v>
      </c>
      <c r="F160" s="400" t="s">
        <v>183</v>
      </c>
      <c r="G160" s="25" t="s">
        <v>60</v>
      </c>
      <c r="H160" s="26">
        <v>0</v>
      </c>
      <c r="I160" s="17">
        <v>0</v>
      </c>
      <c r="J160" s="27"/>
      <c r="K160" s="28">
        <v>0</v>
      </c>
      <c r="L160" s="29">
        <v>0</v>
      </c>
      <c r="M160" s="18">
        <v>0</v>
      </c>
      <c r="N160" s="447" t="s">
        <v>167</v>
      </c>
      <c r="O160" s="122" t="s">
        <v>40</v>
      </c>
      <c r="P160" s="123"/>
      <c r="Q160" s="148"/>
      <c r="R160" s="215"/>
      <c r="S160" s="51"/>
      <c r="T160" s="52"/>
      <c r="U160" s="51"/>
      <c r="V160" s="51"/>
      <c r="W160" s="51"/>
    </row>
    <row r="161" spans="1:23" ht="11.4" customHeight="1">
      <c r="A161" s="385"/>
      <c r="B161" s="388"/>
      <c r="C161" s="391"/>
      <c r="D161" s="394"/>
      <c r="E161" s="397"/>
      <c r="F161" s="401"/>
      <c r="G161" s="75" t="s">
        <v>51</v>
      </c>
      <c r="H161" s="76">
        <v>1762.4</v>
      </c>
      <c r="I161" s="77"/>
      <c r="J161" s="78"/>
      <c r="K161" s="79">
        <v>1762.4</v>
      </c>
      <c r="L161" s="80">
        <v>2500</v>
      </c>
      <c r="M161" s="81">
        <v>2300</v>
      </c>
      <c r="N161" s="448"/>
      <c r="O161" s="217"/>
      <c r="P161" s="218"/>
      <c r="Q161" s="219"/>
      <c r="R161" s="215"/>
      <c r="S161" s="51"/>
      <c r="T161" s="52"/>
      <c r="U161" s="51"/>
      <c r="V161" s="51"/>
      <c r="W161" s="51"/>
    </row>
    <row r="162" spans="1:23" ht="14.25" customHeight="1">
      <c r="A162" s="385"/>
      <c r="B162" s="388"/>
      <c r="C162" s="391"/>
      <c r="D162" s="394"/>
      <c r="E162" s="397"/>
      <c r="F162" s="401"/>
      <c r="G162" s="43"/>
      <c r="H162" s="30"/>
      <c r="I162" s="186"/>
      <c r="J162" s="32"/>
      <c r="K162" s="187"/>
      <c r="L162" s="216"/>
      <c r="M162" s="100"/>
      <c r="N162" s="449" t="s">
        <v>166</v>
      </c>
      <c r="O162" s="98" t="s">
        <v>40</v>
      </c>
      <c r="P162" s="220"/>
      <c r="Q162" s="99"/>
      <c r="R162" s="215"/>
      <c r="S162" s="51"/>
      <c r="T162" s="52"/>
      <c r="U162" s="51"/>
      <c r="V162" s="51"/>
      <c r="W162" s="51"/>
    </row>
    <row r="163" spans="1:23" ht="14.25" customHeight="1">
      <c r="A163" s="385"/>
      <c r="B163" s="388"/>
      <c r="C163" s="391"/>
      <c r="D163" s="394"/>
      <c r="E163" s="398"/>
      <c r="F163" s="402"/>
      <c r="G163" s="43" t="s">
        <v>63</v>
      </c>
      <c r="H163" s="30"/>
      <c r="I163" s="31"/>
      <c r="J163" s="32"/>
      <c r="K163" s="33"/>
      <c r="L163" s="221"/>
      <c r="M163" s="100"/>
      <c r="N163" s="448"/>
      <c r="O163" s="222"/>
      <c r="P163" s="223"/>
      <c r="Q163" s="224"/>
      <c r="R163" s="215"/>
      <c r="S163" s="51"/>
      <c r="T163" s="52"/>
      <c r="U163" s="51"/>
      <c r="V163" s="51"/>
      <c r="W163" s="51"/>
    </row>
    <row r="164" spans="1:23" ht="14.25" customHeight="1">
      <c r="A164" s="385"/>
      <c r="B164" s="388"/>
      <c r="C164" s="391"/>
      <c r="D164" s="394"/>
      <c r="E164" s="398"/>
      <c r="F164" s="398"/>
      <c r="G164" s="43"/>
      <c r="H164" s="30"/>
      <c r="I164" s="31"/>
      <c r="J164" s="32"/>
      <c r="K164" s="33"/>
      <c r="L164" s="221"/>
      <c r="M164" s="100"/>
      <c r="N164" s="452" t="s">
        <v>173</v>
      </c>
      <c r="O164" s="225" t="s">
        <v>40</v>
      </c>
      <c r="P164" s="226"/>
      <c r="Q164" s="161"/>
      <c r="R164" s="215"/>
      <c r="S164" s="51"/>
      <c r="T164" s="52"/>
      <c r="U164" s="51"/>
      <c r="V164" s="51"/>
      <c r="W164" s="51"/>
    </row>
    <row r="165" spans="1:23" ht="10.199999999999999" customHeight="1">
      <c r="A165" s="385"/>
      <c r="B165" s="388"/>
      <c r="C165" s="391"/>
      <c r="D165" s="394"/>
      <c r="E165" s="398"/>
      <c r="F165" s="398"/>
      <c r="G165" s="43"/>
      <c r="H165" s="30"/>
      <c r="I165" s="31"/>
      <c r="J165" s="32"/>
      <c r="K165" s="33"/>
      <c r="L165" s="221"/>
      <c r="M165" s="100"/>
      <c r="N165" s="453"/>
      <c r="O165" s="225"/>
      <c r="P165" s="226"/>
      <c r="Q165" s="161"/>
      <c r="R165" s="215"/>
      <c r="S165" s="51"/>
      <c r="T165" s="52"/>
      <c r="U165" s="51"/>
      <c r="V165" s="51"/>
      <c r="W165" s="51"/>
    </row>
    <row r="166" spans="1:23" ht="10.199999999999999" customHeight="1">
      <c r="A166" s="385"/>
      <c r="B166" s="388"/>
      <c r="C166" s="391"/>
      <c r="D166" s="394"/>
      <c r="E166" s="398"/>
      <c r="F166" s="398"/>
      <c r="G166" s="43"/>
      <c r="H166" s="30"/>
      <c r="I166" s="31"/>
      <c r="J166" s="32"/>
      <c r="K166" s="33"/>
      <c r="L166" s="221"/>
      <c r="M166" s="100"/>
      <c r="N166" s="448"/>
      <c r="O166" s="222"/>
      <c r="P166" s="223"/>
      <c r="Q166" s="224"/>
      <c r="R166" s="215"/>
      <c r="S166" s="51"/>
      <c r="T166" s="52"/>
      <c r="U166" s="51"/>
      <c r="V166" s="51"/>
      <c r="W166" s="51"/>
    </row>
    <row r="167" spans="1:23" ht="70.2" customHeight="1">
      <c r="A167" s="385"/>
      <c r="B167" s="388"/>
      <c r="C167" s="391"/>
      <c r="D167" s="394"/>
      <c r="E167" s="398"/>
      <c r="F167" s="398"/>
      <c r="G167" s="43"/>
      <c r="H167" s="30"/>
      <c r="I167" s="31"/>
      <c r="J167" s="32"/>
      <c r="K167" s="33"/>
      <c r="L167" s="221"/>
      <c r="M167" s="100"/>
      <c r="N167" s="227" t="s">
        <v>170</v>
      </c>
      <c r="O167" s="228" t="s">
        <v>40</v>
      </c>
      <c r="P167" s="229"/>
      <c r="Q167" s="230"/>
      <c r="R167" s="215"/>
      <c r="S167" s="51"/>
      <c r="T167" s="52"/>
      <c r="U167" s="51"/>
      <c r="V167" s="51"/>
      <c r="W167" s="51"/>
    </row>
    <row r="168" spans="1:23" ht="40.950000000000003" customHeight="1">
      <c r="A168" s="385"/>
      <c r="B168" s="388"/>
      <c r="C168" s="391"/>
      <c r="D168" s="394"/>
      <c r="E168" s="398"/>
      <c r="F168" s="398"/>
      <c r="G168" s="43"/>
      <c r="H168" s="30"/>
      <c r="I168" s="31"/>
      <c r="J168" s="32"/>
      <c r="K168" s="33"/>
      <c r="L168" s="221"/>
      <c r="M168" s="100"/>
      <c r="N168" s="227" t="s">
        <v>171</v>
      </c>
      <c r="O168" s="228"/>
      <c r="P168" s="229" t="s">
        <v>40</v>
      </c>
      <c r="Q168" s="230"/>
      <c r="R168" s="215"/>
      <c r="S168" s="51"/>
      <c r="T168" s="52"/>
      <c r="U168" s="51"/>
      <c r="V168" s="51"/>
      <c r="W168" s="51"/>
    </row>
    <row r="169" spans="1:23" ht="52.95" customHeight="1">
      <c r="A169" s="385"/>
      <c r="B169" s="388"/>
      <c r="C169" s="391"/>
      <c r="D169" s="394"/>
      <c r="E169" s="398"/>
      <c r="F169" s="398"/>
      <c r="G169" s="43"/>
      <c r="H169" s="30"/>
      <c r="I169" s="31"/>
      <c r="J169" s="32"/>
      <c r="K169" s="33"/>
      <c r="L169" s="221"/>
      <c r="M169" s="100"/>
      <c r="N169" s="231" t="s">
        <v>172</v>
      </c>
      <c r="O169" s="225"/>
      <c r="P169" s="226" t="s">
        <v>40</v>
      </c>
      <c r="Q169" s="161"/>
      <c r="R169" s="215"/>
      <c r="S169" s="51"/>
      <c r="T169" s="52"/>
      <c r="U169" s="51"/>
      <c r="V169" s="51"/>
      <c r="W169" s="51"/>
    </row>
    <row r="170" spans="1:23" ht="11.4" customHeight="1" thickBot="1">
      <c r="A170" s="385"/>
      <c r="B170" s="388"/>
      <c r="C170" s="391"/>
      <c r="D170" s="394"/>
      <c r="E170" s="398"/>
      <c r="F170" s="398"/>
      <c r="G170" s="43"/>
      <c r="H170" s="30"/>
      <c r="I170" s="31"/>
      <c r="J170" s="32"/>
      <c r="K170" s="33"/>
      <c r="L170" s="286"/>
      <c r="M170" s="100"/>
      <c r="N170" s="450" t="s">
        <v>168</v>
      </c>
      <c r="O170" s="225" t="s">
        <v>40</v>
      </c>
      <c r="P170" s="226" t="s">
        <v>40</v>
      </c>
      <c r="Q170" s="161" t="s">
        <v>40</v>
      </c>
      <c r="R170" s="215"/>
      <c r="S170" s="51"/>
      <c r="T170" s="52"/>
      <c r="U170" s="51"/>
      <c r="V170" s="51"/>
      <c r="W170" s="51"/>
    </row>
    <row r="171" spans="1:23" ht="15.6" customHeight="1" thickBot="1">
      <c r="A171" s="386"/>
      <c r="B171" s="389"/>
      <c r="C171" s="392"/>
      <c r="D171" s="395"/>
      <c r="E171" s="399"/>
      <c r="F171" s="399"/>
      <c r="G171" s="36" t="s">
        <v>12</v>
      </c>
      <c r="H171" s="37">
        <f t="shared" ref="H171:M171" si="32">SUM(H160:H163)</f>
        <v>1762.4</v>
      </c>
      <c r="I171" s="38">
        <f t="shared" si="32"/>
        <v>0</v>
      </c>
      <c r="J171" s="39">
        <f t="shared" si="32"/>
        <v>0</v>
      </c>
      <c r="K171" s="295">
        <f t="shared" si="32"/>
        <v>1762.4</v>
      </c>
      <c r="L171" s="279">
        <f t="shared" si="32"/>
        <v>2500</v>
      </c>
      <c r="M171" s="101">
        <f t="shared" si="32"/>
        <v>2300</v>
      </c>
      <c r="N171" s="451"/>
      <c r="O171" s="131"/>
      <c r="P171" s="132"/>
      <c r="Q171" s="164"/>
      <c r="R171" s="215"/>
      <c r="S171" s="51"/>
      <c r="T171" s="52"/>
      <c r="U171" s="51"/>
      <c r="V171" s="51"/>
      <c r="W171" s="51"/>
    </row>
    <row r="172" spans="1:23" ht="15.6" customHeight="1">
      <c r="A172" s="290" t="s">
        <v>13</v>
      </c>
      <c r="B172" s="278" t="s">
        <v>11</v>
      </c>
      <c r="C172" s="274" t="s">
        <v>121</v>
      </c>
      <c r="D172" s="441" t="s">
        <v>211</v>
      </c>
      <c r="E172" s="293" t="s">
        <v>39</v>
      </c>
      <c r="F172" s="275" t="s">
        <v>176</v>
      </c>
      <c r="G172" s="308" t="s">
        <v>60</v>
      </c>
      <c r="H172" s="309">
        <v>0</v>
      </c>
      <c r="I172" s="310">
        <v>0</v>
      </c>
      <c r="J172" s="310"/>
      <c r="K172" s="311">
        <v>0</v>
      </c>
      <c r="L172" s="312">
        <v>4.2</v>
      </c>
      <c r="M172" s="313">
        <v>24</v>
      </c>
      <c r="N172" s="305" t="s">
        <v>62</v>
      </c>
      <c r="O172" s="300" t="s">
        <v>40</v>
      </c>
      <c r="P172" s="301"/>
      <c r="Q172" s="302"/>
      <c r="R172" s="215"/>
      <c r="S172" s="51"/>
      <c r="T172" s="52"/>
      <c r="U172" s="51"/>
      <c r="V172" s="51"/>
      <c r="W172" s="51"/>
    </row>
    <row r="173" spans="1:23" ht="15.6" customHeight="1">
      <c r="A173" s="290"/>
      <c r="B173" s="278"/>
      <c r="C173" s="444"/>
      <c r="D173" s="442"/>
      <c r="E173" s="291"/>
      <c r="F173" s="275"/>
      <c r="G173" s="314" t="s">
        <v>51</v>
      </c>
      <c r="H173" s="315"/>
      <c r="I173" s="316"/>
      <c r="J173" s="316"/>
      <c r="K173" s="317"/>
      <c r="L173" s="318">
        <v>4.2</v>
      </c>
      <c r="M173" s="319">
        <v>24</v>
      </c>
      <c r="N173" s="306" t="s">
        <v>61</v>
      </c>
      <c r="O173" s="287" t="s">
        <v>40</v>
      </c>
      <c r="P173" s="298"/>
      <c r="Q173" s="299"/>
      <c r="R173" s="215"/>
      <c r="S173" s="51"/>
      <c r="T173" s="52"/>
      <c r="U173" s="51"/>
      <c r="V173" s="51"/>
      <c r="W173" s="51"/>
    </row>
    <row r="174" spans="1:23" ht="15.6" customHeight="1">
      <c r="A174" s="290"/>
      <c r="B174" s="278"/>
      <c r="C174" s="445"/>
      <c r="D174" s="442"/>
      <c r="E174" s="291"/>
      <c r="F174" s="275"/>
      <c r="G174" s="320" t="s">
        <v>63</v>
      </c>
      <c r="H174" s="321"/>
      <c r="I174" s="322"/>
      <c r="J174" s="322"/>
      <c r="K174" s="323"/>
      <c r="L174" s="324">
        <v>47</v>
      </c>
      <c r="M174" s="325">
        <v>267</v>
      </c>
      <c r="N174" s="288" t="s">
        <v>69</v>
      </c>
      <c r="O174" s="289" t="s">
        <v>40</v>
      </c>
      <c r="P174" s="303"/>
      <c r="Q174" s="304"/>
      <c r="R174" s="215"/>
      <c r="S174" s="51"/>
      <c r="T174" s="52"/>
      <c r="U174" s="51"/>
      <c r="V174" s="51"/>
      <c r="W174" s="51"/>
    </row>
    <row r="175" spans="1:23" ht="15.6" customHeight="1">
      <c r="A175" s="290"/>
      <c r="B175" s="278"/>
      <c r="C175" s="445"/>
      <c r="D175" s="442"/>
      <c r="E175" s="291"/>
      <c r="F175" s="275"/>
      <c r="G175" s="320"/>
      <c r="H175" s="321"/>
      <c r="I175" s="322"/>
      <c r="J175" s="322"/>
      <c r="K175" s="323"/>
      <c r="L175" s="324"/>
      <c r="M175" s="325"/>
      <c r="N175" s="288" t="s">
        <v>212</v>
      </c>
      <c r="O175" s="289"/>
      <c r="P175" s="303" t="s">
        <v>40</v>
      </c>
      <c r="Q175" s="304"/>
      <c r="R175" s="215"/>
      <c r="S175" s="51"/>
      <c r="T175" s="52"/>
      <c r="U175" s="51"/>
      <c r="V175" s="51"/>
      <c r="W175" s="51"/>
    </row>
    <row r="176" spans="1:23" ht="15.6" customHeight="1" thickBot="1">
      <c r="A176" s="284"/>
      <c r="B176" s="277"/>
      <c r="C176" s="446"/>
      <c r="D176" s="443"/>
      <c r="E176" s="292"/>
      <c r="F176" s="272"/>
      <c r="G176" s="294" t="s">
        <v>12</v>
      </c>
      <c r="H176" s="297">
        <f>H172+H173+H174+H175</f>
        <v>0</v>
      </c>
      <c r="I176" s="297">
        <f t="shared" ref="I176:M176" si="33">I172+I173+I174+I175</f>
        <v>0</v>
      </c>
      <c r="J176" s="297">
        <f t="shared" si="33"/>
        <v>0</v>
      </c>
      <c r="K176" s="297">
        <f t="shared" si="33"/>
        <v>0</v>
      </c>
      <c r="L176" s="297">
        <f t="shared" si="33"/>
        <v>55.4</v>
      </c>
      <c r="M176" s="297">
        <f t="shared" si="33"/>
        <v>315</v>
      </c>
      <c r="N176" s="307" t="s">
        <v>84</v>
      </c>
      <c r="O176" s="296"/>
      <c r="P176" s="273"/>
      <c r="Q176" s="283"/>
      <c r="R176" s="215"/>
      <c r="S176" s="51"/>
      <c r="T176" s="52"/>
      <c r="U176" s="51"/>
      <c r="V176" s="51"/>
      <c r="W176" s="51"/>
    </row>
    <row r="177" spans="1:23" ht="24.6" customHeight="1" thickBot="1">
      <c r="A177" s="14" t="s">
        <v>13</v>
      </c>
      <c r="B177" s="23" t="s">
        <v>11</v>
      </c>
      <c r="C177" s="410" t="s">
        <v>14</v>
      </c>
      <c r="D177" s="411"/>
      <c r="E177" s="411"/>
      <c r="F177" s="411"/>
      <c r="G177" s="412"/>
      <c r="H177" s="62">
        <f>H104+H109+H114+H119+H124+H129+H134+H139+H144+H149+H154+H159+H171+H176</f>
        <v>1762.4</v>
      </c>
      <c r="I177" s="282">
        <f t="shared" ref="I177:M177" si="34">I104+I109+I114+I119+I124+I129+I134+I139+I144+I149+I154+I159+I171+I176</f>
        <v>0</v>
      </c>
      <c r="J177" s="282">
        <f t="shared" si="34"/>
        <v>0</v>
      </c>
      <c r="K177" s="282">
        <f t="shared" si="34"/>
        <v>1762.4</v>
      </c>
      <c r="L177" s="282">
        <f t="shared" si="34"/>
        <v>5504.7999999999993</v>
      </c>
      <c r="M177" s="282">
        <f t="shared" si="34"/>
        <v>8364.5</v>
      </c>
      <c r="N177" s="24"/>
      <c r="O177" s="19"/>
      <c r="P177" s="19"/>
      <c r="Q177" s="20"/>
      <c r="R177" s="51"/>
      <c r="S177" s="51"/>
      <c r="T177" s="52"/>
      <c r="U177" s="51"/>
      <c r="V177" s="51"/>
      <c r="W177" s="51"/>
    </row>
    <row r="178" spans="1:23" ht="20.399999999999999" customHeight="1" thickBot="1">
      <c r="A178" s="14" t="s">
        <v>13</v>
      </c>
      <c r="B178" s="15" t="s">
        <v>13</v>
      </c>
      <c r="C178" s="413" t="s">
        <v>107</v>
      </c>
      <c r="D178" s="414"/>
      <c r="E178" s="414"/>
      <c r="F178" s="414"/>
      <c r="G178" s="414"/>
      <c r="H178" s="414"/>
      <c r="I178" s="414"/>
      <c r="J178" s="414"/>
      <c r="K178" s="414"/>
      <c r="L178" s="414"/>
      <c r="M178" s="414"/>
      <c r="N178" s="414"/>
      <c r="O178" s="414"/>
      <c r="P178" s="414"/>
      <c r="Q178" s="415"/>
      <c r="R178" s="51"/>
      <c r="S178" s="51"/>
      <c r="T178" s="52"/>
      <c r="U178" s="51"/>
      <c r="V178" s="51"/>
      <c r="W178" s="51"/>
    </row>
    <row r="179" spans="1:23" ht="12.6" customHeight="1">
      <c r="A179" s="384" t="s">
        <v>13</v>
      </c>
      <c r="B179" s="387" t="s">
        <v>13</v>
      </c>
      <c r="C179" s="390" t="s">
        <v>11</v>
      </c>
      <c r="D179" s="393" t="s">
        <v>108</v>
      </c>
      <c r="E179" s="396" t="s">
        <v>39</v>
      </c>
      <c r="F179" s="400" t="s">
        <v>182</v>
      </c>
      <c r="G179" s="25" t="s">
        <v>60</v>
      </c>
      <c r="H179" s="26">
        <v>0</v>
      </c>
      <c r="I179" s="17">
        <v>0</v>
      </c>
      <c r="J179" s="27"/>
      <c r="K179" s="28">
        <v>0</v>
      </c>
      <c r="L179" s="29">
        <v>108</v>
      </c>
      <c r="M179" s="18">
        <v>109</v>
      </c>
      <c r="N179" s="95" t="s">
        <v>62</v>
      </c>
      <c r="O179" s="122" t="s">
        <v>40</v>
      </c>
      <c r="P179" s="123"/>
      <c r="Q179" s="148"/>
      <c r="R179" s="51"/>
      <c r="S179" s="51"/>
      <c r="T179" s="52"/>
      <c r="U179" s="51"/>
      <c r="V179" s="51"/>
      <c r="W179" s="51"/>
    </row>
    <row r="180" spans="1:23" ht="12.75" customHeight="1">
      <c r="A180" s="385"/>
      <c r="B180" s="388"/>
      <c r="C180" s="391"/>
      <c r="D180" s="394"/>
      <c r="E180" s="397"/>
      <c r="F180" s="401"/>
      <c r="G180" s="75" t="s">
        <v>51</v>
      </c>
      <c r="H180" s="76"/>
      <c r="I180" s="77"/>
      <c r="J180" s="78"/>
      <c r="K180" s="79"/>
      <c r="L180" s="80"/>
      <c r="M180" s="81"/>
      <c r="N180" s="166" t="s">
        <v>61</v>
      </c>
      <c r="O180" s="125" t="s">
        <v>40</v>
      </c>
      <c r="P180" s="126"/>
      <c r="Q180" s="99"/>
      <c r="R180" s="51"/>
      <c r="S180" s="51"/>
      <c r="T180" s="52"/>
      <c r="U180" s="51"/>
      <c r="V180" s="51"/>
      <c r="W180" s="51"/>
    </row>
    <row r="181" spans="1:23" ht="24" customHeight="1">
      <c r="A181" s="385"/>
      <c r="B181" s="388"/>
      <c r="C181" s="391"/>
      <c r="D181" s="394"/>
      <c r="E181" s="398"/>
      <c r="F181" s="402"/>
      <c r="G181" s="75" t="s">
        <v>63</v>
      </c>
      <c r="H181" s="76"/>
      <c r="I181" s="128"/>
      <c r="J181" s="78"/>
      <c r="K181" s="129"/>
      <c r="L181" s="80">
        <v>615</v>
      </c>
      <c r="M181" s="81">
        <v>615</v>
      </c>
      <c r="N181" s="166" t="s">
        <v>69</v>
      </c>
      <c r="O181" s="159"/>
      <c r="P181" s="160" t="s">
        <v>40</v>
      </c>
      <c r="Q181" s="161"/>
      <c r="R181" s="51"/>
      <c r="S181" s="51"/>
      <c r="T181" s="52"/>
      <c r="U181" s="51"/>
      <c r="V181" s="51"/>
      <c r="W181" s="51"/>
    </row>
    <row r="182" spans="1:23" ht="16.2" customHeight="1">
      <c r="A182" s="385"/>
      <c r="B182" s="388"/>
      <c r="C182" s="391"/>
      <c r="D182" s="394"/>
      <c r="E182" s="398"/>
      <c r="F182" s="398"/>
      <c r="G182" s="43"/>
      <c r="H182" s="30"/>
      <c r="I182" s="31"/>
      <c r="J182" s="32"/>
      <c r="K182" s="33"/>
      <c r="L182" s="34"/>
      <c r="M182" s="35"/>
      <c r="N182" s="166" t="s">
        <v>64</v>
      </c>
      <c r="O182" s="159"/>
      <c r="P182" s="160" t="s">
        <v>40</v>
      </c>
      <c r="Q182" s="161"/>
      <c r="R182" s="51"/>
      <c r="S182" s="51"/>
      <c r="T182" s="52"/>
      <c r="U182" s="51"/>
      <c r="V182" s="51"/>
      <c r="W182" s="51"/>
    </row>
    <row r="183" spans="1:23" ht="19.2" customHeight="1" thickBot="1">
      <c r="A183" s="386"/>
      <c r="B183" s="389"/>
      <c r="C183" s="392"/>
      <c r="D183" s="395"/>
      <c r="E183" s="399"/>
      <c r="F183" s="399"/>
      <c r="G183" s="36" t="s">
        <v>12</v>
      </c>
      <c r="H183" s="37">
        <f t="shared" ref="H183:K183" si="35">SUM(H179:H181)</f>
        <v>0</v>
      </c>
      <c r="I183" s="38">
        <f t="shared" si="35"/>
        <v>0</v>
      </c>
      <c r="J183" s="39">
        <f t="shared" si="35"/>
        <v>0</v>
      </c>
      <c r="K183" s="40">
        <f t="shared" si="35"/>
        <v>0</v>
      </c>
      <c r="L183" s="41">
        <f>SUM(L179:L182)</f>
        <v>723</v>
      </c>
      <c r="M183" s="44">
        <f>SUM(M179:M182)</f>
        <v>724</v>
      </c>
      <c r="N183" s="165" t="s">
        <v>84</v>
      </c>
      <c r="O183" s="131"/>
      <c r="P183" s="132"/>
      <c r="Q183" s="164"/>
      <c r="R183" s="51"/>
      <c r="S183" s="51"/>
      <c r="T183" s="52"/>
      <c r="U183" s="51"/>
      <c r="V183" s="51"/>
      <c r="W183" s="51"/>
    </row>
    <row r="184" spans="1:23" ht="15.75" customHeight="1">
      <c r="A184" s="384" t="s">
        <v>13</v>
      </c>
      <c r="B184" s="387" t="s">
        <v>13</v>
      </c>
      <c r="C184" s="390" t="s">
        <v>13</v>
      </c>
      <c r="D184" s="393" t="s">
        <v>109</v>
      </c>
      <c r="E184" s="396" t="s">
        <v>39</v>
      </c>
      <c r="F184" s="400" t="s">
        <v>175</v>
      </c>
      <c r="G184" s="25" t="s">
        <v>60</v>
      </c>
      <c r="H184" s="26">
        <v>0</v>
      </c>
      <c r="I184" s="17">
        <v>0</v>
      </c>
      <c r="J184" s="27"/>
      <c r="K184" s="28">
        <v>0</v>
      </c>
      <c r="L184" s="29">
        <v>205</v>
      </c>
      <c r="M184" s="18">
        <v>206</v>
      </c>
      <c r="N184" s="95" t="s">
        <v>62</v>
      </c>
      <c r="O184" s="122" t="s">
        <v>40</v>
      </c>
      <c r="P184" s="123"/>
      <c r="Q184" s="148"/>
      <c r="R184" s="51"/>
      <c r="S184" s="51"/>
      <c r="T184" s="52"/>
      <c r="U184" s="51"/>
      <c r="V184" s="51"/>
      <c r="W184" s="51"/>
    </row>
    <row r="185" spans="1:23" ht="14.4" customHeight="1">
      <c r="A185" s="385"/>
      <c r="B185" s="388"/>
      <c r="C185" s="391"/>
      <c r="D185" s="394"/>
      <c r="E185" s="397"/>
      <c r="F185" s="401"/>
      <c r="G185" s="75" t="s">
        <v>51</v>
      </c>
      <c r="H185" s="76"/>
      <c r="I185" s="77"/>
      <c r="J185" s="78"/>
      <c r="K185" s="79"/>
      <c r="L185" s="80"/>
      <c r="M185" s="81"/>
      <c r="N185" s="166" t="s">
        <v>61</v>
      </c>
      <c r="O185" s="125" t="s">
        <v>40</v>
      </c>
      <c r="P185" s="126"/>
      <c r="Q185" s="99"/>
      <c r="R185" s="51"/>
      <c r="S185" s="51"/>
      <c r="T185" s="52"/>
      <c r="U185" s="51"/>
      <c r="V185" s="51"/>
      <c r="W185" s="51"/>
    </row>
    <row r="186" spans="1:23" ht="11.4" customHeight="1">
      <c r="A186" s="385"/>
      <c r="B186" s="388"/>
      <c r="C186" s="391"/>
      <c r="D186" s="394"/>
      <c r="E186" s="398"/>
      <c r="F186" s="402"/>
      <c r="G186" s="43" t="s">
        <v>63</v>
      </c>
      <c r="H186" s="30"/>
      <c r="I186" s="31"/>
      <c r="J186" s="32"/>
      <c r="K186" s="33"/>
      <c r="L186" s="34">
        <v>1164</v>
      </c>
      <c r="M186" s="35">
        <v>1165</v>
      </c>
      <c r="N186" s="166" t="s">
        <v>69</v>
      </c>
      <c r="O186" s="159" t="s">
        <v>40</v>
      </c>
      <c r="P186" s="160"/>
      <c r="Q186" s="161"/>
      <c r="R186" s="51"/>
      <c r="S186" s="51"/>
      <c r="T186" s="52"/>
      <c r="U186" s="51"/>
      <c r="V186" s="51"/>
      <c r="W186" s="51"/>
    </row>
    <row r="187" spans="1:23" ht="10.199999999999999" customHeight="1">
      <c r="A187" s="385"/>
      <c r="B187" s="388"/>
      <c r="C187" s="391"/>
      <c r="D187" s="394"/>
      <c r="E187" s="398"/>
      <c r="F187" s="398"/>
      <c r="G187" s="43"/>
      <c r="H187" s="30"/>
      <c r="I187" s="31"/>
      <c r="J187" s="32"/>
      <c r="K187" s="33"/>
      <c r="L187" s="34"/>
      <c r="M187" s="35"/>
      <c r="N187" s="166" t="s">
        <v>64</v>
      </c>
      <c r="O187" s="159"/>
      <c r="P187" s="160" t="s">
        <v>40</v>
      </c>
      <c r="Q187" s="161"/>
      <c r="R187" s="51"/>
      <c r="S187" s="51"/>
      <c r="T187" s="52"/>
      <c r="U187" s="51"/>
      <c r="V187" s="51"/>
      <c r="W187" s="51"/>
    </row>
    <row r="188" spans="1:23" ht="25.2" customHeight="1" thickBot="1">
      <c r="A188" s="386"/>
      <c r="B188" s="389"/>
      <c r="C188" s="392"/>
      <c r="D188" s="395"/>
      <c r="E188" s="399"/>
      <c r="F188" s="399"/>
      <c r="G188" s="36" t="s">
        <v>12</v>
      </c>
      <c r="H188" s="37">
        <f t="shared" ref="H188:K188" si="36">SUM(H184:H186)</f>
        <v>0</v>
      </c>
      <c r="I188" s="38">
        <f t="shared" si="36"/>
        <v>0</v>
      </c>
      <c r="J188" s="39">
        <f t="shared" si="36"/>
        <v>0</v>
      </c>
      <c r="K188" s="40">
        <f t="shared" si="36"/>
        <v>0</v>
      </c>
      <c r="L188" s="41">
        <f>SUM(L184:L187)</f>
        <v>1369</v>
      </c>
      <c r="M188" s="44">
        <f>SUM(M184:M187)</f>
        <v>1371</v>
      </c>
      <c r="N188" s="165" t="s">
        <v>84</v>
      </c>
      <c r="O188" s="131"/>
      <c r="P188" s="132"/>
      <c r="Q188" s="164"/>
      <c r="R188" s="51"/>
      <c r="S188" s="51"/>
      <c r="T188" s="52"/>
      <c r="U188" s="51"/>
      <c r="V188" s="51"/>
      <c r="W188" s="51"/>
    </row>
    <row r="189" spans="1:23" ht="15.75" customHeight="1">
      <c r="A189" s="384" t="s">
        <v>13</v>
      </c>
      <c r="B189" s="387" t="s">
        <v>13</v>
      </c>
      <c r="C189" s="390" t="s">
        <v>25</v>
      </c>
      <c r="D189" s="393" t="s">
        <v>110</v>
      </c>
      <c r="E189" s="396" t="s">
        <v>39</v>
      </c>
      <c r="F189" s="400" t="s">
        <v>176</v>
      </c>
      <c r="G189" s="25" t="s">
        <v>60</v>
      </c>
      <c r="H189" s="26">
        <v>0</v>
      </c>
      <c r="I189" s="17">
        <v>0</v>
      </c>
      <c r="J189" s="27"/>
      <c r="K189" s="28">
        <v>0</v>
      </c>
      <c r="L189" s="29">
        <v>13</v>
      </c>
      <c r="M189" s="18">
        <v>13</v>
      </c>
      <c r="N189" s="95" t="s">
        <v>62</v>
      </c>
      <c r="O189" s="176"/>
      <c r="P189" s="123" t="s">
        <v>40</v>
      </c>
      <c r="Q189" s="74"/>
      <c r="R189" s="51"/>
      <c r="S189" s="51"/>
      <c r="T189" s="52"/>
      <c r="U189" s="51"/>
      <c r="V189" s="51"/>
      <c r="W189" s="51"/>
    </row>
    <row r="190" spans="1:23" ht="14.25" customHeight="1">
      <c r="A190" s="385"/>
      <c r="B190" s="388"/>
      <c r="C190" s="391"/>
      <c r="D190" s="394"/>
      <c r="E190" s="397"/>
      <c r="F190" s="401"/>
      <c r="G190" s="75" t="s">
        <v>51</v>
      </c>
      <c r="H190" s="76"/>
      <c r="I190" s="77"/>
      <c r="J190" s="78"/>
      <c r="K190" s="79"/>
      <c r="L190" s="80"/>
      <c r="M190" s="81"/>
      <c r="N190" s="166" t="s">
        <v>61</v>
      </c>
      <c r="O190" s="171"/>
      <c r="P190" s="126" t="s">
        <v>40</v>
      </c>
      <c r="Q190" s="85"/>
      <c r="R190" s="51"/>
      <c r="S190" s="51"/>
      <c r="T190" s="52"/>
      <c r="U190" s="51"/>
      <c r="V190" s="51"/>
      <c r="W190" s="51"/>
    </row>
    <row r="191" spans="1:23" ht="12.75" customHeight="1">
      <c r="A191" s="385"/>
      <c r="B191" s="388"/>
      <c r="C191" s="391"/>
      <c r="D191" s="394"/>
      <c r="E191" s="398"/>
      <c r="F191" s="402"/>
      <c r="G191" s="43" t="s">
        <v>63</v>
      </c>
      <c r="H191" s="30"/>
      <c r="I191" s="31"/>
      <c r="J191" s="32"/>
      <c r="K191" s="33"/>
      <c r="L191" s="34">
        <v>73</v>
      </c>
      <c r="M191" s="35">
        <v>73</v>
      </c>
      <c r="N191" s="166" t="s">
        <v>69</v>
      </c>
      <c r="O191" s="153"/>
      <c r="P191" s="160" t="s">
        <v>40</v>
      </c>
      <c r="Q191" s="87"/>
      <c r="R191" s="51"/>
      <c r="S191" s="51"/>
      <c r="T191" s="52"/>
      <c r="U191" s="51"/>
      <c r="V191" s="51"/>
      <c r="W191" s="51"/>
    </row>
    <row r="192" spans="1:23" ht="12.75" customHeight="1">
      <c r="A192" s="385"/>
      <c r="B192" s="388"/>
      <c r="C192" s="391"/>
      <c r="D192" s="394"/>
      <c r="E192" s="398"/>
      <c r="F192" s="398"/>
      <c r="G192" s="43"/>
      <c r="H192" s="30"/>
      <c r="I192" s="31"/>
      <c r="J192" s="32"/>
      <c r="K192" s="33"/>
      <c r="L192" s="34"/>
      <c r="M192" s="35"/>
      <c r="N192" s="166" t="s">
        <v>64</v>
      </c>
      <c r="O192" s="153"/>
      <c r="P192" s="160" t="s">
        <v>40</v>
      </c>
      <c r="Q192" s="87"/>
      <c r="R192" s="51"/>
      <c r="S192" s="51"/>
      <c r="T192" s="52"/>
      <c r="U192" s="51"/>
      <c r="V192" s="51"/>
      <c r="W192" s="51"/>
    </row>
    <row r="193" spans="1:23" ht="12" customHeight="1" thickBot="1">
      <c r="A193" s="386"/>
      <c r="B193" s="389"/>
      <c r="C193" s="392"/>
      <c r="D193" s="395"/>
      <c r="E193" s="399"/>
      <c r="F193" s="399"/>
      <c r="G193" s="36" t="s">
        <v>12</v>
      </c>
      <c r="H193" s="37">
        <f t="shared" ref="H193:K193" si="37">SUM(H189:H191)</f>
        <v>0</v>
      </c>
      <c r="I193" s="38">
        <f t="shared" si="37"/>
        <v>0</v>
      </c>
      <c r="J193" s="39">
        <f t="shared" si="37"/>
        <v>0</v>
      </c>
      <c r="K193" s="40">
        <f t="shared" si="37"/>
        <v>0</v>
      </c>
      <c r="L193" s="41">
        <f>SUM(L189:L192)</f>
        <v>86</v>
      </c>
      <c r="M193" s="44">
        <f>SUM(M189:M192)</f>
        <v>86</v>
      </c>
      <c r="N193" s="165" t="s">
        <v>84</v>
      </c>
      <c r="O193" s="156"/>
      <c r="P193" s="132"/>
      <c r="Q193" s="92"/>
      <c r="R193" s="51"/>
      <c r="S193" s="51"/>
      <c r="T193" s="52"/>
      <c r="U193" s="51"/>
      <c r="V193" s="51"/>
      <c r="W193" s="51"/>
    </row>
    <row r="194" spans="1:23" ht="17.25" customHeight="1">
      <c r="A194" s="384" t="s">
        <v>13</v>
      </c>
      <c r="B194" s="387" t="s">
        <v>13</v>
      </c>
      <c r="C194" s="390" t="s">
        <v>26</v>
      </c>
      <c r="D194" s="393" t="s">
        <v>111</v>
      </c>
      <c r="E194" s="396" t="s">
        <v>39</v>
      </c>
      <c r="F194" s="400" t="s">
        <v>174</v>
      </c>
      <c r="G194" s="25" t="s">
        <v>60</v>
      </c>
      <c r="H194" s="26">
        <v>0</v>
      </c>
      <c r="I194" s="17">
        <v>0</v>
      </c>
      <c r="J194" s="27"/>
      <c r="K194" s="28">
        <v>0</v>
      </c>
      <c r="L194" s="29">
        <v>8</v>
      </c>
      <c r="M194" s="18">
        <v>9</v>
      </c>
      <c r="N194" s="95" t="s">
        <v>62</v>
      </c>
      <c r="O194" s="176"/>
      <c r="P194" s="123" t="s">
        <v>40</v>
      </c>
      <c r="Q194" s="74"/>
      <c r="R194" s="51"/>
      <c r="S194" s="51"/>
      <c r="T194" s="52"/>
      <c r="U194" s="51"/>
      <c r="V194" s="51"/>
      <c r="W194" s="51"/>
    </row>
    <row r="195" spans="1:23" ht="15" customHeight="1">
      <c r="A195" s="385"/>
      <c r="B195" s="388"/>
      <c r="C195" s="391"/>
      <c r="D195" s="394"/>
      <c r="E195" s="397"/>
      <c r="F195" s="401"/>
      <c r="G195" s="75" t="s">
        <v>51</v>
      </c>
      <c r="H195" s="76"/>
      <c r="I195" s="77"/>
      <c r="J195" s="78"/>
      <c r="K195" s="79"/>
      <c r="L195" s="80">
        <v>8</v>
      </c>
      <c r="M195" s="81">
        <v>9</v>
      </c>
      <c r="N195" s="166" t="s">
        <v>61</v>
      </c>
      <c r="O195" s="171"/>
      <c r="P195" s="126" t="s">
        <v>40</v>
      </c>
      <c r="Q195" s="85"/>
      <c r="R195" s="51"/>
      <c r="S195" s="51"/>
      <c r="T195" s="52"/>
      <c r="U195" s="51"/>
      <c r="V195" s="51"/>
      <c r="W195" s="51"/>
    </row>
    <row r="196" spans="1:23" ht="15.75" customHeight="1">
      <c r="A196" s="385"/>
      <c r="B196" s="388"/>
      <c r="C196" s="391"/>
      <c r="D196" s="394"/>
      <c r="E196" s="398"/>
      <c r="F196" s="402"/>
      <c r="G196" s="43" t="s">
        <v>63</v>
      </c>
      <c r="H196" s="30"/>
      <c r="I196" s="31"/>
      <c r="J196" s="32"/>
      <c r="K196" s="33"/>
      <c r="L196" s="34">
        <v>93</v>
      </c>
      <c r="M196" s="35">
        <v>94</v>
      </c>
      <c r="N196" s="166" t="s">
        <v>69</v>
      </c>
      <c r="O196" s="153"/>
      <c r="P196" s="160" t="s">
        <v>40</v>
      </c>
      <c r="Q196" s="87"/>
      <c r="R196" s="51"/>
      <c r="S196" s="51"/>
      <c r="T196" s="52"/>
      <c r="U196" s="51"/>
      <c r="V196" s="51"/>
      <c r="W196" s="51"/>
    </row>
    <row r="197" spans="1:23" ht="14.25" customHeight="1">
      <c r="A197" s="385"/>
      <c r="B197" s="388"/>
      <c r="C197" s="391"/>
      <c r="D197" s="394"/>
      <c r="E197" s="398"/>
      <c r="F197" s="398"/>
      <c r="G197" s="43"/>
      <c r="H197" s="30"/>
      <c r="I197" s="31"/>
      <c r="J197" s="32"/>
      <c r="K197" s="33"/>
      <c r="L197" s="34"/>
      <c r="M197" s="35"/>
      <c r="N197" s="166" t="s">
        <v>64</v>
      </c>
      <c r="O197" s="153"/>
      <c r="P197" s="160" t="s">
        <v>40</v>
      </c>
      <c r="Q197" s="87"/>
      <c r="R197" s="51"/>
      <c r="S197" s="51"/>
      <c r="T197" s="52"/>
      <c r="U197" s="51"/>
      <c r="V197" s="51"/>
      <c r="W197" s="51"/>
    </row>
    <row r="198" spans="1:23" ht="15.75" customHeight="1" thickBot="1">
      <c r="A198" s="386"/>
      <c r="B198" s="389"/>
      <c r="C198" s="392"/>
      <c r="D198" s="395"/>
      <c r="E198" s="399"/>
      <c r="F198" s="399"/>
      <c r="G198" s="36" t="s">
        <v>12</v>
      </c>
      <c r="H198" s="37">
        <f t="shared" ref="H198:K198" si="38">SUM(H194:H196)</f>
        <v>0</v>
      </c>
      <c r="I198" s="38">
        <f t="shared" si="38"/>
        <v>0</v>
      </c>
      <c r="J198" s="39">
        <f t="shared" si="38"/>
        <v>0</v>
      </c>
      <c r="K198" s="40">
        <f t="shared" si="38"/>
        <v>0</v>
      </c>
      <c r="L198" s="41">
        <f>SUM(L194:L197)</f>
        <v>109</v>
      </c>
      <c r="M198" s="44">
        <f>SUM(M194:M197)</f>
        <v>112</v>
      </c>
      <c r="N198" s="165" t="s">
        <v>84</v>
      </c>
      <c r="O198" s="156"/>
      <c r="P198" s="157"/>
      <c r="Q198" s="92"/>
      <c r="R198" s="51"/>
      <c r="S198" s="51"/>
      <c r="T198" s="52"/>
      <c r="U198" s="51"/>
      <c r="V198" s="51"/>
      <c r="W198" s="51"/>
    </row>
    <row r="199" spans="1:23" ht="15.75" customHeight="1">
      <c r="A199" s="384" t="s">
        <v>13</v>
      </c>
      <c r="B199" s="387" t="s">
        <v>13</v>
      </c>
      <c r="C199" s="390" t="s">
        <v>28</v>
      </c>
      <c r="D199" s="393" t="s">
        <v>112</v>
      </c>
      <c r="E199" s="396" t="s">
        <v>39</v>
      </c>
      <c r="F199" s="400" t="s">
        <v>174</v>
      </c>
      <c r="G199" s="25" t="s">
        <v>60</v>
      </c>
      <c r="H199" s="26">
        <v>0</v>
      </c>
      <c r="I199" s="17">
        <v>0</v>
      </c>
      <c r="J199" s="27"/>
      <c r="K199" s="28">
        <v>0</v>
      </c>
      <c r="L199" s="29">
        <v>0</v>
      </c>
      <c r="M199" s="18">
        <v>8</v>
      </c>
      <c r="N199" s="95" t="s">
        <v>62</v>
      </c>
      <c r="O199" s="176"/>
      <c r="P199" s="123" t="s">
        <v>40</v>
      </c>
      <c r="Q199" s="74"/>
      <c r="R199" s="51"/>
      <c r="S199" s="51"/>
      <c r="T199" s="52"/>
      <c r="U199" s="51"/>
      <c r="V199" s="51"/>
      <c r="W199" s="51"/>
    </row>
    <row r="200" spans="1:23" ht="13.95" customHeight="1">
      <c r="A200" s="385"/>
      <c r="B200" s="388"/>
      <c r="C200" s="391"/>
      <c r="D200" s="394"/>
      <c r="E200" s="397"/>
      <c r="F200" s="401"/>
      <c r="G200" s="75" t="s">
        <v>51</v>
      </c>
      <c r="H200" s="76"/>
      <c r="I200" s="77"/>
      <c r="J200" s="78"/>
      <c r="K200" s="79"/>
      <c r="L200" s="80"/>
      <c r="M200" s="81">
        <v>8</v>
      </c>
      <c r="N200" s="166" t="s">
        <v>61</v>
      </c>
      <c r="O200" s="171"/>
      <c r="P200" s="126" t="s">
        <v>40</v>
      </c>
      <c r="Q200" s="85"/>
      <c r="R200" s="51"/>
      <c r="S200" s="51"/>
      <c r="T200" s="52"/>
      <c r="U200" s="51"/>
      <c r="V200" s="51"/>
      <c r="W200" s="51"/>
    </row>
    <row r="201" spans="1:23" ht="10.95" customHeight="1">
      <c r="A201" s="385"/>
      <c r="B201" s="388"/>
      <c r="C201" s="391"/>
      <c r="D201" s="394"/>
      <c r="E201" s="398"/>
      <c r="F201" s="402"/>
      <c r="G201" s="43" t="s">
        <v>63</v>
      </c>
      <c r="H201" s="30"/>
      <c r="I201" s="31"/>
      <c r="J201" s="32"/>
      <c r="K201" s="33"/>
      <c r="L201" s="34"/>
      <c r="M201" s="35">
        <v>94</v>
      </c>
      <c r="N201" s="166" t="s">
        <v>69</v>
      </c>
      <c r="O201" s="153"/>
      <c r="P201" s="160" t="s">
        <v>40</v>
      </c>
      <c r="Q201" s="87"/>
      <c r="R201" s="51"/>
      <c r="S201" s="51"/>
      <c r="T201" s="52"/>
      <c r="U201" s="51"/>
      <c r="V201" s="51"/>
      <c r="W201" s="51"/>
    </row>
    <row r="202" spans="1:23" ht="10.95" customHeight="1">
      <c r="A202" s="385"/>
      <c r="B202" s="388"/>
      <c r="C202" s="391"/>
      <c r="D202" s="394"/>
      <c r="E202" s="398"/>
      <c r="F202" s="398"/>
      <c r="G202" s="43"/>
      <c r="H202" s="30"/>
      <c r="I202" s="31"/>
      <c r="J202" s="32"/>
      <c r="K202" s="33"/>
      <c r="L202" s="34"/>
      <c r="M202" s="35"/>
      <c r="N202" s="166" t="s">
        <v>64</v>
      </c>
      <c r="O202" s="153"/>
      <c r="P202" s="160" t="s">
        <v>40</v>
      </c>
      <c r="Q202" s="87"/>
      <c r="R202" s="51"/>
      <c r="S202" s="51"/>
      <c r="T202" s="52"/>
      <c r="U202" s="51"/>
      <c r="V202" s="51"/>
      <c r="W202" s="51"/>
    </row>
    <row r="203" spans="1:23" ht="14.25" customHeight="1" thickBot="1">
      <c r="A203" s="386"/>
      <c r="B203" s="389"/>
      <c r="C203" s="392"/>
      <c r="D203" s="395"/>
      <c r="E203" s="399"/>
      <c r="F203" s="399"/>
      <c r="G203" s="36" t="s">
        <v>12</v>
      </c>
      <c r="H203" s="37">
        <f t="shared" ref="H203:L203" si="39">SUM(H199:H201)</f>
        <v>0</v>
      </c>
      <c r="I203" s="38">
        <f t="shared" si="39"/>
        <v>0</v>
      </c>
      <c r="J203" s="39">
        <f t="shared" si="39"/>
        <v>0</v>
      </c>
      <c r="K203" s="40">
        <f t="shared" si="39"/>
        <v>0</v>
      </c>
      <c r="L203" s="41">
        <f t="shared" si="39"/>
        <v>0</v>
      </c>
      <c r="M203" s="44">
        <f>SUM(M199:M202)</f>
        <v>110</v>
      </c>
      <c r="N203" s="165" t="s">
        <v>84</v>
      </c>
      <c r="O203" s="156"/>
      <c r="P203" s="132"/>
      <c r="Q203" s="92"/>
      <c r="R203" s="51"/>
      <c r="S203" s="51"/>
      <c r="T203" s="52"/>
      <c r="U203" s="51"/>
      <c r="V203" s="51"/>
      <c r="W203" s="51"/>
    </row>
    <row r="204" spans="1:23" ht="22.95" customHeight="1">
      <c r="A204" s="384" t="s">
        <v>13</v>
      </c>
      <c r="B204" s="387" t="s">
        <v>13</v>
      </c>
      <c r="C204" s="390" t="s">
        <v>29</v>
      </c>
      <c r="D204" s="393" t="s">
        <v>113</v>
      </c>
      <c r="E204" s="396" t="s">
        <v>39</v>
      </c>
      <c r="F204" s="400" t="s">
        <v>174</v>
      </c>
      <c r="G204" s="25" t="s">
        <v>60</v>
      </c>
      <c r="H204" s="26">
        <v>0</v>
      </c>
      <c r="I204" s="17">
        <v>0</v>
      </c>
      <c r="J204" s="27"/>
      <c r="K204" s="28">
        <v>0</v>
      </c>
      <c r="L204" s="29">
        <v>0</v>
      </c>
      <c r="M204" s="18">
        <v>8</v>
      </c>
      <c r="N204" s="95" t="s">
        <v>62</v>
      </c>
      <c r="O204" s="122"/>
      <c r="P204" s="123" t="s">
        <v>40</v>
      </c>
      <c r="Q204" s="148"/>
      <c r="R204" s="51"/>
      <c r="S204" s="51"/>
      <c r="T204" s="52"/>
      <c r="U204" s="51"/>
      <c r="V204" s="51"/>
      <c r="W204" s="51"/>
    </row>
    <row r="205" spans="1:23" ht="21" customHeight="1">
      <c r="A205" s="385"/>
      <c r="B205" s="388"/>
      <c r="C205" s="391"/>
      <c r="D205" s="394"/>
      <c r="E205" s="397"/>
      <c r="F205" s="401"/>
      <c r="G205" s="75" t="s">
        <v>51</v>
      </c>
      <c r="H205" s="76"/>
      <c r="I205" s="77"/>
      <c r="J205" s="78"/>
      <c r="K205" s="79"/>
      <c r="L205" s="80"/>
      <c r="M205" s="81">
        <v>8</v>
      </c>
      <c r="N205" s="166" t="s">
        <v>61</v>
      </c>
      <c r="O205" s="125"/>
      <c r="P205" s="126" t="s">
        <v>40</v>
      </c>
      <c r="Q205" s="99"/>
      <c r="R205" s="51"/>
      <c r="S205" s="51"/>
      <c r="T205" s="52"/>
      <c r="U205" s="51"/>
      <c r="V205" s="51"/>
      <c r="W205" s="51"/>
    </row>
    <row r="206" spans="1:23" ht="15" customHeight="1">
      <c r="A206" s="385"/>
      <c r="B206" s="388"/>
      <c r="C206" s="391"/>
      <c r="D206" s="394"/>
      <c r="E206" s="398"/>
      <c r="F206" s="402"/>
      <c r="G206" s="43" t="s">
        <v>63</v>
      </c>
      <c r="H206" s="30"/>
      <c r="I206" s="31"/>
      <c r="J206" s="32"/>
      <c r="K206" s="33"/>
      <c r="L206" s="34"/>
      <c r="M206" s="35">
        <v>94</v>
      </c>
      <c r="N206" s="166" t="s">
        <v>69</v>
      </c>
      <c r="O206" s="159"/>
      <c r="P206" s="160" t="s">
        <v>40</v>
      </c>
      <c r="Q206" s="161"/>
      <c r="R206" s="51"/>
      <c r="S206" s="51"/>
      <c r="T206" s="52"/>
      <c r="U206" s="51"/>
      <c r="V206" s="51"/>
      <c r="W206" s="51"/>
    </row>
    <row r="207" spans="1:23" ht="15.75" customHeight="1">
      <c r="A207" s="385"/>
      <c r="B207" s="388"/>
      <c r="C207" s="391"/>
      <c r="D207" s="394"/>
      <c r="E207" s="398"/>
      <c r="F207" s="398"/>
      <c r="G207" s="43"/>
      <c r="H207" s="30"/>
      <c r="I207" s="31"/>
      <c r="J207" s="32"/>
      <c r="K207" s="33"/>
      <c r="L207" s="34"/>
      <c r="M207" s="35"/>
      <c r="N207" s="166" t="s">
        <v>64</v>
      </c>
      <c r="O207" s="159"/>
      <c r="P207" s="160" t="s">
        <v>40</v>
      </c>
      <c r="Q207" s="161"/>
      <c r="R207" s="51"/>
      <c r="S207" s="51"/>
      <c r="T207" s="52"/>
      <c r="U207" s="51"/>
      <c r="V207" s="51"/>
      <c r="W207" s="51"/>
    </row>
    <row r="208" spans="1:23" ht="24" customHeight="1" thickBot="1">
      <c r="A208" s="386"/>
      <c r="B208" s="389"/>
      <c r="C208" s="392"/>
      <c r="D208" s="395"/>
      <c r="E208" s="399"/>
      <c r="F208" s="399"/>
      <c r="G208" s="36" t="s">
        <v>12</v>
      </c>
      <c r="H208" s="37">
        <f t="shared" ref="H208:L208" si="40">SUM(H204:H206)</f>
        <v>0</v>
      </c>
      <c r="I208" s="38">
        <f t="shared" si="40"/>
        <v>0</v>
      </c>
      <c r="J208" s="39">
        <f t="shared" si="40"/>
        <v>0</v>
      </c>
      <c r="K208" s="40">
        <f t="shared" si="40"/>
        <v>0</v>
      </c>
      <c r="L208" s="41">
        <f t="shared" si="40"/>
        <v>0</v>
      </c>
      <c r="M208" s="44">
        <f>SUM(M204:M207)</f>
        <v>110</v>
      </c>
      <c r="N208" s="165" t="s">
        <v>84</v>
      </c>
      <c r="O208" s="156"/>
      <c r="P208" s="157"/>
      <c r="Q208" s="92"/>
      <c r="R208" s="51"/>
      <c r="S208" s="51"/>
      <c r="T208" s="52"/>
      <c r="U208" s="51"/>
      <c r="V208" s="51"/>
      <c r="W208" s="51"/>
    </row>
    <row r="209" spans="1:23" ht="15" customHeight="1">
      <c r="A209" s="384" t="s">
        <v>13</v>
      </c>
      <c r="B209" s="387" t="s">
        <v>13</v>
      </c>
      <c r="C209" s="390" t="s">
        <v>30</v>
      </c>
      <c r="D209" s="393" t="s">
        <v>114</v>
      </c>
      <c r="E209" s="396" t="s">
        <v>39</v>
      </c>
      <c r="F209" s="400" t="s">
        <v>174</v>
      </c>
      <c r="G209" s="25" t="s">
        <v>60</v>
      </c>
      <c r="H209" s="26">
        <v>0</v>
      </c>
      <c r="I209" s="17">
        <v>0</v>
      </c>
      <c r="J209" s="27"/>
      <c r="K209" s="28">
        <v>0</v>
      </c>
      <c r="L209" s="29">
        <v>5</v>
      </c>
      <c r="M209" s="18">
        <v>5</v>
      </c>
      <c r="N209" s="95" t="s">
        <v>62</v>
      </c>
      <c r="O209" s="122"/>
      <c r="P209" s="123" t="s">
        <v>40</v>
      </c>
      <c r="Q209" s="148"/>
      <c r="R209" s="51"/>
      <c r="S209" s="51"/>
      <c r="T209" s="52"/>
      <c r="U209" s="51"/>
      <c r="V209" s="51"/>
      <c r="W209" s="51"/>
    </row>
    <row r="210" spans="1:23" ht="13.5" customHeight="1">
      <c r="A210" s="385"/>
      <c r="B210" s="388"/>
      <c r="C210" s="391"/>
      <c r="D210" s="394"/>
      <c r="E210" s="397"/>
      <c r="F210" s="401"/>
      <c r="G210" s="75" t="s">
        <v>51</v>
      </c>
      <c r="H210" s="76"/>
      <c r="I210" s="77"/>
      <c r="J210" s="78"/>
      <c r="K210" s="79"/>
      <c r="L210" s="80">
        <v>5</v>
      </c>
      <c r="M210" s="81">
        <v>5</v>
      </c>
      <c r="N210" s="166" t="s">
        <v>61</v>
      </c>
      <c r="O210" s="125"/>
      <c r="P210" s="126" t="s">
        <v>40</v>
      </c>
      <c r="Q210" s="99"/>
      <c r="R210" s="51"/>
      <c r="S210" s="51"/>
      <c r="T210" s="52"/>
      <c r="U210" s="51"/>
      <c r="V210" s="51"/>
      <c r="W210" s="51"/>
    </row>
    <row r="211" spans="1:23" ht="15" customHeight="1">
      <c r="A211" s="385"/>
      <c r="B211" s="388"/>
      <c r="C211" s="391"/>
      <c r="D211" s="394"/>
      <c r="E211" s="398"/>
      <c r="F211" s="402"/>
      <c r="G211" s="43" t="s">
        <v>63</v>
      </c>
      <c r="H211" s="30"/>
      <c r="I211" s="31"/>
      <c r="J211" s="32"/>
      <c r="K211" s="33"/>
      <c r="L211" s="34">
        <v>52</v>
      </c>
      <c r="M211" s="35">
        <v>53</v>
      </c>
      <c r="N211" s="166" t="s">
        <v>69</v>
      </c>
      <c r="O211" s="159"/>
      <c r="P211" s="160" t="s">
        <v>40</v>
      </c>
      <c r="Q211" s="161"/>
      <c r="R211" s="51"/>
      <c r="S211" s="51"/>
      <c r="T211" s="52"/>
      <c r="U211" s="51"/>
      <c r="V211" s="51"/>
      <c r="W211" s="51"/>
    </row>
    <row r="212" spans="1:23" ht="15" customHeight="1">
      <c r="A212" s="385"/>
      <c r="B212" s="388"/>
      <c r="C212" s="391"/>
      <c r="D212" s="394"/>
      <c r="E212" s="398"/>
      <c r="F212" s="398"/>
      <c r="G212" s="43"/>
      <c r="H212" s="30"/>
      <c r="I212" s="31"/>
      <c r="J212" s="32"/>
      <c r="K212" s="33"/>
      <c r="L212" s="34"/>
      <c r="M212" s="35"/>
      <c r="N212" s="166" t="s">
        <v>64</v>
      </c>
      <c r="O212" s="159"/>
      <c r="P212" s="160" t="s">
        <v>40</v>
      </c>
      <c r="Q212" s="161"/>
      <c r="R212" s="51"/>
      <c r="S212" s="51"/>
      <c r="T212" s="52"/>
      <c r="U212" s="51"/>
      <c r="V212" s="51"/>
      <c r="W212" s="51"/>
    </row>
    <row r="213" spans="1:23" ht="18" customHeight="1" thickBot="1">
      <c r="A213" s="386"/>
      <c r="B213" s="389"/>
      <c r="C213" s="392"/>
      <c r="D213" s="395"/>
      <c r="E213" s="399"/>
      <c r="F213" s="399"/>
      <c r="G213" s="36" t="s">
        <v>12</v>
      </c>
      <c r="H213" s="37">
        <f t="shared" ref="H213:K213" si="41">SUM(H209:H211)</f>
        <v>0</v>
      </c>
      <c r="I213" s="38">
        <f t="shared" si="41"/>
        <v>0</v>
      </c>
      <c r="J213" s="39">
        <f t="shared" si="41"/>
        <v>0</v>
      </c>
      <c r="K213" s="40">
        <f t="shared" si="41"/>
        <v>0</v>
      </c>
      <c r="L213" s="41">
        <f>SUM(L209:L212)</f>
        <v>62</v>
      </c>
      <c r="M213" s="44">
        <f>SUM(M209:M212)</f>
        <v>63</v>
      </c>
      <c r="N213" s="165" t="s">
        <v>84</v>
      </c>
      <c r="O213" s="131"/>
      <c r="P213" s="132"/>
      <c r="Q213" s="164"/>
      <c r="R213" s="51"/>
      <c r="S213" s="51"/>
      <c r="T213" s="52"/>
      <c r="U213" s="51"/>
      <c r="V213" s="51"/>
      <c r="W213" s="51"/>
    </row>
    <row r="214" spans="1:23" ht="15.75" customHeight="1">
      <c r="A214" s="384" t="s">
        <v>13</v>
      </c>
      <c r="B214" s="387" t="s">
        <v>13</v>
      </c>
      <c r="C214" s="390" t="s">
        <v>31</v>
      </c>
      <c r="D214" s="393" t="s">
        <v>115</v>
      </c>
      <c r="E214" s="396" t="s">
        <v>39</v>
      </c>
      <c r="F214" s="400" t="s">
        <v>174</v>
      </c>
      <c r="G214" s="25" t="s">
        <v>60</v>
      </c>
      <c r="H214" s="26">
        <v>0</v>
      </c>
      <c r="I214" s="17">
        <v>0</v>
      </c>
      <c r="J214" s="27"/>
      <c r="K214" s="28">
        <v>0</v>
      </c>
      <c r="L214" s="29">
        <v>98</v>
      </c>
      <c r="M214" s="18">
        <v>99</v>
      </c>
      <c r="N214" s="95" t="s">
        <v>62</v>
      </c>
      <c r="O214" s="122" t="s">
        <v>40</v>
      </c>
      <c r="P214" s="123"/>
      <c r="Q214" s="148"/>
      <c r="R214" s="51"/>
      <c r="S214" s="51"/>
      <c r="T214" s="52"/>
      <c r="U214" s="51"/>
      <c r="V214" s="51"/>
      <c r="W214" s="51"/>
    </row>
    <row r="215" spans="1:23" ht="12.75" customHeight="1">
      <c r="A215" s="385"/>
      <c r="B215" s="388"/>
      <c r="C215" s="391"/>
      <c r="D215" s="394"/>
      <c r="E215" s="397"/>
      <c r="F215" s="401"/>
      <c r="G215" s="75" t="s">
        <v>51</v>
      </c>
      <c r="H215" s="76"/>
      <c r="I215" s="77"/>
      <c r="J215" s="78"/>
      <c r="K215" s="79"/>
      <c r="L215" s="80">
        <v>0</v>
      </c>
      <c r="M215" s="81">
        <v>0</v>
      </c>
      <c r="N215" s="166" t="s">
        <v>61</v>
      </c>
      <c r="O215" s="125"/>
      <c r="P215" s="126" t="s">
        <v>40</v>
      </c>
      <c r="Q215" s="99"/>
      <c r="R215" s="51"/>
      <c r="S215" s="51"/>
      <c r="T215" s="52"/>
      <c r="U215" s="51"/>
      <c r="V215" s="51"/>
      <c r="W215" s="51"/>
    </row>
    <row r="216" spans="1:23" ht="14.25" customHeight="1">
      <c r="A216" s="385"/>
      <c r="B216" s="388"/>
      <c r="C216" s="391"/>
      <c r="D216" s="394"/>
      <c r="E216" s="398"/>
      <c r="F216" s="402"/>
      <c r="G216" s="43" t="s">
        <v>63</v>
      </c>
      <c r="H216" s="30"/>
      <c r="I216" s="31"/>
      <c r="J216" s="32"/>
      <c r="K216" s="33"/>
      <c r="L216" s="34">
        <v>42</v>
      </c>
      <c r="M216" s="35">
        <v>43</v>
      </c>
      <c r="N216" s="166" t="s">
        <v>69</v>
      </c>
      <c r="O216" s="159"/>
      <c r="P216" s="160" t="s">
        <v>40</v>
      </c>
      <c r="Q216" s="161"/>
      <c r="R216" s="51"/>
      <c r="S216" s="51"/>
      <c r="T216" s="52"/>
      <c r="U216" s="51"/>
      <c r="V216" s="51"/>
      <c r="W216" s="51"/>
    </row>
    <row r="217" spans="1:23" ht="12" customHeight="1">
      <c r="A217" s="385"/>
      <c r="B217" s="388"/>
      <c r="C217" s="391"/>
      <c r="D217" s="394"/>
      <c r="E217" s="398"/>
      <c r="F217" s="398"/>
      <c r="G217" s="43"/>
      <c r="H217" s="30"/>
      <c r="I217" s="31"/>
      <c r="J217" s="32"/>
      <c r="K217" s="33"/>
      <c r="L217" s="34"/>
      <c r="M217" s="35"/>
      <c r="N217" s="166" t="s">
        <v>64</v>
      </c>
      <c r="O217" s="159"/>
      <c r="P217" s="160" t="s">
        <v>40</v>
      </c>
      <c r="Q217" s="161"/>
      <c r="R217" s="51"/>
      <c r="S217" s="51"/>
      <c r="T217" s="52"/>
      <c r="U217" s="51"/>
      <c r="V217" s="51"/>
      <c r="W217" s="51"/>
    </row>
    <row r="218" spans="1:23" ht="14.25" customHeight="1" thickBot="1">
      <c r="A218" s="386"/>
      <c r="B218" s="389"/>
      <c r="C218" s="392"/>
      <c r="D218" s="395"/>
      <c r="E218" s="399"/>
      <c r="F218" s="399"/>
      <c r="G218" s="36" t="s">
        <v>12</v>
      </c>
      <c r="H218" s="37">
        <f t="shared" ref="H218:K218" si="42">SUM(H214:H216)</f>
        <v>0</v>
      </c>
      <c r="I218" s="38">
        <f t="shared" si="42"/>
        <v>0</v>
      </c>
      <c r="J218" s="39">
        <f t="shared" si="42"/>
        <v>0</v>
      </c>
      <c r="K218" s="40">
        <f t="shared" si="42"/>
        <v>0</v>
      </c>
      <c r="L218" s="41">
        <f>SUM(L214:L217)</f>
        <v>140</v>
      </c>
      <c r="M218" s="44">
        <f>SUM(M214:M217)</f>
        <v>142</v>
      </c>
      <c r="N218" s="165" t="s">
        <v>84</v>
      </c>
      <c r="O218" s="131"/>
      <c r="P218" s="132"/>
      <c r="Q218" s="164"/>
      <c r="R218" s="51"/>
      <c r="S218" s="51"/>
      <c r="T218" s="52"/>
      <c r="U218" s="51"/>
      <c r="V218" s="51"/>
      <c r="W218" s="51"/>
    </row>
    <row r="219" spans="1:23" ht="15.75" customHeight="1">
      <c r="A219" s="384" t="s">
        <v>13</v>
      </c>
      <c r="B219" s="387" t="s">
        <v>13</v>
      </c>
      <c r="C219" s="390" t="s">
        <v>32</v>
      </c>
      <c r="D219" s="393" t="s">
        <v>116</v>
      </c>
      <c r="E219" s="396" t="s">
        <v>39</v>
      </c>
      <c r="F219" s="400" t="s">
        <v>176</v>
      </c>
      <c r="G219" s="25" t="s">
        <v>60</v>
      </c>
      <c r="H219" s="26">
        <v>0</v>
      </c>
      <c r="I219" s="17">
        <v>0</v>
      </c>
      <c r="J219" s="27"/>
      <c r="K219" s="28">
        <v>0</v>
      </c>
      <c r="L219" s="29">
        <v>0</v>
      </c>
      <c r="M219" s="18">
        <v>141.5</v>
      </c>
      <c r="N219" s="95" t="s">
        <v>62</v>
      </c>
      <c r="O219" s="122" t="s">
        <v>40</v>
      </c>
      <c r="P219" s="123"/>
      <c r="Q219" s="148"/>
      <c r="R219" s="51"/>
      <c r="S219" s="51"/>
      <c r="T219" s="52"/>
      <c r="U219" s="51"/>
      <c r="V219" s="51"/>
      <c r="W219" s="51"/>
    </row>
    <row r="220" spans="1:23" ht="12.75" customHeight="1">
      <c r="A220" s="385"/>
      <c r="B220" s="388"/>
      <c r="C220" s="391"/>
      <c r="D220" s="394"/>
      <c r="E220" s="397"/>
      <c r="F220" s="401"/>
      <c r="G220" s="75" t="s">
        <v>51</v>
      </c>
      <c r="H220" s="76"/>
      <c r="I220" s="77"/>
      <c r="J220" s="78"/>
      <c r="K220" s="79"/>
      <c r="L220" s="80"/>
      <c r="M220" s="81"/>
      <c r="N220" s="166" t="s">
        <v>61</v>
      </c>
      <c r="O220" s="125"/>
      <c r="P220" s="126" t="s">
        <v>40</v>
      </c>
      <c r="Q220" s="99"/>
      <c r="R220" s="51"/>
      <c r="S220" s="51"/>
      <c r="T220" s="52"/>
      <c r="U220" s="51"/>
      <c r="V220" s="51"/>
      <c r="W220" s="51"/>
    </row>
    <row r="221" spans="1:23" ht="12.75" customHeight="1">
      <c r="A221" s="385"/>
      <c r="B221" s="388"/>
      <c r="C221" s="391"/>
      <c r="D221" s="394"/>
      <c r="E221" s="398"/>
      <c r="F221" s="402"/>
      <c r="G221" s="43" t="s">
        <v>63</v>
      </c>
      <c r="H221" s="30"/>
      <c r="I221" s="31"/>
      <c r="J221" s="32"/>
      <c r="K221" s="33"/>
      <c r="L221" s="34"/>
      <c r="M221" s="35">
        <v>60.5</v>
      </c>
      <c r="N221" s="166" t="s">
        <v>69</v>
      </c>
      <c r="O221" s="159"/>
      <c r="P221" s="160" t="s">
        <v>40</v>
      </c>
      <c r="Q221" s="161"/>
      <c r="R221" s="51"/>
      <c r="S221" s="51"/>
      <c r="T221" s="52"/>
      <c r="U221" s="51"/>
      <c r="V221" s="51"/>
      <c r="W221" s="51"/>
    </row>
    <row r="222" spans="1:23" ht="12.75" customHeight="1">
      <c r="A222" s="385"/>
      <c r="B222" s="388"/>
      <c r="C222" s="391"/>
      <c r="D222" s="394"/>
      <c r="E222" s="398"/>
      <c r="F222" s="398"/>
      <c r="G222" s="43"/>
      <c r="H222" s="30"/>
      <c r="I222" s="31"/>
      <c r="J222" s="32"/>
      <c r="K222" s="33"/>
      <c r="L222" s="34"/>
      <c r="M222" s="35"/>
      <c r="N222" s="166" t="s">
        <v>64</v>
      </c>
      <c r="O222" s="159"/>
      <c r="P222" s="160" t="s">
        <v>40</v>
      </c>
      <c r="Q222" s="161"/>
      <c r="R222" s="51"/>
      <c r="S222" s="51"/>
      <c r="T222" s="52"/>
      <c r="U222" s="51"/>
      <c r="V222" s="51"/>
      <c r="W222" s="51"/>
    </row>
    <row r="223" spans="1:23" ht="22.95" customHeight="1" thickBot="1">
      <c r="A223" s="386"/>
      <c r="B223" s="389"/>
      <c r="C223" s="392"/>
      <c r="D223" s="395"/>
      <c r="E223" s="399"/>
      <c r="F223" s="399"/>
      <c r="G223" s="36" t="s">
        <v>12</v>
      </c>
      <c r="H223" s="37">
        <f t="shared" ref="H223:L223" si="43">SUM(H219:H221)</f>
        <v>0</v>
      </c>
      <c r="I223" s="38">
        <f t="shared" si="43"/>
        <v>0</v>
      </c>
      <c r="J223" s="39">
        <f t="shared" si="43"/>
        <v>0</v>
      </c>
      <c r="K223" s="40">
        <f t="shared" si="43"/>
        <v>0</v>
      </c>
      <c r="L223" s="41">
        <f t="shared" si="43"/>
        <v>0</v>
      </c>
      <c r="M223" s="44">
        <f>SUM(M219:M222)</f>
        <v>202</v>
      </c>
      <c r="N223" s="165" t="s">
        <v>84</v>
      </c>
      <c r="O223" s="131"/>
      <c r="P223" s="132"/>
      <c r="Q223" s="164"/>
      <c r="R223" s="51"/>
      <c r="S223" s="51"/>
      <c r="T223" s="52"/>
      <c r="U223" s="51"/>
      <c r="V223" s="51"/>
      <c r="W223" s="51"/>
    </row>
    <row r="224" spans="1:23" ht="18.75" customHeight="1">
      <c r="A224" s="384" t="s">
        <v>13</v>
      </c>
      <c r="B224" s="387" t="s">
        <v>13</v>
      </c>
      <c r="C224" s="390" t="s">
        <v>33</v>
      </c>
      <c r="D224" s="393" t="s">
        <v>117</v>
      </c>
      <c r="E224" s="396" t="s">
        <v>39</v>
      </c>
      <c r="F224" s="400" t="s">
        <v>176</v>
      </c>
      <c r="G224" s="25" t="s">
        <v>60</v>
      </c>
      <c r="H224" s="26">
        <v>0</v>
      </c>
      <c r="I224" s="17">
        <v>0</v>
      </c>
      <c r="J224" s="27"/>
      <c r="K224" s="28">
        <v>0</v>
      </c>
      <c r="L224" s="29">
        <v>612</v>
      </c>
      <c r="M224" s="18">
        <v>613</v>
      </c>
      <c r="N224" s="95" t="s">
        <v>62</v>
      </c>
      <c r="O224" s="122"/>
      <c r="P224" s="123"/>
      <c r="Q224" s="74"/>
      <c r="R224" s="51"/>
      <c r="S224" s="51"/>
      <c r="T224" s="52"/>
      <c r="U224" s="51"/>
      <c r="V224" s="51"/>
      <c r="W224" s="51"/>
    </row>
    <row r="225" spans="1:23" ht="16.5" customHeight="1">
      <c r="A225" s="385"/>
      <c r="B225" s="388"/>
      <c r="C225" s="391"/>
      <c r="D225" s="394"/>
      <c r="E225" s="397"/>
      <c r="F225" s="401"/>
      <c r="G225" s="75" t="s">
        <v>51</v>
      </c>
      <c r="H225" s="76"/>
      <c r="I225" s="77"/>
      <c r="J225" s="78"/>
      <c r="K225" s="79"/>
      <c r="L225" s="80"/>
      <c r="M225" s="81"/>
      <c r="N225" s="166"/>
      <c r="O225" s="125"/>
      <c r="P225" s="126"/>
      <c r="Q225" s="85"/>
      <c r="R225" s="51"/>
      <c r="S225" s="51"/>
      <c r="T225" s="52"/>
      <c r="U225" s="51"/>
      <c r="V225" s="51"/>
      <c r="W225" s="51"/>
    </row>
    <row r="226" spans="1:23" ht="16.5" customHeight="1">
      <c r="A226" s="385"/>
      <c r="B226" s="388"/>
      <c r="C226" s="391"/>
      <c r="D226" s="394"/>
      <c r="E226" s="398"/>
      <c r="F226" s="402"/>
      <c r="G226" s="43" t="s">
        <v>63</v>
      </c>
      <c r="H226" s="30"/>
      <c r="I226" s="31"/>
      <c r="J226" s="32"/>
      <c r="K226" s="33"/>
      <c r="L226" s="34">
        <v>262</v>
      </c>
      <c r="M226" s="35">
        <v>263</v>
      </c>
      <c r="N226" s="166" t="s">
        <v>69</v>
      </c>
      <c r="O226" s="159" t="s">
        <v>40</v>
      </c>
      <c r="P226" s="160"/>
      <c r="Q226" s="87"/>
      <c r="R226" s="51"/>
      <c r="S226" s="51"/>
      <c r="T226" s="52"/>
      <c r="U226" s="51"/>
      <c r="V226" s="51"/>
      <c r="W226" s="51"/>
    </row>
    <row r="227" spans="1:23" ht="12.6" customHeight="1">
      <c r="A227" s="385"/>
      <c r="B227" s="388"/>
      <c r="C227" s="391"/>
      <c r="D227" s="394"/>
      <c r="E227" s="398"/>
      <c r="F227" s="398"/>
      <c r="G227" s="43"/>
      <c r="H227" s="30"/>
      <c r="I227" s="31"/>
      <c r="J227" s="32"/>
      <c r="K227" s="33"/>
      <c r="L227" s="34"/>
      <c r="M227" s="35"/>
      <c r="N227" s="166" t="s">
        <v>64</v>
      </c>
      <c r="O227" s="159"/>
      <c r="P227" s="160" t="s">
        <v>40</v>
      </c>
      <c r="Q227" s="87"/>
      <c r="R227" s="51"/>
      <c r="S227" s="51"/>
      <c r="T227" s="52"/>
      <c r="U227" s="51"/>
      <c r="V227" s="51"/>
      <c r="W227" s="51"/>
    </row>
    <row r="228" spans="1:23" ht="15.75" customHeight="1" thickBot="1">
      <c r="A228" s="386"/>
      <c r="B228" s="389"/>
      <c r="C228" s="392"/>
      <c r="D228" s="395"/>
      <c r="E228" s="399"/>
      <c r="F228" s="399"/>
      <c r="G228" s="36" t="s">
        <v>12</v>
      </c>
      <c r="H228" s="37">
        <f t="shared" ref="H228:M228" si="44">SUM(H224:H226)</f>
        <v>0</v>
      </c>
      <c r="I228" s="38">
        <f t="shared" si="44"/>
        <v>0</v>
      </c>
      <c r="J228" s="39">
        <f t="shared" si="44"/>
        <v>0</v>
      </c>
      <c r="K228" s="40">
        <f t="shared" si="44"/>
        <v>0</v>
      </c>
      <c r="L228" s="41">
        <f t="shared" si="44"/>
        <v>874</v>
      </c>
      <c r="M228" s="44">
        <f t="shared" si="44"/>
        <v>876</v>
      </c>
      <c r="N228" s="165" t="s">
        <v>84</v>
      </c>
      <c r="O228" s="131"/>
      <c r="P228" s="132"/>
      <c r="Q228" s="92"/>
      <c r="R228" s="51"/>
      <c r="S228" s="51"/>
      <c r="T228" s="52"/>
      <c r="U228" s="51"/>
      <c r="V228" s="51"/>
      <c r="W228" s="51"/>
    </row>
    <row r="229" spans="1:23" ht="18" customHeight="1">
      <c r="A229" s="384" t="s">
        <v>13</v>
      </c>
      <c r="B229" s="387" t="s">
        <v>13</v>
      </c>
      <c r="C229" s="390" t="s">
        <v>34</v>
      </c>
      <c r="D229" s="393" t="s">
        <v>118</v>
      </c>
      <c r="E229" s="396" t="s">
        <v>39</v>
      </c>
      <c r="F229" s="400" t="s">
        <v>182</v>
      </c>
      <c r="G229" s="25" t="s">
        <v>60</v>
      </c>
      <c r="H229" s="26">
        <v>0</v>
      </c>
      <c r="I229" s="17">
        <v>0</v>
      </c>
      <c r="J229" s="27"/>
      <c r="K229" s="28">
        <v>0</v>
      </c>
      <c r="L229" s="29">
        <v>0</v>
      </c>
      <c r="M229" s="18">
        <v>139</v>
      </c>
      <c r="N229" s="95" t="s">
        <v>62</v>
      </c>
      <c r="O229" s="176"/>
      <c r="P229" s="123" t="s">
        <v>40</v>
      </c>
      <c r="Q229" s="74"/>
      <c r="R229" s="51"/>
      <c r="S229" s="51"/>
      <c r="T229" s="52"/>
      <c r="U229" s="51"/>
      <c r="V229" s="51"/>
      <c r="W229" s="51"/>
    </row>
    <row r="230" spans="1:23" ht="13.2" customHeight="1">
      <c r="A230" s="385"/>
      <c r="B230" s="388"/>
      <c r="C230" s="391"/>
      <c r="D230" s="394"/>
      <c r="E230" s="397"/>
      <c r="F230" s="401"/>
      <c r="G230" s="75" t="s">
        <v>51</v>
      </c>
      <c r="H230" s="76"/>
      <c r="I230" s="77"/>
      <c r="J230" s="78"/>
      <c r="K230" s="79"/>
      <c r="L230" s="80"/>
      <c r="M230" s="81">
        <v>556</v>
      </c>
      <c r="N230" s="166" t="s">
        <v>69</v>
      </c>
      <c r="O230" s="171"/>
      <c r="P230" s="126" t="s">
        <v>40</v>
      </c>
      <c r="Q230" s="85"/>
      <c r="R230" s="51"/>
      <c r="S230" s="51"/>
      <c r="T230" s="52"/>
      <c r="U230" s="51"/>
      <c r="V230" s="51"/>
      <c r="W230" s="51"/>
    </row>
    <row r="231" spans="1:23" ht="14.25" customHeight="1">
      <c r="A231" s="385"/>
      <c r="B231" s="388"/>
      <c r="C231" s="391"/>
      <c r="D231" s="394"/>
      <c r="E231" s="398"/>
      <c r="F231" s="402"/>
      <c r="G231" s="43" t="s">
        <v>63</v>
      </c>
      <c r="H231" s="30"/>
      <c r="I231" s="31"/>
      <c r="J231" s="32"/>
      <c r="K231" s="33"/>
      <c r="L231" s="34"/>
      <c r="M231" s="35"/>
      <c r="N231" s="166" t="s">
        <v>119</v>
      </c>
      <c r="O231" s="153"/>
      <c r="P231" s="160" t="s">
        <v>40</v>
      </c>
      <c r="Q231" s="87"/>
      <c r="R231" s="51"/>
      <c r="S231" s="51"/>
      <c r="T231" s="52"/>
      <c r="U231" s="51"/>
      <c r="V231" s="51"/>
      <c r="W231" s="51"/>
    </row>
    <row r="232" spans="1:23" ht="17.25" customHeight="1">
      <c r="A232" s="385"/>
      <c r="B232" s="388"/>
      <c r="C232" s="391"/>
      <c r="D232" s="394"/>
      <c r="E232" s="398"/>
      <c r="F232" s="398"/>
      <c r="G232" s="43"/>
      <c r="H232" s="30"/>
      <c r="I232" s="31"/>
      <c r="J232" s="32"/>
      <c r="K232" s="33"/>
      <c r="L232" s="34"/>
      <c r="M232" s="35"/>
      <c r="N232" s="166" t="s">
        <v>64</v>
      </c>
      <c r="O232" s="153"/>
      <c r="P232" s="160" t="s">
        <v>40</v>
      </c>
      <c r="Q232" s="87"/>
      <c r="R232" s="51"/>
      <c r="S232" s="51"/>
      <c r="T232" s="52"/>
      <c r="U232" s="51"/>
      <c r="V232" s="51"/>
      <c r="W232" s="51"/>
    </row>
    <row r="233" spans="1:23" ht="21.6" customHeight="1" thickBot="1">
      <c r="A233" s="386"/>
      <c r="B233" s="389"/>
      <c r="C233" s="392"/>
      <c r="D233" s="395"/>
      <c r="E233" s="399"/>
      <c r="F233" s="399"/>
      <c r="G233" s="36" t="s">
        <v>12</v>
      </c>
      <c r="H233" s="37">
        <f t="shared" ref="H233:L233" si="45">SUM(H229:H231)</f>
        <v>0</v>
      </c>
      <c r="I233" s="38">
        <f t="shared" si="45"/>
        <v>0</v>
      </c>
      <c r="J233" s="39">
        <f t="shared" si="45"/>
        <v>0</v>
      </c>
      <c r="K233" s="40">
        <f t="shared" si="45"/>
        <v>0</v>
      </c>
      <c r="L233" s="41">
        <f t="shared" si="45"/>
        <v>0</v>
      </c>
      <c r="M233" s="44">
        <f>SUM(M229:M232)</f>
        <v>695</v>
      </c>
      <c r="N233" s="165" t="s">
        <v>84</v>
      </c>
      <c r="O233" s="156"/>
      <c r="P233" s="157"/>
      <c r="Q233" s="92"/>
      <c r="R233" s="51"/>
      <c r="S233" s="51"/>
      <c r="T233" s="52"/>
      <c r="U233" s="51"/>
      <c r="V233" s="51"/>
      <c r="W233" s="51"/>
    </row>
    <row r="234" spans="1:23" ht="17.399999999999999" customHeight="1">
      <c r="A234" s="384" t="s">
        <v>13</v>
      </c>
      <c r="B234" s="387" t="s">
        <v>13</v>
      </c>
      <c r="C234" s="390" t="s">
        <v>35</v>
      </c>
      <c r="D234" s="393" t="s">
        <v>120</v>
      </c>
      <c r="E234" s="396" t="s">
        <v>39</v>
      </c>
      <c r="F234" s="400" t="s">
        <v>174</v>
      </c>
      <c r="G234" s="25" t="s">
        <v>60</v>
      </c>
      <c r="H234" s="26">
        <v>0</v>
      </c>
      <c r="I234" s="17">
        <v>0</v>
      </c>
      <c r="J234" s="27"/>
      <c r="K234" s="28">
        <v>0</v>
      </c>
      <c r="L234" s="29">
        <v>17</v>
      </c>
      <c r="M234" s="18">
        <v>0</v>
      </c>
      <c r="N234" s="95" t="s">
        <v>62</v>
      </c>
      <c r="O234" s="122"/>
      <c r="P234" s="123" t="s">
        <v>40</v>
      </c>
      <c r="Q234" s="148"/>
      <c r="R234" s="51"/>
      <c r="S234" s="51"/>
      <c r="T234" s="52"/>
      <c r="U234" s="51"/>
      <c r="V234" s="51"/>
      <c r="W234" s="51"/>
    </row>
    <row r="235" spans="1:23" ht="13.95" customHeight="1">
      <c r="A235" s="385"/>
      <c r="B235" s="388"/>
      <c r="C235" s="391"/>
      <c r="D235" s="394"/>
      <c r="E235" s="397"/>
      <c r="F235" s="401"/>
      <c r="G235" s="75" t="s">
        <v>51</v>
      </c>
      <c r="H235" s="76"/>
      <c r="I235" s="77"/>
      <c r="J235" s="78"/>
      <c r="K235" s="79"/>
      <c r="L235" s="80">
        <v>17</v>
      </c>
      <c r="M235" s="81">
        <v>0</v>
      </c>
      <c r="N235" s="166" t="s">
        <v>61</v>
      </c>
      <c r="O235" s="125"/>
      <c r="P235" s="126" t="s">
        <v>40</v>
      </c>
      <c r="Q235" s="99"/>
      <c r="R235" s="51"/>
      <c r="S235" s="51"/>
      <c r="T235" s="52"/>
      <c r="U235" s="51"/>
      <c r="V235" s="51"/>
      <c r="W235" s="51"/>
    </row>
    <row r="236" spans="1:23" ht="11.4" customHeight="1">
      <c r="A236" s="385"/>
      <c r="B236" s="388"/>
      <c r="C236" s="391"/>
      <c r="D236" s="394"/>
      <c r="E236" s="398"/>
      <c r="F236" s="402"/>
      <c r="G236" s="43" t="s">
        <v>63</v>
      </c>
      <c r="H236" s="30"/>
      <c r="I236" s="31"/>
      <c r="J236" s="32"/>
      <c r="K236" s="33"/>
      <c r="L236" s="34">
        <v>187</v>
      </c>
      <c r="M236" s="35">
        <v>0</v>
      </c>
      <c r="N236" s="166" t="s">
        <v>69</v>
      </c>
      <c r="O236" s="159"/>
      <c r="P236" s="160" t="s">
        <v>40</v>
      </c>
      <c r="Q236" s="161"/>
      <c r="R236" s="51"/>
      <c r="S236" s="51"/>
      <c r="T236" s="52"/>
      <c r="U236" s="51"/>
      <c r="V236" s="51"/>
      <c r="W236" s="51"/>
    </row>
    <row r="237" spans="1:23" ht="12" customHeight="1">
      <c r="A237" s="385"/>
      <c r="B237" s="388"/>
      <c r="C237" s="391"/>
      <c r="D237" s="394"/>
      <c r="E237" s="398"/>
      <c r="F237" s="398"/>
      <c r="G237" s="43"/>
      <c r="H237" s="30"/>
      <c r="I237" s="31"/>
      <c r="J237" s="32"/>
      <c r="K237" s="33"/>
      <c r="L237" s="34"/>
      <c r="M237" s="35"/>
      <c r="N237" s="166" t="s">
        <v>64</v>
      </c>
      <c r="O237" s="159"/>
      <c r="P237" s="160"/>
      <c r="Q237" s="161"/>
      <c r="R237" s="51"/>
      <c r="S237" s="51"/>
      <c r="T237" s="52"/>
      <c r="U237" s="51"/>
      <c r="V237" s="51"/>
      <c r="W237" s="51"/>
    </row>
    <row r="238" spans="1:23" ht="21.6" customHeight="1" thickBot="1">
      <c r="A238" s="386"/>
      <c r="B238" s="389"/>
      <c r="C238" s="392"/>
      <c r="D238" s="395"/>
      <c r="E238" s="399"/>
      <c r="F238" s="399"/>
      <c r="G238" s="36" t="s">
        <v>12</v>
      </c>
      <c r="H238" s="37">
        <f t="shared" ref="H238:M238" si="46">SUM(H234:H236)</f>
        <v>0</v>
      </c>
      <c r="I238" s="38">
        <f t="shared" si="46"/>
        <v>0</v>
      </c>
      <c r="J238" s="39">
        <f t="shared" si="46"/>
        <v>0</v>
      </c>
      <c r="K238" s="40">
        <f t="shared" si="46"/>
        <v>0</v>
      </c>
      <c r="L238" s="41">
        <f>SUM(L234:L237)</f>
        <v>221</v>
      </c>
      <c r="M238" s="44">
        <f t="shared" si="46"/>
        <v>0</v>
      </c>
      <c r="N238" s="165" t="s">
        <v>84</v>
      </c>
      <c r="O238" s="131"/>
      <c r="P238" s="132"/>
      <c r="Q238" s="164"/>
      <c r="R238" s="51"/>
      <c r="S238" s="51"/>
      <c r="T238" s="52"/>
      <c r="U238" s="51"/>
      <c r="V238" s="51"/>
      <c r="W238" s="51"/>
    </row>
    <row r="239" spans="1:23" ht="15" customHeight="1">
      <c r="A239" s="384" t="s">
        <v>13</v>
      </c>
      <c r="B239" s="387" t="s">
        <v>13</v>
      </c>
      <c r="C239" s="390" t="s">
        <v>36</v>
      </c>
      <c r="D239" s="393" t="s">
        <v>210</v>
      </c>
      <c r="E239" s="396" t="s">
        <v>39</v>
      </c>
      <c r="F239" s="400" t="s">
        <v>175</v>
      </c>
      <c r="G239" s="25" t="s">
        <v>60</v>
      </c>
      <c r="H239" s="26">
        <v>68.8</v>
      </c>
      <c r="I239" s="17">
        <v>0</v>
      </c>
      <c r="J239" s="27"/>
      <c r="K239" s="28">
        <v>68.8</v>
      </c>
      <c r="L239" s="29">
        <v>507</v>
      </c>
      <c r="M239" s="18">
        <v>507</v>
      </c>
      <c r="N239" s="95" t="s">
        <v>62</v>
      </c>
      <c r="O239" s="122"/>
      <c r="P239" s="123" t="s">
        <v>40</v>
      </c>
      <c r="Q239" s="148"/>
      <c r="R239" s="51"/>
      <c r="S239" s="51"/>
      <c r="T239" s="52"/>
      <c r="U239" s="51"/>
      <c r="V239" s="51"/>
      <c r="W239" s="51"/>
    </row>
    <row r="240" spans="1:23" ht="13.2" customHeight="1">
      <c r="A240" s="385"/>
      <c r="B240" s="388"/>
      <c r="C240" s="391"/>
      <c r="D240" s="394"/>
      <c r="E240" s="397"/>
      <c r="F240" s="401"/>
      <c r="G240" s="75" t="s">
        <v>51</v>
      </c>
      <c r="H240" s="76"/>
      <c r="I240" s="77"/>
      <c r="J240" s="78"/>
      <c r="K240" s="79"/>
      <c r="L240" s="80"/>
      <c r="M240" s="81"/>
      <c r="N240" s="166" t="s">
        <v>61</v>
      </c>
      <c r="O240" s="125"/>
      <c r="P240" s="126" t="s">
        <v>40</v>
      </c>
      <c r="Q240" s="99"/>
      <c r="R240" s="51"/>
      <c r="S240" s="51"/>
      <c r="T240" s="52"/>
      <c r="U240" s="51"/>
      <c r="V240" s="51"/>
      <c r="W240" s="51"/>
    </row>
    <row r="241" spans="1:23" ht="14.25" customHeight="1">
      <c r="A241" s="385"/>
      <c r="B241" s="388"/>
      <c r="C241" s="391"/>
      <c r="D241" s="394"/>
      <c r="E241" s="398"/>
      <c r="F241" s="402"/>
      <c r="G241" s="43" t="s">
        <v>63</v>
      </c>
      <c r="H241" s="30"/>
      <c r="I241" s="31"/>
      <c r="J241" s="32"/>
      <c r="K241" s="33"/>
      <c r="L241" s="34">
        <v>217</v>
      </c>
      <c r="M241" s="35">
        <v>2018</v>
      </c>
      <c r="N241" s="166" t="s">
        <v>69</v>
      </c>
      <c r="O241" s="159"/>
      <c r="P241" s="160" t="s">
        <v>40</v>
      </c>
      <c r="Q241" s="161"/>
      <c r="R241" s="51"/>
      <c r="S241" s="51"/>
      <c r="T241" s="52"/>
      <c r="U241" s="51"/>
      <c r="V241" s="51"/>
      <c r="W241" s="51"/>
    </row>
    <row r="242" spans="1:23" ht="10.95" customHeight="1">
      <c r="A242" s="385"/>
      <c r="B242" s="388"/>
      <c r="C242" s="391"/>
      <c r="D242" s="394"/>
      <c r="E242" s="398"/>
      <c r="F242" s="398"/>
      <c r="G242" s="43"/>
      <c r="H242" s="30"/>
      <c r="I242" s="31"/>
      <c r="J242" s="32"/>
      <c r="K242" s="33"/>
      <c r="L242" s="34"/>
      <c r="M242" s="35"/>
      <c r="N242" s="166" t="s">
        <v>64</v>
      </c>
      <c r="O242" s="159" t="s">
        <v>40</v>
      </c>
      <c r="P242" s="160"/>
      <c r="Q242" s="161"/>
      <c r="R242" s="51"/>
      <c r="S242" s="51"/>
      <c r="T242" s="52"/>
      <c r="U242" s="51"/>
      <c r="V242" s="51"/>
      <c r="W242" s="51"/>
    </row>
    <row r="243" spans="1:23" ht="19.2" customHeight="1" thickBot="1">
      <c r="A243" s="386"/>
      <c r="B243" s="389"/>
      <c r="C243" s="392"/>
      <c r="D243" s="395"/>
      <c r="E243" s="399"/>
      <c r="F243" s="399"/>
      <c r="G243" s="36" t="s">
        <v>12</v>
      </c>
      <c r="H243" s="37">
        <f t="shared" ref="H243:K243" si="47">SUM(H239:H241)</f>
        <v>68.8</v>
      </c>
      <c r="I243" s="38">
        <f t="shared" si="47"/>
        <v>0</v>
      </c>
      <c r="J243" s="39">
        <f t="shared" si="47"/>
        <v>0</v>
      </c>
      <c r="K243" s="40">
        <f t="shared" si="47"/>
        <v>68.8</v>
      </c>
      <c r="L243" s="41">
        <f>SUM(L239:L242)</f>
        <v>724</v>
      </c>
      <c r="M243" s="44">
        <f>SUM(M239:M242)</f>
        <v>2525</v>
      </c>
      <c r="N243" s="165" t="s">
        <v>84</v>
      </c>
      <c r="O243" s="131"/>
      <c r="P243" s="132"/>
      <c r="Q243" s="164"/>
      <c r="R243" s="51"/>
      <c r="S243" s="51"/>
      <c r="T243" s="52"/>
      <c r="U243" s="51"/>
      <c r="V243" s="51"/>
      <c r="W243" s="51"/>
    </row>
    <row r="244" spans="1:23" ht="11.4" customHeight="1">
      <c r="A244" s="384" t="s">
        <v>13</v>
      </c>
      <c r="B244" s="387" t="s">
        <v>13</v>
      </c>
      <c r="C244" s="390" t="s">
        <v>121</v>
      </c>
      <c r="D244" s="425" t="s">
        <v>122</v>
      </c>
      <c r="E244" s="428" t="s">
        <v>39</v>
      </c>
      <c r="F244" s="454" t="s">
        <v>184</v>
      </c>
      <c r="G244" s="232" t="s">
        <v>60</v>
      </c>
      <c r="H244" s="233">
        <v>130.4</v>
      </c>
      <c r="I244" s="234">
        <v>0</v>
      </c>
      <c r="J244" s="235"/>
      <c r="K244" s="236">
        <v>130.4</v>
      </c>
      <c r="L244" s="237">
        <v>0</v>
      </c>
      <c r="M244" s="238">
        <v>0</v>
      </c>
      <c r="N244" s="326" t="s">
        <v>62</v>
      </c>
      <c r="O244" s="122" t="s">
        <v>40</v>
      </c>
      <c r="P244" s="168"/>
      <c r="Q244" s="74"/>
      <c r="R244" s="51"/>
      <c r="S244" s="51"/>
      <c r="T244" s="52"/>
      <c r="U244" s="51"/>
      <c r="V244" s="51"/>
      <c r="W244" s="51"/>
    </row>
    <row r="245" spans="1:23" ht="14.25" customHeight="1">
      <c r="A245" s="385"/>
      <c r="B245" s="388"/>
      <c r="C245" s="391"/>
      <c r="D245" s="426"/>
      <c r="E245" s="429"/>
      <c r="F245" s="433"/>
      <c r="G245" s="239" t="s">
        <v>51</v>
      </c>
      <c r="H245" s="240">
        <v>303</v>
      </c>
      <c r="I245" s="241"/>
      <c r="J245" s="242"/>
      <c r="K245" s="243">
        <v>303</v>
      </c>
      <c r="L245" s="244">
        <v>0</v>
      </c>
      <c r="M245" s="245">
        <v>0</v>
      </c>
      <c r="N245" s="97"/>
      <c r="O245" s="125"/>
      <c r="P245" s="126"/>
      <c r="Q245" s="99"/>
      <c r="R245" s="51"/>
      <c r="S245" s="51"/>
      <c r="T245" s="52"/>
      <c r="U245" s="51"/>
      <c r="V245" s="51"/>
      <c r="W245" s="51"/>
    </row>
    <row r="246" spans="1:23" ht="12.6" customHeight="1">
      <c r="A246" s="385"/>
      <c r="B246" s="388"/>
      <c r="C246" s="391"/>
      <c r="D246" s="426"/>
      <c r="E246" s="430"/>
      <c r="F246" s="434"/>
      <c r="G246" s="246"/>
      <c r="H246" s="247"/>
      <c r="I246" s="248"/>
      <c r="J246" s="249"/>
      <c r="K246" s="250"/>
      <c r="L246" s="251"/>
      <c r="M246" s="252"/>
      <c r="N246" s="97" t="s">
        <v>69</v>
      </c>
      <c r="O246" s="159" t="s">
        <v>40</v>
      </c>
      <c r="P246" s="160"/>
      <c r="Q246" s="161"/>
      <c r="R246" s="51"/>
      <c r="S246" s="51"/>
      <c r="T246" s="52"/>
      <c r="U246" s="51"/>
      <c r="V246" s="51"/>
      <c r="W246" s="51"/>
    </row>
    <row r="247" spans="1:23" ht="21.6" customHeight="1">
      <c r="A247" s="385"/>
      <c r="B247" s="388"/>
      <c r="C247" s="391"/>
      <c r="D247" s="426"/>
      <c r="E247" s="430"/>
      <c r="F247" s="430"/>
      <c r="G247" s="246"/>
      <c r="H247" s="247"/>
      <c r="I247" s="248"/>
      <c r="J247" s="249"/>
      <c r="K247" s="250"/>
      <c r="L247" s="251"/>
      <c r="M247" s="252"/>
      <c r="N247" s="97" t="s">
        <v>64</v>
      </c>
      <c r="O247" s="159" t="s">
        <v>40</v>
      </c>
      <c r="P247" s="160"/>
      <c r="Q247" s="161"/>
      <c r="R247" s="51"/>
      <c r="S247" s="51"/>
      <c r="T247" s="52"/>
      <c r="U247" s="51"/>
      <c r="V247" s="51"/>
      <c r="W247" s="51"/>
    </row>
    <row r="248" spans="1:23" ht="15.6" customHeight="1" thickBot="1">
      <c r="A248" s="386"/>
      <c r="B248" s="389"/>
      <c r="C248" s="392"/>
      <c r="D248" s="427"/>
      <c r="E248" s="431"/>
      <c r="F248" s="431"/>
      <c r="G248" s="253" t="s">
        <v>12</v>
      </c>
      <c r="H248" s="254">
        <f t="shared" ref="H248:M248" si="48">SUM(H244:H246)</f>
        <v>433.4</v>
      </c>
      <c r="I248" s="255">
        <f t="shared" si="48"/>
        <v>0</v>
      </c>
      <c r="J248" s="256">
        <f t="shared" si="48"/>
        <v>0</v>
      </c>
      <c r="K248" s="257">
        <f t="shared" si="48"/>
        <v>433.4</v>
      </c>
      <c r="L248" s="258">
        <f t="shared" si="48"/>
        <v>0</v>
      </c>
      <c r="M248" s="259">
        <f t="shared" si="48"/>
        <v>0</v>
      </c>
      <c r="N248" s="327" t="s">
        <v>84</v>
      </c>
      <c r="O248" s="156"/>
      <c r="P248" s="157"/>
      <c r="Q248" s="92"/>
      <c r="R248" s="51"/>
      <c r="S248" s="51"/>
      <c r="T248" s="52"/>
      <c r="U248" s="51"/>
      <c r="V248" s="51"/>
      <c r="W248" s="51"/>
    </row>
    <row r="249" spans="1:23" ht="17.25" customHeight="1">
      <c r="A249" s="384" t="s">
        <v>13</v>
      </c>
      <c r="B249" s="387" t="s">
        <v>13</v>
      </c>
      <c r="C249" s="390" t="s">
        <v>123</v>
      </c>
      <c r="D249" s="393" t="s">
        <v>124</v>
      </c>
      <c r="E249" s="396" t="s">
        <v>39</v>
      </c>
      <c r="F249" s="400" t="s">
        <v>176</v>
      </c>
      <c r="G249" s="25" t="s">
        <v>60</v>
      </c>
      <c r="H249" s="26">
        <v>0</v>
      </c>
      <c r="I249" s="17">
        <v>0</v>
      </c>
      <c r="J249" s="27"/>
      <c r="K249" s="28">
        <v>0</v>
      </c>
      <c r="L249" s="29">
        <v>91</v>
      </c>
      <c r="M249" s="18">
        <v>92</v>
      </c>
      <c r="N249" s="95" t="s">
        <v>62</v>
      </c>
      <c r="O249" s="122"/>
      <c r="P249" s="123" t="s">
        <v>40</v>
      </c>
      <c r="Q249" s="148"/>
      <c r="R249" s="51"/>
      <c r="S249" s="51"/>
      <c r="T249" s="52"/>
      <c r="U249" s="51"/>
      <c r="V249" s="51"/>
      <c r="W249" s="51"/>
    </row>
    <row r="250" spans="1:23" ht="13.5" customHeight="1">
      <c r="A250" s="385"/>
      <c r="B250" s="388"/>
      <c r="C250" s="391"/>
      <c r="D250" s="394"/>
      <c r="E250" s="397"/>
      <c r="F250" s="401"/>
      <c r="G250" s="75" t="s">
        <v>51</v>
      </c>
      <c r="H250" s="76"/>
      <c r="I250" s="77"/>
      <c r="J250" s="78"/>
      <c r="K250" s="79"/>
      <c r="L250" s="80"/>
      <c r="M250" s="81"/>
      <c r="N250" s="166" t="s">
        <v>61</v>
      </c>
      <c r="O250" s="125"/>
      <c r="P250" s="126"/>
      <c r="Q250" s="99"/>
      <c r="R250" s="51"/>
      <c r="S250" s="51"/>
      <c r="T250" s="52"/>
      <c r="U250" s="51"/>
      <c r="V250" s="51"/>
      <c r="W250" s="51"/>
    </row>
    <row r="251" spans="1:23" ht="15" customHeight="1">
      <c r="A251" s="385"/>
      <c r="B251" s="388"/>
      <c r="C251" s="391"/>
      <c r="D251" s="394"/>
      <c r="E251" s="398"/>
      <c r="F251" s="402"/>
      <c r="G251" s="43" t="s">
        <v>63</v>
      </c>
      <c r="H251" s="30"/>
      <c r="I251" s="31"/>
      <c r="J251" s="32"/>
      <c r="K251" s="33"/>
      <c r="L251" s="34">
        <v>39.5</v>
      </c>
      <c r="M251" s="35">
        <v>39.5</v>
      </c>
      <c r="N251" s="166" t="s">
        <v>69</v>
      </c>
      <c r="O251" s="159"/>
      <c r="P251" s="160" t="s">
        <v>40</v>
      </c>
      <c r="Q251" s="161"/>
      <c r="R251" s="51"/>
      <c r="S251" s="51"/>
      <c r="T251" s="52"/>
      <c r="U251" s="51"/>
      <c r="V251" s="51"/>
      <c r="W251" s="51"/>
    </row>
    <row r="252" spans="1:23" ht="15" customHeight="1">
      <c r="A252" s="385"/>
      <c r="B252" s="388"/>
      <c r="C252" s="391"/>
      <c r="D252" s="394"/>
      <c r="E252" s="398"/>
      <c r="F252" s="398"/>
      <c r="G252" s="43"/>
      <c r="H252" s="30"/>
      <c r="I252" s="31"/>
      <c r="J252" s="32"/>
      <c r="K252" s="33"/>
      <c r="L252" s="34"/>
      <c r="M252" s="35"/>
      <c r="N252" s="166" t="s">
        <v>64</v>
      </c>
      <c r="O252" s="159"/>
      <c r="P252" s="160" t="s">
        <v>40</v>
      </c>
      <c r="Q252" s="161"/>
      <c r="R252" s="51"/>
      <c r="S252" s="51"/>
      <c r="T252" s="52"/>
      <c r="U252" s="51"/>
      <c r="V252" s="51"/>
      <c r="W252" s="51"/>
    </row>
    <row r="253" spans="1:23" ht="23.4" customHeight="1" thickBot="1">
      <c r="A253" s="386"/>
      <c r="B253" s="389"/>
      <c r="C253" s="392"/>
      <c r="D253" s="395"/>
      <c r="E253" s="399"/>
      <c r="F253" s="399"/>
      <c r="G253" s="36" t="s">
        <v>12</v>
      </c>
      <c r="H253" s="37">
        <f t="shared" ref="H253:M253" si="49">SUM(H249:H251)</f>
        <v>0</v>
      </c>
      <c r="I253" s="38">
        <f t="shared" si="49"/>
        <v>0</v>
      </c>
      <c r="J253" s="39">
        <f t="shared" si="49"/>
        <v>0</v>
      </c>
      <c r="K253" s="40">
        <f t="shared" si="49"/>
        <v>0</v>
      </c>
      <c r="L253" s="41">
        <f t="shared" si="49"/>
        <v>130.5</v>
      </c>
      <c r="M253" s="44">
        <f t="shared" si="49"/>
        <v>131.5</v>
      </c>
      <c r="N253" s="165" t="s">
        <v>84</v>
      </c>
      <c r="O253" s="131"/>
      <c r="P253" s="132"/>
      <c r="Q253" s="164"/>
      <c r="R253" s="51"/>
      <c r="S253" s="51"/>
      <c r="T253" s="52"/>
      <c r="U253" s="51"/>
      <c r="V253" s="51"/>
      <c r="W253" s="51"/>
    </row>
    <row r="254" spans="1:23" ht="15" customHeight="1">
      <c r="A254" s="384" t="s">
        <v>13</v>
      </c>
      <c r="B254" s="387" t="s">
        <v>13</v>
      </c>
      <c r="C254" s="390" t="s">
        <v>125</v>
      </c>
      <c r="D254" s="393" t="s">
        <v>126</v>
      </c>
      <c r="E254" s="396" t="s">
        <v>39</v>
      </c>
      <c r="F254" s="400" t="s">
        <v>176</v>
      </c>
      <c r="G254" s="25" t="s">
        <v>60</v>
      </c>
      <c r="H254" s="26">
        <v>0</v>
      </c>
      <c r="I254" s="17">
        <v>0</v>
      </c>
      <c r="J254" s="27"/>
      <c r="K254" s="28">
        <v>0</v>
      </c>
      <c r="L254" s="29">
        <v>0</v>
      </c>
      <c r="M254" s="18">
        <v>4.5</v>
      </c>
      <c r="N254" s="95" t="s">
        <v>62</v>
      </c>
      <c r="O254" s="122"/>
      <c r="P254" s="123" t="s">
        <v>40</v>
      </c>
      <c r="Q254" s="148"/>
      <c r="R254" s="51"/>
      <c r="S254" s="51"/>
      <c r="T254" s="52"/>
      <c r="U254" s="51"/>
      <c r="V254" s="51"/>
      <c r="W254" s="51"/>
    </row>
    <row r="255" spans="1:23" ht="14.25" customHeight="1">
      <c r="A255" s="385"/>
      <c r="B255" s="388"/>
      <c r="C255" s="391"/>
      <c r="D255" s="394"/>
      <c r="E255" s="397"/>
      <c r="F255" s="401"/>
      <c r="G255" s="75" t="s">
        <v>51</v>
      </c>
      <c r="H255" s="76"/>
      <c r="I255" s="77"/>
      <c r="J255" s="78"/>
      <c r="K255" s="79"/>
      <c r="L255" s="80"/>
      <c r="M255" s="81">
        <v>5</v>
      </c>
      <c r="N255" s="166" t="s">
        <v>61</v>
      </c>
      <c r="O255" s="125"/>
      <c r="P255" s="126" t="s">
        <v>40</v>
      </c>
      <c r="Q255" s="99"/>
      <c r="R255" s="51"/>
      <c r="S255" s="51"/>
      <c r="T255" s="52"/>
      <c r="U255" s="51"/>
      <c r="V255" s="51"/>
      <c r="W255" s="51"/>
    </row>
    <row r="256" spans="1:23" ht="12.6" customHeight="1">
      <c r="A256" s="385"/>
      <c r="B256" s="388"/>
      <c r="C256" s="391"/>
      <c r="D256" s="394"/>
      <c r="E256" s="398"/>
      <c r="F256" s="402"/>
      <c r="G256" s="43" t="s">
        <v>63</v>
      </c>
      <c r="H256" s="30"/>
      <c r="I256" s="31"/>
      <c r="J256" s="32"/>
      <c r="K256" s="33"/>
      <c r="L256" s="34"/>
      <c r="M256" s="35">
        <v>51</v>
      </c>
      <c r="N256" s="166" t="s">
        <v>69</v>
      </c>
      <c r="O256" s="159"/>
      <c r="P256" s="160" t="s">
        <v>40</v>
      </c>
      <c r="Q256" s="161"/>
      <c r="R256" s="51"/>
      <c r="S256" s="51"/>
      <c r="T256" s="52"/>
      <c r="U256" s="51"/>
      <c r="V256" s="51"/>
      <c r="W256" s="51"/>
    </row>
    <row r="257" spans="1:23" ht="12.6" customHeight="1">
      <c r="A257" s="385"/>
      <c r="B257" s="388"/>
      <c r="C257" s="391"/>
      <c r="D257" s="394"/>
      <c r="E257" s="398"/>
      <c r="F257" s="398"/>
      <c r="G257" s="43"/>
      <c r="H257" s="30"/>
      <c r="I257" s="31"/>
      <c r="J257" s="32"/>
      <c r="K257" s="33"/>
      <c r="L257" s="34"/>
      <c r="M257" s="35"/>
      <c r="N257" s="166" t="s">
        <v>64</v>
      </c>
      <c r="O257" s="159"/>
      <c r="P257" s="160"/>
      <c r="Q257" s="161" t="s">
        <v>40</v>
      </c>
      <c r="R257" s="51"/>
      <c r="S257" s="51"/>
      <c r="T257" s="52"/>
      <c r="U257" s="51"/>
      <c r="V257" s="51"/>
      <c r="W257" s="51"/>
    </row>
    <row r="258" spans="1:23" ht="13.5" customHeight="1" thickBot="1">
      <c r="A258" s="386"/>
      <c r="B258" s="389"/>
      <c r="C258" s="392"/>
      <c r="D258" s="395"/>
      <c r="E258" s="399"/>
      <c r="F258" s="399"/>
      <c r="G258" s="36" t="s">
        <v>12</v>
      </c>
      <c r="H258" s="37">
        <f t="shared" ref="H258:M258" si="50">SUM(H254:H256)</f>
        <v>0</v>
      </c>
      <c r="I258" s="38">
        <f t="shared" si="50"/>
        <v>0</v>
      </c>
      <c r="J258" s="39">
        <f t="shared" si="50"/>
        <v>0</v>
      </c>
      <c r="K258" s="40">
        <f t="shared" si="50"/>
        <v>0</v>
      </c>
      <c r="L258" s="41">
        <f t="shared" si="50"/>
        <v>0</v>
      </c>
      <c r="M258" s="44">
        <f t="shared" si="50"/>
        <v>60.5</v>
      </c>
      <c r="N258" s="165" t="s">
        <v>84</v>
      </c>
      <c r="O258" s="131"/>
      <c r="P258" s="132"/>
      <c r="Q258" s="164"/>
      <c r="R258" s="51"/>
      <c r="S258" s="51"/>
      <c r="T258" s="52"/>
      <c r="U258" s="51"/>
      <c r="V258" s="51"/>
      <c r="W258" s="51"/>
    </row>
    <row r="259" spans="1:23" ht="14.25" customHeight="1">
      <c r="A259" s="384" t="s">
        <v>13</v>
      </c>
      <c r="B259" s="387" t="s">
        <v>13</v>
      </c>
      <c r="C259" s="390" t="s">
        <v>37</v>
      </c>
      <c r="D259" s="393" t="s">
        <v>127</v>
      </c>
      <c r="E259" s="396" t="s">
        <v>39</v>
      </c>
      <c r="F259" s="400" t="s">
        <v>176</v>
      </c>
      <c r="G259" s="25" t="s">
        <v>60</v>
      </c>
      <c r="H259" s="26">
        <v>0</v>
      </c>
      <c r="I259" s="17">
        <v>0</v>
      </c>
      <c r="J259" s="27"/>
      <c r="K259" s="28">
        <v>0</v>
      </c>
      <c r="L259" s="29">
        <v>0</v>
      </c>
      <c r="M259" s="18">
        <v>81.5</v>
      </c>
      <c r="N259" s="95" t="s">
        <v>62</v>
      </c>
      <c r="O259" s="122"/>
      <c r="P259" s="123" t="s">
        <v>40</v>
      </c>
      <c r="Q259" s="148"/>
      <c r="R259" s="51"/>
      <c r="S259" s="51"/>
      <c r="T259" s="52"/>
      <c r="U259" s="51"/>
      <c r="V259" s="51"/>
      <c r="W259" s="51"/>
    </row>
    <row r="260" spans="1:23" ht="12.75" customHeight="1">
      <c r="A260" s="385"/>
      <c r="B260" s="388"/>
      <c r="C260" s="391"/>
      <c r="D260" s="394"/>
      <c r="E260" s="397"/>
      <c r="F260" s="401"/>
      <c r="G260" s="75" t="s">
        <v>51</v>
      </c>
      <c r="H260" s="76"/>
      <c r="I260" s="77"/>
      <c r="J260" s="78"/>
      <c r="K260" s="79"/>
      <c r="L260" s="80"/>
      <c r="M260" s="81"/>
      <c r="N260" s="166" t="s">
        <v>69</v>
      </c>
      <c r="O260" s="125"/>
      <c r="P260" s="126" t="s">
        <v>40</v>
      </c>
      <c r="Q260" s="99"/>
      <c r="R260" s="51"/>
      <c r="S260" s="51"/>
      <c r="T260" s="52"/>
      <c r="U260" s="51"/>
      <c r="V260" s="51"/>
      <c r="W260" s="51"/>
    </row>
    <row r="261" spans="1:23" ht="15" customHeight="1">
      <c r="A261" s="385"/>
      <c r="B261" s="388"/>
      <c r="C261" s="391"/>
      <c r="D261" s="394"/>
      <c r="E261" s="398"/>
      <c r="F261" s="402"/>
      <c r="G261" s="43" t="s">
        <v>63</v>
      </c>
      <c r="H261" s="30"/>
      <c r="I261" s="31"/>
      <c r="J261" s="32"/>
      <c r="K261" s="33"/>
      <c r="L261" s="34"/>
      <c r="M261" s="35">
        <v>35</v>
      </c>
      <c r="N261" s="166" t="s">
        <v>119</v>
      </c>
      <c r="O261" s="159"/>
      <c r="P261" s="160" t="s">
        <v>40</v>
      </c>
      <c r="Q261" s="161"/>
      <c r="R261" s="51"/>
      <c r="S261" s="51"/>
      <c r="T261" s="52"/>
      <c r="U261" s="51"/>
      <c r="V261" s="51"/>
      <c r="W261" s="51"/>
    </row>
    <row r="262" spans="1:23" ht="12" customHeight="1">
      <c r="A262" s="385"/>
      <c r="B262" s="388"/>
      <c r="C262" s="391"/>
      <c r="D262" s="394"/>
      <c r="E262" s="398"/>
      <c r="F262" s="398"/>
      <c r="G262" s="43"/>
      <c r="H262" s="30"/>
      <c r="I262" s="31"/>
      <c r="J262" s="32"/>
      <c r="K262" s="33"/>
      <c r="L262" s="34"/>
      <c r="M262" s="35"/>
      <c r="N262" s="166" t="s">
        <v>64</v>
      </c>
      <c r="O262" s="159"/>
      <c r="P262" s="160"/>
      <c r="Q262" s="161" t="s">
        <v>40</v>
      </c>
      <c r="R262" s="51"/>
      <c r="S262" s="51"/>
      <c r="T262" s="52"/>
      <c r="U262" s="51"/>
      <c r="V262" s="51"/>
      <c r="W262" s="51"/>
    </row>
    <row r="263" spans="1:23" ht="15" customHeight="1" thickBot="1">
      <c r="A263" s="386"/>
      <c r="B263" s="389"/>
      <c r="C263" s="392"/>
      <c r="D263" s="395"/>
      <c r="E263" s="399"/>
      <c r="F263" s="399"/>
      <c r="G263" s="36" t="s">
        <v>12</v>
      </c>
      <c r="H263" s="37">
        <f t="shared" ref="H263:M263" si="51">SUM(H259:H261)</f>
        <v>0</v>
      </c>
      <c r="I263" s="38">
        <f t="shared" si="51"/>
        <v>0</v>
      </c>
      <c r="J263" s="39">
        <f t="shared" si="51"/>
        <v>0</v>
      </c>
      <c r="K263" s="40">
        <f t="shared" si="51"/>
        <v>0</v>
      </c>
      <c r="L263" s="41">
        <f t="shared" si="51"/>
        <v>0</v>
      </c>
      <c r="M263" s="44">
        <f t="shared" si="51"/>
        <v>116.5</v>
      </c>
      <c r="N263" s="165" t="s">
        <v>84</v>
      </c>
      <c r="O263" s="131"/>
      <c r="P263" s="132"/>
      <c r="Q263" s="164"/>
      <c r="R263" s="51"/>
      <c r="S263" s="51"/>
      <c r="T263" s="52"/>
      <c r="U263" s="51"/>
      <c r="V263" s="51"/>
      <c r="W263" s="51"/>
    </row>
    <row r="264" spans="1:23" ht="15" customHeight="1">
      <c r="A264" s="384" t="s">
        <v>13</v>
      </c>
      <c r="B264" s="387" t="s">
        <v>13</v>
      </c>
      <c r="C264" s="390" t="s">
        <v>128</v>
      </c>
      <c r="D264" s="393" t="s">
        <v>129</v>
      </c>
      <c r="E264" s="396" t="s">
        <v>39</v>
      </c>
      <c r="F264" s="400" t="s">
        <v>176</v>
      </c>
      <c r="G264" s="25" t="s">
        <v>60</v>
      </c>
      <c r="H264" s="26">
        <v>0</v>
      </c>
      <c r="I264" s="17">
        <v>0</v>
      </c>
      <c r="J264" s="27"/>
      <c r="K264" s="28">
        <v>0</v>
      </c>
      <c r="L264" s="29">
        <v>0</v>
      </c>
      <c r="M264" s="18">
        <v>187</v>
      </c>
      <c r="N264" s="95" t="s">
        <v>62</v>
      </c>
      <c r="O264" s="176"/>
      <c r="P264" s="123" t="s">
        <v>40</v>
      </c>
      <c r="Q264" s="148"/>
      <c r="S264" s="51"/>
      <c r="T264" s="52"/>
      <c r="U264" s="51"/>
      <c r="V264" s="51"/>
      <c r="W264" s="51"/>
    </row>
    <row r="265" spans="1:23" ht="12.75" customHeight="1">
      <c r="A265" s="385"/>
      <c r="B265" s="388"/>
      <c r="C265" s="391"/>
      <c r="D265" s="394"/>
      <c r="E265" s="397"/>
      <c r="F265" s="401"/>
      <c r="G265" s="75" t="s">
        <v>51</v>
      </c>
      <c r="H265" s="76"/>
      <c r="I265" s="77"/>
      <c r="J265" s="78"/>
      <c r="K265" s="79"/>
      <c r="L265" s="80"/>
      <c r="M265" s="81"/>
      <c r="N265" s="166" t="s">
        <v>61</v>
      </c>
      <c r="O265" s="171"/>
      <c r="P265" s="126"/>
      <c r="Q265" s="99"/>
      <c r="S265" s="51"/>
      <c r="T265" s="52"/>
      <c r="U265" s="51"/>
      <c r="V265" s="51"/>
      <c r="W265" s="51"/>
    </row>
    <row r="266" spans="1:23" ht="15" customHeight="1">
      <c r="A266" s="385"/>
      <c r="B266" s="388"/>
      <c r="C266" s="391"/>
      <c r="D266" s="394"/>
      <c r="E266" s="398"/>
      <c r="F266" s="402"/>
      <c r="G266" s="43" t="s">
        <v>63</v>
      </c>
      <c r="H266" s="30"/>
      <c r="I266" s="31"/>
      <c r="J266" s="32"/>
      <c r="K266" s="33"/>
      <c r="L266" s="34"/>
      <c r="M266" s="35">
        <v>80</v>
      </c>
      <c r="N266" s="166" t="s">
        <v>69</v>
      </c>
      <c r="O266" s="153"/>
      <c r="P266" s="160" t="s">
        <v>40</v>
      </c>
      <c r="Q266" s="161"/>
      <c r="S266" s="51"/>
      <c r="T266" s="52"/>
      <c r="U266" s="51"/>
      <c r="V266" s="51"/>
      <c r="W266" s="51"/>
    </row>
    <row r="267" spans="1:23" ht="13.2" customHeight="1">
      <c r="A267" s="385"/>
      <c r="B267" s="388"/>
      <c r="C267" s="391"/>
      <c r="D267" s="394"/>
      <c r="E267" s="398"/>
      <c r="F267" s="398"/>
      <c r="G267" s="43"/>
      <c r="H267" s="30"/>
      <c r="I267" s="31"/>
      <c r="J267" s="32"/>
      <c r="K267" s="33"/>
      <c r="L267" s="34"/>
      <c r="M267" s="35"/>
      <c r="N267" s="166" t="s">
        <v>64</v>
      </c>
      <c r="O267" s="153"/>
      <c r="P267" s="160"/>
      <c r="Q267" s="161" t="s">
        <v>40</v>
      </c>
      <c r="S267" s="51"/>
      <c r="T267" s="52"/>
      <c r="U267" s="51"/>
      <c r="V267" s="51"/>
      <c r="W267" s="51"/>
    </row>
    <row r="268" spans="1:23" ht="15" customHeight="1" thickBot="1">
      <c r="A268" s="386"/>
      <c r="B268" s="389"/>
      <c r="C268" s="392"/>
      <c r="D268" s="395"/>
      <c r="E268" s="399"/>
      <c r="F268" s="399"/>
      <c r="G268" s="36" t="s">
        <v>12</v>
      </c>
      <c r="H268" s="37">
        <f t="shared" ref="H268:M268" si="52">SUM(H264:H266)</f>
        <v>0</v>
      </c>
      <c r="I268" s="38">
        <f t="shared" si="52"/>
        <v>0</v>
      </c>
      <c r="J268" s="39">
        <f t="shared" si="52"/>
        <v>0</v>
      </c>
      <c r="K268" s="40">
        <f t="shared" si="52"/>
        <v>0</v>
      </c>
      <c r="L268" s="41">
        <f t="shared" si="52"/>
        <v>0</v>
      </c>
      <c r="M268" s="44">
        <f t="shared" si="52"/>
        <v>267</v>
      </c>
      <c r="N268" s="165" t="s">
        <v>84</v>
      </c>
      <c r="O268" s="156"/>
      <c r="P268" s="132"/>
      <c r="Q268" s="164"/>
      <c r="S268" s="51"/>
      <c r="T268" s="52"/>
      <c r="U268" s="51"/>
      <c r="V268" s="51"/>
      <c r="W268" s="51"/>
    </row>
    <row r="269" spans="1:23" ht="14.4" customHeight="1">
      <c r="A269" s="384" t="s">
        <v>13</v>
      </c>
      <c r="B269" s="387" t="s">
        <v>13</v>
      </c>
      <c r="C269" s="390" t="s">
        <v>38</v>
      </c>
      <c r="D269" s="393" t="s">
        <v>130</v>
      </c>
      <c r="E269" s="396" t="s">
        <v>39</v>
      </c>
      <c r="F269" s="400" t="s">
        <v>174</v>
      </c>
      <c r="G269" s="25" t="s">
        <v>60</v>
      </c>
      <c r="H269" s="26">
        <v>0</v>
      </c>
      <c r="I269" s="17">
        <v>0</v>
      </c>
      <c r="J269" s="27"/>
      <c r="K269" s="28">
        <v>0</v>
      </c>
      <c r="L269" s="29">
        <v>0</v>
      </c>
      <c r="M269" s="18">
        <v>4.5</v>
      </c>
      <c r="N269" s="95" t="s">
        <v>62</v>
      </c>
      <c r="O269" s="122"/>
      <c r="P269" s="123" t="s">
        <v>40</v>
      </c>
      <c r="Q269" s="148"/>
      <c r="R269" s="51"/>
      <c r="S269" s="51"/>
      <c r="T269" s="52"/>
      <c r="U269" s="51"/>
      <c r="V269" s="51"/>
      <c r="W269" s="51"/>
    </row>
    <row r="270" spans="1:23" ht="12.6" customHeight="1">
      <c r="A270" s="385"/>
      <c r="B270" s="388"/>
      <c r="C270" s="391"/>
      <c r="D270" s="394"/>
      <c r="E270" s="397"/>
      <c r="F270" s="401"/>
      <c r="G270" s="75" t="s">
        <v>51</v>
      </c>
      <c r="H270" s="76"/>
      <c r="I270" s="77"/>
      <c r="J270" s="78"/>
      <c r="K270" s="79"/>
      <c r="L270" s="80"/>
      <c r="M270" s="81">
        <v>5</v>
      </c>
      <c r="N270" s="166" t="s">
        <v>61</v>
      </c>
      <c r="O270" s="125"/>
      <c r="P270" s="126" t="s">
        <v>40</v>
      </c>
      <c r="Q270" s="99"/>
      <c r="R270" s="51"/>
      <c r="S270" s="51"/>
      <c r="T270" s="52"/>
      <c r="U270" s="51"/>
      <c r="V270" s="51"/>
      <c r="W270" s="51"/>
    </row>
    <row r="271" spans="1:23" ht="11.4" customHeight="1">
      <c r="A271" s="385"/>
      <c r="B271" s="388"/>
      <c r="C271" s="391"/>
      <c r="D271" s="394"/>
      <c r="E271" s="398"/>
      <c r="F271" s="402"/>
      <c r="G271" s="43" t="s">
        <v>63</v>
      </c>
      <c r="H271" s="30"/>
      <c r="I271" s="31"/>
      <c r="J271" s="32"/>
      <c r="K271" s="33"/>
      <c r="L271" s="34"/>
      <c r="M271" s="35">
        <v>52.5</v>
      </c>
      <c r="N271" s="166" t="s">
        <v>69</v>
      </c>
      <c r="O271" s="159"/>
      <c r="P271" s="160" t="s">
        <v>40</v>
      </c>
      <c r="Q271" s="161"/>
      <c r="R271" s="51"/>
      <c r="S271" s="51"/>
      <c r="T271" s="52"/>
      <c r="U271" s="51"/>
      <c r="V271" s="51"/>
      <c r="W271" s="51"/>
    </row>
    <row r="272" spans="1:23" ht="12" customHeight="1">
      <c r="A272" s="385"/>
      <c r="B272" s="388"/>
      <c r="C272" s="391"/>
      <c r="D272" s="394"/>
      <c r="E272" s="398"/>
      <c r="F272" s="398"/>
      <c r="G272" s="43"/>
      <c r="H272" s="30"/>
      <c r="I272" s="31"/>
      <c r="J272" s="32"/>
      <c r="K272" s="33"/>
      <c r="L272" s="34"/>
      <c r="M272" s="35"/>
      <c r="N272" s="166" t="s">
        <v>64</v>
      </c>
      <c r="O272" s="159"/>
      <c r="P272" s="160" t="s">
        <v>40</v>
      </c>
      <c r="Q272" s="161"/>
      <c r="R272" s="51"/>
      <c r="S272" s="51"/>
      <c r="T272" s="52"/>
      <c r="U272" s="51"/>
      <c r="V272" s="51"/>
      <c r="W272" s="51"/>
    </row>
    <row r="273" spans="1:23" ht="13.5" customHeight="1" thickBot="1">
      <c r="A273" s="386"/>
      <c r="B273" s="389"/>
      <c r="C273" s="392"/>
      <c r="D273" s="395"/>
      <c r="E273" s="399"/>
      <c r="F273" s="399"/>
      <c r="G273" s="36" t="s">
        <v>12</v>
      </c>
      <c r="H273" s="37">
        <f t="shared" ref="H273:M273" si="53">SUM(H269:H271)</f>
        <v>0</v>
      </c>
      <c r="I273" s="38">
        <f t="shared" si="53"/>
        <v>0</v>
      </c>
      <c r="J273" s="39">
        <f t="shared" si="53"/>
        <v>0</v>
      </c>
      <c r="K273" s="40">
        <f t="shared" si="53"/>
        <v>0</v>
      </c>
      <c r="L273" s="41">
        <f t="shared" si="53"/>
        <v>0</v>
      </c>
      <c r="M273" s="44">
        <f t="shared" si="53"/>
        <v>62</v>
      </c>
      <c r="N273" s="165" t="s">
        <v>84</v>
      </c>
      <c r="O273" s="131"/>
      <c r="P273" s="132"/>
      <c r="Q273" s="164"/>
      <c r="R273" s="51"/>
      <c r="S273" s="51"/>
      <c r="T273" s="52"/>
      <c r="U273" s="51"/>
      <c r="V273" s="51"/>
      <c r="W273" s="51"/>
    </row>
    <row r="274" spans="1:23" ht="15.75" customHeight="1">
      <c r="A274" s="384" t="s">
        <v>13</v>
      </c>
      <c r="B274" s="387" t="s">
        <v>13</v>
      </c>
      <c r="C274" s="390" t="s">
        <v>131</v>
      </c>
      <c r="D274" s="393" t="s">
        <v>132</v>
      </c>
      <c r="E274" s="396" t="s">
        <v>39</v>
      </c>
      <c r="F274" s="400" t="s">
        <v>176</v>
      </c>
      <c r="G274" s="25" t="s">
        <v>60</v>
      </c>
      <c r="H274" s="26">
        <v>0</v>
      </c>
      <c r="I274" s="17">
        <v>0</v>
      </c>
      <c r="J274" s="27"/>
      <c r="K274" s="28">
        <v>0</v>
      </c>
      <c r="L274" s="29">
        <v>0</v>
      </c>
      <c r="M274" s="18">
        <v>4.5</v>
      </c>
      <c r="N274" s="95" t="s">
        <v>62</v>
      </c>
      <c r="O274" s="122"/>
      <c r="P274" s="123" t="s">
        <v>40</v>
      </c>
      <c r="Q274" s="148"/>
      <c r="R274" s="51"/>
      <c r="S274" s="51"/>
      <c r="T274" s="52"/>
      <c r="U274" s="51"/>
      <c r="V274" s="51"/>
      <c r="W274" s="51"/>
    </row>
    <row r="275" spans="1:23" ht="12.6" customHeight="1">
      <c r="A275" s="385"/>
      <c r="B275" s="388"/>
      <c r="C275" s="391"/>
      <c r="D275" s="394"/>
      <c r="E275" s="397"/>
      <c r="F275" s="401"/>
      <c r="G275" s="75" t="s">
        <v>51</v>
      </c>
      <c r="H275" s="76"/>
      <c r="I275" s="77"/>
      <c r="J275" s="78"/>
      <c r="K275" s="79"/>
      <c r="L275" s="80"/>
      <c r="M275" s="81">
        <v>5</v>
      </c>
      <c r="N275" s="166" t="s">
        <v>61</v>
      </c>
      <c r="O275" s="125"/>
      <c r="P275" s="126" t="s">
        <v>40</v>
      </c>
      <c r="Q275" s="99"/>
      <c r="R275" s="51"/>
      <c r="S275" s="51"/>
      <c r="T275" s="52"/>
      <c r="U275" s="51"/>
      <c r="V275" s="51"/>
      <c r="W275" s="51"/>
    </row>
    <row r="276" spans="1:23" ht="12" customHeight="1">
      <c r="A276" s="385"/>
      <c r="B276" s="388"/>
      <c r="C276" s="391"/>
      <c r="D276" s="394"/>
      <c r="E276" s="398"/>
      <c r="F276" s="402"/>
      <c r="G276" s="43" t="s">
        <v>63</v>
      </c>
      <c r="H276" s="30"/>
      <c r="I276" s="31"/>
      <c r="J276" s="32"/>
      <c r="K276" s="33"/>
      <c r="L276" s="34"/>
      <c r="M276" s="35">
        <v>52.5</v>
      </c>
      <c r="N276" s="166" t="s">
        <v>69</v>
      </c>
      <c r="O276" s="159"/>
      <c r="P276" s="160" t="s">
        <v>40</v>
      </c>
      <c r="Q276" s="161"/>
      <c r="R276" s="51"/>
      <c r="S276" s="51"/>
      <c r="T276" s="52"/>
      <c r="U276" s="51"/>
      <c r="V276" s="51"/>
      <c r="W276" s="51"/>
    </row>
    <row r="277" spans="1:23" ht="12" customHeight="1">
      <c r="A277" s="385"/>
      <c r="B277" s="388"/>
      <c r="C277" s="391"/>
      <c r="D277" s="394"/>
      <c r="E277" s="398"/>
      <c r="F277" s="398"/>
      <c r="G277" s="43"/>
      <c r="H277" s="30"/>
      <c r="I277" s="31"/>
      <c r="J277" s="32"/>
      <c r="K277" s="33"/>
      <c r="L277" s="34"/>
      <c r="M277" s="35"/>
      <c r="N277" s="166" t="s">
        <v>64</v>
      </c>
      <c r="O277" s="159"/>
      <c r="P277" s="160" t="s">
        <v>40</v>
      </c>
      <c r="Q277" s="161"/>
      <c r="R277" s="51"/>
      <c r="S277" s="51"/>
      <c r="T277" s="52"/>
      <c r="U277" s="51"/>
      <c r="V277" s="51"/>
      <c r="W277" s="51"/>
    </row>
    <row r="278" spans="1:23" ht="12.75" customHeight="1" thickBot="1">
      <c r="A278" s="386"/>
      <c r="B278" s="389"/>
      <c r="C278" s="392"/>
      <c r="D278" s="395"/>
      <c r="E278" s="399"/>
      <c r="F278" s="399"/>
      <c r="G278" s="36" t="s">
        <v>12</v>
      </c>
      <c r="H278" s="37">
        <f t="shared" ref="H278:M278" si="54">SUM(H274:H276)</f>
        <v>0</v>
      </c>
      <c r="I278" s="38">
        <f t="shared" si="54"/>
        <v>0</v>
      </c>
      <c r="J278" s="39">
        <f t="shared" si="54"/>
        <v>0</v>
      </c>
      <c r="K278" s="40">
        <f t="shared" si="54"/>
        <v>0</v>
      </c>
      <c r="L278" s="41">
        <f t="shared" si="54"/>
        <v>0</v>
      </c>
      <c r="M278" s="44">
        <f t="shared" si="54"/>
        <v>62</v>
      </c>
      <c r="N278" s="165" t="s">
        <v>84</v>
      </c>
      <c r="O278" s="131"/>
      <c r="P278" s="132"/>
      <c r="Q278" s="164"/>
      <c r="R278" s="51"/>
      <c r="S278" s="51"/>
      <c r="T278" s="52"/>
      <c r="U278" s="51"/>
      <c r="V278" s="51"/>
      <c r="W278" s="51"/>
    </row>
    <row r="279" spans="1:23" ht="14.25" customHeight="1">
      <c r="A279" s="384" t="s">
        <v>13</v>
      </c>
      <c r="B279" s="387" t="s">
        <v>13</v>
      </c>
      <c r="C279" s="390" t="s">
        <v>133</v>
      </c>
      <c r="D279" s="393" t="s">
        <v>134</v>
      </c>
      <c r="E279" s="396" t="s">
        <v>39</v>
      </c>
      <c r="F279" s="400" t="s">
        <v>174</v>
      </c>
      <c r="G279" s="25" t="s">
        <v>60</v>
      </c>
      <c r="H279" s="26">
        <v>0</v>
      </c>
      <c r="I279" s="17">
        <v>0</v>
      </c>
      <c r="J279" s="27"/>
      <c r="K279" s="28">
        <v>0</v>
      </c>
      <c r="L279" s="29">
        <v>0</v>
      </c>
      <c r="M279" s="18">
        <v>4.5</v>
      </c>
      <c r="N279" s="95" t="s">
        <v>62</v>
      </c>
      <c r="O279" s="122"/>
      <c r="P279" s="123" t="s">
        <v>40</v>
      </c>
      <c r="Q279" s="148"/>
      <c r="R279" s="51"/>
      <c r="S279" s="51"/>
      <c r="T279" s="52"/>
      <c r="U279" s="51"/>
      <c r="V279" s="51"/>
      <c r="W279" s="51"/>
    </row>
    <row r="280" spans="1:23" ht="12.75" customHeight="1">
      <c r="A280" s="385"/>
      <c r="B280" s="388"/>
      <c r="C280" s="391"/>
      <c r="D280" s="394"/>
      <c r="E280" s="397"/>
      <c r="F280" s="401"/>
      <c r="G280" s="75" t="s">
        <v>51</v>
      </c>
      <c r="H280" s="76"/>
      <c r="I280" s="77"/>
      <c r="J280" s="78"/>
      <c r="K280" s="79"/>
      <c r="L280" s="80"/>
      <c r="M280" s="81">
        <v>5</v>
      </c>
      <c r="N280" s="166" t="s">
        <v>61</v>
      </c>
      <c r="O280" s="125"/>
      <c r="P280" s="126" t="s">
        <v>40</v>
      </c>
      <c r="Q280" s="99"/>
      <c r="R280" s="51"/>
      <c r="S280" s="51"/>
      <c r="T280" s="52"/>
      <c r="U280" s="51"/>
      <c r="V280" s="51"/>
      <c r="W280" s="51"/>
    </row>
    <row r="281" spans="1:23" ht="15" customHeight="1">
      <c r="A281" s="385"/>
      <c r="B281" s="388"/>
      <c r="C281" s="391"/>
      <c r="D281" s="394"/>
      <c r="E281" s="398"/>
      <c r="F281" s="402"/>
      <c r="G281" s="43" t="s">
        <v>63</v>
      </c>
      <c r="H281" s="30"/>
      <c r="I281" s="31"/>
      <c r="J281" s="32"/>
      <c r="K281" s="33"/>
      <c r="L281" s="34"/>
      <c r="M281" s="35">
        <v>52.5</v>
      </c>
      <c r="N281" s="166" t="s">
        <v>69</v>
      </c>
      <c r="O281" s="159"/>
      <c r="P281" s="160" t="s">
        <v>40</v>
      </c>
      <c r="Q281" s="161"/>
      <c r="R281" s="51"/>
      <c r="S281" s="51"/>
      <c r="T281" s="52"/>
      <c r="U281" s="51"/>
      <c r="V281" s="51"/>
      <c r="W281" s="51"/>
    </row>
    <row r="282" spans="1:23" ht="9.6" customHeight="1">
      <c r="A282" s="385"/>
      <c r="B282" s="388"/>
      <c r="C282" s="391"/>
      <c r="D282" s="394"/>
      <c r="E282" s="398"/>
      <c r="F282" s="398"/>
      <c r="G282" s="43"/>
      <c r="H282" s="30"/>
      <c r="I282" s="31"/>
      <c r="J282" s="32"/>
      <c r="K282" s="33"/>
      <c r="L282" s="34"/>
      <c r="M282" s="35"/>
      <c r="N282" s="166" t="s">
        <v>64</v>
      </c>
      <c r="O282" s="159"/>
      <c r="P282" s="160" t="s">
        <v>40</v>
      </c>
      <c r="Q282" s="161"/>
      <c r="R282" s="51"/>
      <c r="S282" s="51"/>
      <c r="T282" s="52"/>
      <c r="U282" s="51"/>
      <c r="V282" s="51"/>
      <c r="W282" s="51"/>
    </row>
    <row r="283" spans="1:23" ht="14.25" customHeight="1" thickBot="1">
      <c r="A283" s="386"/>
      <c r="B283" s="389"/>
      <c r="C283" s="392"/>
      <c r="D283" s="395"/>
      <c r="E283" s="399"/>
      <c r="F283" s="399"/>
      <c r="G283" s="36" t="s">
        <v>12</v>
      </c>
      <c r="H283" s="37">
        <f t="shared" ref="H283:M283" si="55">SUM(H279:H281)</f>
        <v>0</v>
      </c>
      <c r="I283" s="38">
        <f t="shared" si="55"/>
        <v>0</v>
      </c>
      <c r="J283" s="39">
        <f t="shared" si="55"/>
        <v>0</v>
      </c>
      <c r="K283" s="40">
        <f t="shared" si="55"/>
        <v>0</v>
      </c>
      <c r="L283" s="41">
        <f t="shared" si="55"/>
        <v>0</v>
      </c>
      <c r="M283" s="44">
        <f t="shared" si="55"/>
        <v>62</v>
      </c>
      <c r="N283" s="165" t="s">
        <v>84</v>
      </c>
      <c r="O283" s="131"/>
      <c r="P283" s="132"/>
      <c r="Q283" s="164"/>
      <c r="R283" s="51"/>
      <c r="S283" s="51"/>
      <c r="T283" s="52"/>
      <c r="U283" s="51"/>
      <c r="V283" s="51"/>
      <c r="W283" s="51"/>
    </row>
    <row r="284" spans="1:23" ht="15" customHeight="1">
      <c r="A284" s="384" t="s">
        <v>13</v>
      </c>
      <c r="B284" s="387" t="s">
        <v>13</v>
      </c>
      <c r="C284" s="390" t="s">
        <v>135</v>
      </c>
      <c r="D284" s="393" t="s">
        <v>136</v>
      </c>
      <c r="E284" s="396" t="s">
        <v>39</v>
      </c>
      <c r="F284" s="400" t="s">
        <v>174</v>
      </c>
      <c r="G284" s="25" t="s">
        <v>60</v>
      </c>
      <c r="H284" s="26">
        <v>0</v>
      </c>
      <c r="I284" s="17">
        <v>0</v>
      </c>
      <c r="J284" s="27"/>
      <c r="K284" s="28">
        <v>0</v>
      </c>
      <c r="L284" s="29">
        <v>0</v>
      </c>
      <c r="M284" s="18">
        <v>338</v>
      </c>
      <c r="N284" s="95" t="s">
        <v>62</v>
      </c>
      <c r="O284" s="122"/>
      <c r="P284" s="123" t="s">
        <v>40</v>
      </c>
      <c r="Q284" s="148"/>
      <c r="R284" s="51"/>
      <c r="S284" s="51"/>
      <c r="T284" s="52"/>
      <c r="U284" s="51"/>
      <c r="V284" s="51"/>
      <c r="W284" s="51"/>
    </row>
    <row r="285" spans="1:23" ht="15.75" customHeight="1">
      <c r="A285" s="385"/>
      <c r="B285" s="388"/>
      <c r="C285" s="391"/>
      <c r="D285" s="394"/>
      <c r="E285" s="397"/>
      <c r="F285" s="401"/>
      <c r="G285" s="75" t="s">
        <v>51</v>
      </c>
      <c r="H285" s="76"/>
      <c r="I285" s="77"/>
      <c r="J285" s="78"/>
      <c r="K285" s="79"/>
      <c r="L285" s="80"/>
      <c r="M285" s="81"/>
      <c r="N285" s="166" t="s">
        <v>69</v>
      </c>
      <c r="O285" s="125"/>
      <c r="P285" s="126" t="s">
        <v>40</v>
      </c>
      <c r="Q285" s="99"/>
      <c r="R285" s="51"/>
      <c r="S285" s="51"/>
      <c r="T285" s="52"/>
      <c r="U285" s="51"/>
      <c r="V285" s="51"/>
      <c r="W285" s="51"/>
    </row>
    <row r="286" spans="1:23" ht="13.5" customHeight="1">
      <c r="A286" s="385"/>
      <c r="B286" s="388"/>
      <c r="C286" s="391"/>
      <c r="D286" s="394"/>
      <c r="E286" s="398"/>
      <c r="F286" s="402"/>
      <c r="G286" s="43" t="s">
        <v>63</v>
      </c>
      <c r="H286" s="30"/>
      <c r="I286" s="31"/>
      <c r="J286" s="32"/>
      <c r="K286" s="33"/>
      <c r="L286" s="34"/>
      <c r="M286" s="35">
        <v>145</v>
      </c>
      <c r="N286" s="166" t="s">
        <v>119</v>
      </c>
      <c r="O286" s="159"/>
      <c r="P286" s="160" t="s">
        <v>40</v>
      </c>
      <c r="Q286" s="161"/>
      <c r="R286" s="51"/>
      <c r="S286" s="51"/>
      <c r="T286" s="52"/>
      <c r="U286" s="51"/>
      <c r="V286" s="51"/>
      <c r="W286" s="51"/>
    </row>
    <row r="287" spans="1:23" ht="13.5" customHeight="1">
      <c r="A287" s="385"/>
      <c r="B287" s="388"/>
      <c r="C287" s="391"/>
      <c r="D287" s="394"/>
      <c r="E287" s="398"/>
      <c r="F287" s="398"/>
      <c r="G287" s="43"/>
      <c r="H287" s="30"/>
      <c r="I287" s="31"/>
      <c r="J287" s="32"/>
      <c r="K287" s="33"/>
      <c r="L287" s="34"/>
      <c r="M287" s="35"/>
      <c r="N287" s="166" t="s">
        <v>64</v>
      </c>
      <c r="O287" s="159"/>
      <c r="P287" s="160"/>
      <c r="Q287" s="161" t="s">
        <v>40</v>
      </c>
      <c r="R287" s="51"/>
      <c r="S287" s="51"/>
      <c r="T287" s="52"/>
      <c r="U287" s="51"/>
      <c r="V287" s="51"/>
      <c r="W287" s="51"/>
    </row>
    <row r="288" spans="1:23" ht="15" customHeight="1" thickBot="1">
      <c r="A288" s="386"/>
      <c r="B288" s="389"/>
      <c r="C288" s="392"/>
      <c r="D288" s="395"/>
      <c r="E288" s="399"/>
      <c r="F288" s="399"/>
      <c r="G288" s="36" t="s">
        <v>12</v>
      </c>
      <c r="H288" s="37">
        <f t="shared" ref="H288:M288" si="56">SUM(H284:H286)</f>
        <v>0</v>
      </c>
      <c r="I288" s="38">
        <f t="shared" si="56"/>
        <v>0</v>
      </c>
      <c r="J288" s="39">
        <f t="shared" si="56"/>
        <v>0</v>
      </c>
      <c r="K288" s="40">
        <f t="shared" si="56"/>
        <v>0</v>
      </c>
      <c r="L288" s="41">
        <f t="shared" si="56"/>
        <v>0</v>
      </c>
      <c r="M288" s="44">
        <f t="shared" si="56"/>
        <v>483</v>
      </c>
      <c r="N288" s="165" t="s">
        <v>84</v>
      </c>
      <c r="O288" s="131"/>
      <c r="P288" s="132"/>
      <c r="Q288" s="164"/>
      <c r="R288" s="51"/>
      <c r="S288" s="51"/>
      <c r="T288" s="52"/>
      <c r="U288" s="51"/>
      <c r="V288" s="51"/>
      <c r="W288" s="51"/>
    </row>
    <row r="289" spans="1:23" ht="15.75" customHeight="1">
      <c r="A289" s="384" t="s">
        <v>13</v>
      </c>
      <c r="B289" s="387" t="s">
        <v>13</v>
      </c>
      <c r="C289" s="390" t="s">
        <v>41</v>
      </c>
      <c r="D289" s="393" t="s">
        <v>137</v>
      </c>
      <c r="E289" s="396" t="s">
        <v>39</v>
      </c>
      <c r="F289" s="400" t="s">
        <v>176</v>
      </c>
      <c r="G289" s="25" t="s">
        <v>60</v>
      </c>
      <c r="H289" s="26">
        <v>0</v>
      </c>
      <c r="I289" s="17">
        <v>0</v>
      </c>
      <c r="J289" s="27"/>
      <c r="K289" s="28">
        <v>0</v>
      </c>
      <c r="L289" s="29">
        <v>0</v>
      </c>
      <c r="M289" s="18">
        <v>338</v>
      </c>
      <c r="N289" s="95" t="s">
        <v>62</v>
      </c>
      <c r="O289" s="122"/>
      <c r="P289" s="123" t="s">
        <v>40</v>
      </c>
      <c r="Q289" s="148"/>
      <c r="R289" s="51"/>
      <c r="S289" s="51"/>
      <c r="T289" s="52"/>
      <c r="U289" s="51"/>
      <c r="V289" s="51"/>
      <c r="W289" s="51"/>
    </row>
    <row r="290" spans="1:23" ht="14.4" customHeight="1">
      <c r="A290" s="385"/>
      <c r="B290" s="388"/>
      <c r="C290" s="391"/>
      <c r="D290" s="394"/>
      <c r="E290" s="397"/>
      <c r="F290" s="401"/>
      <c r="G290" s="75" t="s">
        <v>51</v>
      </c>
      <c r="H290" s="76"/>
      <c r="I290" s="77"/>
      <c r="J290" s="78"/>
      <c r="K290" s="79"/>
      <c r="L290" s="80"/>
      <c r="M290" s="81"/>
      <c r="N290" s="166" t="s">
        <v>69</v>
      </c>
      <c r="O290" s="125"/>
      <c r="P290" s="126" t="s">
        <v>40</v>
      </c>
      <c r="Q290" s="99"/>
      <c r="R290" s="51"/>
      <c r="S290" s="51"/>
      <c r="T290" s="52"/>
      <c r="U290" s="51"/>
      <c r="V290" s="51"/>
      <c r="W290" s="51"/>
    </row>
    <row r="291" spans="1:23" ht="11.4" customHeight="1">
      <c r="A291" s="385"/>
      <c r="B291" s="388"/>
      <c r="C291" s="391"/>
      <c r="D291" s="394"/>
      <c r="E291" s="398"/>
      <c r="F291" s="402"/>
      <c r="G291" s="43" t="s">
        <v>63</v>
      </c>
      <c r="H291" s="30"/>
      <c r="I291" s="31"/>
      <c r="J291" s="32"/>
      <c r="K291" s="33"/>
      <c r="L291" s="34"/>
      <c r="M291" s="35">
        <v>145</v>
      </c>
      <c r="N291" s="166" t="s">
        <v>119</v>
      </c>
      <c r="O291" s="159"/>
      <c r="P291" s="160" t="s">
        <v>40</v>
      </c>
      <c r="Q291" s="161"/>
      <c r="R291" s="51"/>
      <c r="S291" s="51"/>
      <c r="T291" s="52"/>
      <c r="U291" s="51"/>
      <c r="V291" s="51"/>
      <c r="W291" s="51"/>
    </row>
    <row r="292" spans="1:23" ht="15" customHeight="1">
      <c r="A292" s="385"/>
      <c r="B292" s="388"/>
      <c r="C292" s="391"/>
      <c r="D292" s="394"/>
      <c r="E292" s="398"/>
      <c r="F292" s="398"/>
      <c r="G292" s="43"/>
      <c r="H292" s="30"/>
      <c r="I292" s="31"/>
      <c r="J292" s="32"/>
      <c r="K292" s="33"/>
      <c r="L292" s="34"/>
      <c r="M292" s="35"/>
      <c r="N292" s="166" t="s">
        <v>64</v>
      </c>
      <c r="O292" s="159"/>
      <c r="P292" s="160"/>
      <c r="Q292" s="161" t="s">
        <v>40</v>
      </c>
      <c r="R292" s="51"/>
      <c r="S292" s="51"/>
      <c r="T292" s="52"/>
      <c r="U292" s="51"/>
      <c r="V292" s="51"/>
      <c r="W292" s="51"/>
    </row>
    <row r="293" spans="1:23" ht="20.25" customHeight="1" thickBot="1">
      <c r="A293" s="386"/>
      <c r="B293" s="389"/>
      <c r="C293" s="392"/>
      <c r="D293" s="395"/>
      <c r="E293" s="399"/>
      <c r="F293" s="399"/>
      <c r="G293" s="36" t="s">
        <v>12</v>
      </c>
      <c r="H293" s="37">
        <f t="shared" ref="H293:M293" si="57">SUM(H289:H291)</f>
        <v>0</v>
      </c>
      <c r="I293" s="38">
        <f t="shared" si="57"/>
        <v>0</v>
      </c>
      <c r="J293" s="39">
        <f t="shared" si="57"/>
        <v>0</v>
      </c>
      <c r="K293" s="40">
        <f t="shared" si="57"/>
        <v>0</v>
      </c>
      <c r="L293" s="41">
        <f t="shared" si="57"/>
        <v>0</v>
      </c>
      <c r="M293" s="44">
        <f t="shared" si="57"/>
        <v>483</v>
      </c>
      <c r="N293" s="165" t="s">
        <v>84</v>
      </c>
      <c r="O293" s="131"/>
      <c r="P293" s="132"/>
      <c r="Q293" s="164"/>
      <c r="R293" s="51"/>
      <c r="S293" s="51"/>
      <c r="T293" s="52"/>
      <c r="U293" s="51"/>
      <c r="V293" s="51"/>
      <c r="W293" s="51"/>
    </row>
    <row r="294" spans="1:23" ht="12" customHeight="1">
      <c r="A294" s="384" t="s">
        <v>13</v>
      </c>
      <c r="B294" s="387" t="s">
        <v>13</v>
      </c>
      <c r="C294" s="390" t="s">
        <v>138</v>
      </c>
      <c r="D294" s="393" t="s">
        <v>139</v>
      </c>
      <c r="E294" s="396" t="s">
        <v>39</v>
      </c>
      <c r="F294" s="400" t="s">
        <v>176</v>
      </c>
      <c r="G294" s="25" t="s">
        <v>60</v>
      </c>
      <c r="H294" s="26">
        <v>0</v>
      </c>
      <c r="I294" s="17">
        <v>0</v>
      </c>
      <c r="J294" s="27"/>
      <c r="K294" s="28">
        <v>0</v>
      </c>
      <c r="L294" s="29">
        <v>0</v>
      </c>
      <c r="M294" s="18">
        <v>40</v>
      </c>
      <c r="N294" s="95" t="s">
        <v>62</v>
      </c>
      <c r="O294" s="122"/>
      <c r="P294" s="123" t="s">
        <v>40</v>
      </c>
      <c r="Q294" s="148"/>
      <c r="R294" s="51"/>
      <c r="S294" s="51"/>
      <c r="T294" s="52"/>
      <c r="U294" s="51"/>
      <c r="V294" s="51"/>
      <c r="W294" s="51"/>
    </row>
    <row r="295" spans="1:23" ht="9" customHeight="1">
      <c r="A295" s="385"/>
      <c r="B295" s="388"/>
      <c r="C295" s="391"/>
      <c r="D295" s="394"/>
      <c r="E295" s="397"/>
      <c r="F295" s="401"/>
      <c r="G295" s="75" t="s">
        <v>51</v>
      </c>
      <c r="H295" s="76"/>
      <c r="I295" s="77"/>
      <c r="J295" s="78"/>
      <c r="K295" s="79"/>
      <c r="L295" s="80"/>
      <c r="M295" s="81"/>
      <c r="N295" s="166" t="s">
        <v>69</v>
      </c>
      <c r="O295" s="125"/>
      <c r="P295" s="126" t="s">
        <v>40</v>
      </c>
      <c r="Q295" s="99"/>
      <c r="R295" s="51"/>
      <c r="S295" s="51"/>
      <c r="T295" s="52"/>
      <c r="U295" s="51"/>
      <c r="V295" s="51"/>
      <c r="W295" s="51"/>
    </row>
    <row r="296" spans="1:23" ht="11.4" customHeight="1">
      <c r="A296" s="385"/>
      <c r="B296" s="388"/>
      <c r="C296" s="391"/>
      <c r="D296" s="394"/>
      <c r="E296" s="398"/>
      <c r="F296" s="402"/>
      <c r="G296" s="43" t="s">
        <v>63</v>
      </c>
      <c r="H296" s="30"/>
      <c r="I296" s="31"/>
      <c r="J296" s="32"/>
      <c r="K296" s="33"/>
      <c r="L296" s="34"/>
      <c r="M296" s="35">
        <v>17</v>
      </c>
      <c r="N296" s="166" t="s">
        <v>119</v>
      </c>
      <c r="O296" s="159"/>
      <c r="P296" s="160" t="s">
        <v>40</v>
      </c>
      <c r="Q296" s="161"/>
      <c r="R296" s="51"/>
      <c r="S296" s="51"/>
      <c r="T296" s="52"/>
      <c r="U296" s="51"/>
      <c r="V296" s="51"/>
      <c r="W296" s="51"/>
    </row>
    <row r="297" spans="1:23" ht="12" customHeight="1">
      <c r="A297" s="385"/>
      <c r="B297" s="388"/>
      <c r="C297" s="391"/>
      <c r="D297" s="394"/>
      <c r="E297" s="398"/>
      <c r="F297" s="398"/>
      <c r="G297" s="43"/>
      <c r="H297" s="30"/>
      <c r="I297" s="31"/>
      <c r="J297" s="32"/>
      <c r="K297" s="33"/>
      <c r="L297" s="34"/>
      <c r="M297" s="35"/>
      <c r="N297" s="166" t="s">
        <v>64</v>
      </c>
      <c r="O297" s="159"/>
      <c r="P297" s="160"/>
      <c r="Q297" s="161" t="s">
        <v>40</v>
      </c>
      <c r="R297" s="51"/>
      <c r="S297" s="51"/>
      <c r="T297" s="52"/>
      <c r="U297" s="51"/>
      <c r="V297" s="51"/>
      <c r="W297" s="51"/>
    </row>
    <row r="298" spans="1:23" ht="15" customHeight="1" thickBot="1">
      <c r="A298" s="386"/>
      <c r="B298" s="389"/>
      <c r="C298" s="392"/>
      <c r="D298" s="395"/>
      <c r="E298" s="399"/>
      <c r="F298" s="399"/>
      <c r="G298" s="36" t="s">
        <v>12</v>
      </c>
      <c r="H298" s="37">
        <f t="shared" ref="H298:M298" si="58">SUM(H294:H296)</f>
        <v>0</v>
      </c>
      <c r="I298" s="38">
        <f t="shared" si="58"/>
        <v>0</v>
      </c>
      <c r="J298" s="39">
        <f t="shared" si="58"/>
        <v>0</v>
      </c>
      <c r="K298" s="40">
        <f t="shared" si="58"/>
        <v>0</v>
      </c>
      <c r="L298" s="41">
        <f t="shared" si="58"/>
        <v>0</v>
      </c>
      <c r="M298" s="44">
        <f t="shared" si="58"/>
        <v>57</v>
      </c>
      <c r="N298" s="165" t="s">
        <v>84</v>
      </c>
      <c r="O298" s="131"/>
      <c r="P298" s="132"/>
      <c r="Q298" s="164"/>
      <c r="R298" s="51"/>
      <c r="S298" s="51"/>
      <c r="T298" s="52"/>
      <c r="U298" s="51"/>
      <c r="V298" s="51"/>
      <c r="W298" s="51"/>
    </row>
    <row r="299" spans="1:23" ht="16.5" customHeight="1">
      <c r="A299" s="384" t="s">
        <v>13</v>
      </c>
      <c r="B299" s="387" t="s">
        <v>13</v>
      </c>
      <c r="C299" s="390" t="s">
        <v>140</v>
      </c>
      <c r="D299" s="393" t="s">
        <v>141</v>
      </c>
      <c r="E299" s="396" t="s">
        <v>39</v>
      </c>
      <c r="F299" s="400" t="s">
        <v>176</v>
      </c>
      <c r="G299" s="25" t="s">
        <v>60</v>
      </c>
      <c r="H299" s="26">
        <v>0</v>
      </c>
      <c r="I299" s="17">
        <v>0</v>
      </c>
      <c r="J299" s="27"/>
      <c r="K299" s="28">
        <v>0</v>
      </c>
      <c r="L299" s="29">
        <v>0</v>
      </c>
      <c r="M299" s="18">
        <v>25</v>
      </c>
      <c r="N299" s="95" t="s">
        <v>62</v>
      </c>
      <c r="O299" s="122"/>
      <c r="P299" s="123" t="s">
        <v>40</v>
      </c>
      <c r="Q299" s="148"/>
      <c r="R299" s="51"/>
      <c r="S299" s="51"/>
      <c r="T299" s="52"/>
      <c r="U299" s="51"/>
      <c r="V299" s="51"/>
      <c r="W299" s="51"/>
    </row>
    <row r="300" spans="1:23" ht="13.5" customHeight="1">
      <c r="A300" s="385"/>
      <c r="B300" s="388"/>
      <c r="C300" s="391"/>
      <c r="D300" s="394"/>
      <c r="E300" s="397"/>
      <c r="F300" s="401"/>
      <c r="G300" s="75" t="s">
        <v>51</v>
      </c>
      <c r="H300" s="76"/>
      <c r="I300" s="77"/>
      <c r="J300" s="78"/>
      <c r="K300" s="79"/>
      <c r="L300" s="80"/>
      <c r="M300" s="81"/>
      <c r="N300" s="166" t="s">
        <v>61</v>
      </c>
      <c r="O300" s="125"/>
      <c r="P300" s="126"/>
      <c r="Q300" s="99"/>
      <c r="R300" s="51"/>
      <c r="S300" s="51"/>
      <c r="T300" s="52"/>
      <c r="U300" s="51"/>
      <c r="V300" s="51"/>
      <c r="W300" s="51"/>
    </row>
    <row r="301" spans="1:23" ht="13.2">
      <c r="A301" s="385"/>
      <c r="B301" s="388"/>
      <c r="C301" s="391"/>
      <c r="D301" s="394"/>
      <c r="E301" s="398"/>
      <c r="F301" s="402"/>
      <c r="G301" s="43" t="s">
        <v>63</v>
      </c>
      <c r="H301" s="30"/>
      <c r="I301" s="31"/>
      <c r="J301" s="32"/>
      <c r="K301" s="33"/>
      <c r="L301" s="34"/>
      <c r="M301" s="35">
        <v>58</v>
      </c>
      <c r="N301" s="166" t="s">
        <v>69</v>
      </c>
      <c r="O301" s="159"/>
      <c r="P301" s="160" t="s">
        <v>40</v>
      </c>
      <c r="Q301" s="161"/>
      <c r="R301" s="51"/>
      <c r="S301" s="51"/>
      <c r="T301" s="52"/>
      <c r="U301" s="51"/>
      <c r="V301" s="51"/>
      <c r="W301" s="51"/>
    </row>
    <row r="302" spans="1:23" ht="13.2">
      <c r="A302" s="385"/>
      <c r="B302" s="388"/>
      <c r="C302" s="391"/>
      <c r="D302" s="394"/>
      <c r="E302" s="398"/>
      <c r="F302" s="398"/>
      <c r="G302" s="43"/>
      <c r="H302" s="30"/>
      <c r="I302" s="31"/>
      <c r="J302" s="32"/>
      <c r="K302" s="33"/>
      <c r="L302" s="34"/>
      <c r="M302" s="35"/>
      <c r="N302" s="166" t="s">
        <v>64</v>
      </c>
      <c r="O302" s="159"/>
      <c r="P302" s="160"/>
      <c r="Q302" s="161" t="s">
        <v>40</v>
      </c>
      <c r="R302" s="51"/>
      <c r="S302" s="51"/>
      <c r="T302" s="52"/>
      <c r="U302" s="51"/>
      <c r="V302" s="51"/>
      <c r="W302" s="51"/>
    </row>
    <row r="303" spans="1:23" ht="12.75" customHeight="1" thickBot="1">
      <c r="A303" s="386"/>
      <c r="B303" s="389"/>
      <c r="C303" s="392"/>
      <c r="D303" s="395"/>
      <c r="E303" s="399"/>
      <c r="F303" s="399"/>
      <c r="G303" s="36" t="s">
        <v>12</v>
      </c>
      <c r="H303" s="37">
        <f t="shared" ref="H303:M303" si="59">SUM(H299:H301)</f>
        <v>0</v>
      </c>
      <c r="I303" s="38">
        <f t="shared" si="59"/>
        <v>0</v>
      </c>
      <c r="J303" s="39">
        <f t="shared" si="59"/>
        <v>0</v>
      </c>
      <c r="K303" s="40">
        <f t="shared" si="59"/>
        <v>0</v>
      </c>
      <c r="L303" s="41">
        <f t="shared" si="59"/>
        <v>0</v>
      </c>
      <c r="M303" s="44">
        <f t="shared" si="59"/>
        <v>83</v>
      </c>
      <c r="N303" s="165" t="s">
        <v>84</v>
      </c>
      <c r="O303" s="131"/>
      <c r="P303" s="132"/>
      <c r="Q303" s="164"/>
      <c r="R303" s="51"/>
      <c r="S303" s="51"/>
      <c r="T303" s="52"/>
      <c r="U303" s="51"/>
      <c r="V303" s="51"/>
      <c r="W303" s="51"/>
    </row>
    <row r="304" spans="1:23" ht="15.75" customHeight="1">
      <c r="A304" s="384" t="s">
        <v>13</v>
      </c>
      <c r="B304" s="387" t="s">
        <v>13</v>
      </c>
      <c r="C304" s="390" t="s">
        <v>142</v>
      </c>
      <c r="D304" s="393" t="s">
        <v>143</v>
      </c>
      <c r="E304" s="396" t="s">
        <v>39</v>
      </c>
      <c r="F304" s="400" t="s">
        <v>176</v>
      </c>
      <c r="G304" s="25" t="s">
        <v>60</v>
      </c>
      <c r="H304" s="26">
        <v>0</v>
      </c>
      <c r="I304" s="17">
        <v>0</v>
      </c>
      <c r="J304" s="27"/>
      <c r="K304" s="28">
        <v>0</v>
      </c>
      <c r="L304" s="29">
        <v>0</v>
      </c>
      <c r="M304" s="18">
        <v>44</v>
      </c>
      <c r="N304" s="95" t="s">
        <v>62</v>
      </c>
      <c r="O304" s="122"/>
      <c r="P304" s="123" t="s">
        <v>40</v>
      </c>
      <c r="Q304" s="148"/>
      <c r="R304" s="51"/>
      <c r="S304" s="51"/>
      <c r="T304" s="52"/>
      <c r="U304" s="51"/>
      <c r="V304" s="51"/>
      <c r="W304" s="51"/>
    </row>
    <row r="305" spans="1:23" ht="15" customHeight="1">
      <c r="A305" s="385"/>
      <c r="B305" s="388"/>
      <c r="C305" s="391"/>
      <c r="D305" s="394"/>
      <c r="E305" s="397"/>
      <c r="F305" s="401"/>
      <c r="G305" s="75" t="s">
        <v>51</v>
      </c>
      <c r="H305" s="76"/>
      <c r="I305" s="77"/>
      <c r="J305" s="78"/>
      <c r="K305" s="79"/>
      <c r="L305" s="80"/>
      <c r="M305" s="81"/>
      <c r="N305" s="166" t="s">
        <v>69</v>
      </c>
      <c r="O305" s="125"/>
      <c r="P305" s="126" t="s">
        <v>40</v>
      </c>
      <c r="Q305" s="99"/>
      <c r="R305" s="51"/>
      <c r="S305" s="51"/>
      <c r="T305" s="52"/>
      <c r="U305" s="51"/>
      <c r="V305" s="51"/>
      <c r="W305" s="51"/>
    </row>
    <row r="306" spans="1:23" ht="14.25" customHeight="1">
      <c r="A306" s="385"/>
      <c r="B306" s="388"/>
      <c r="C306" s="391"/>
      <c r="D306" s="394"/>
      <c r="E306" s="398"/>
      <c r="F306" s="402"/>
      <c r="G306" s="43" t="s">
        <v>63</v>
      </c>
      <c r="H306" s="30"/>
      <c r="I306" s="31"/>
      <c r="J306" s="32"/>
      <c r="K306" s="33"/>
      <c r="L306" s="34"/>
      <c r="M306" s="35">
        <v>18.600000000000001</v>
      </c>
      <c r="N306" s="166" t="s">
        <v>119</v>
      </c>
      <c r="O306" s="159"/>
      <c r="P306" s="160" t="s">
        <v>40</v>
      </c>
      <c r="Q306" s="161"/>
      <c r="R306" s="51"/>
      <c r="S306" s="51"/>
      <c r="T306" s="52"/>
      <c r="U306" s="51"/>
      <c r="V306" s="51"/>
      <c r="W306" s="51"/>
    </row>
    <row r="307" spans="1:23" ht="14.25" customHeight="1">
      <c r="A307" s="385"/>
      <c r="B307" s="388"/>
      <c r="C307" s="391"/>
      <c r="D307" s="394"/>
      <c r="E307" s="398"/>
      <c r="F307" s="398"/>
      <c r="G307" s="43"/>
      <c r="H307" s="30"/>
      <c r="I307" s="31"/>
      <c r="J307" s="32"/>
      <c r="K307" s="33"/>
      <c r="L307" s="34"/>
      <c r="M307" s="35"/>
      <c r="N307" s="166" t="s">
        <v>64</v>
      </c>
      <c r="O307" s="159"/>
      <c r="P307" s="160"/>
      <c r="Q307" s="161" t="s">
        <v>40</v>
      </c>
      <c r="R307" s="51"/>
      <c r="S307" s="51"/>
      <c r="T307" s="52"/>
      <c r="U307" s="51"/>
      <c r="V307" s="51"/>
      <c r="W307" s="51"/>
    </row>
    <row r="308" spans="1:23" ht="13.8" customHeight="1" thickBot="1">
      <c r="A308" s="386"/>
      <c r="B308" s="389"/>
      <c r="C308" s="392"/>
      <c r="D308" s="395"/>
      <c r="E308" s="399"/>
      <c r="F308" s="399"/>
      <c r="G308" s="36" t="s">
        <v>12</v>
      </c>
      <c r="H308" s="37">
        <f t="shared" ref="H308:M308" si="60">SUM(H304:H306)</f>
        <v>0</v>
      </c>
      <c r="I308" s="38">
        <f t="shared" si="60"/>
        <v>0</v>
      </c>
      <c r="J308" s="39">
        <f t="shared" si="60"/>
        <v>0</v>
      </c>
      <c r="K308" s="40">
        <f t="shared" si="60"/>
        <v>0</v>
      </c>
      <c r="L308" s="41">
        <f t="shared" si="60"/>
        <v>0</v>
      </c>
      <c r="M308" s="44">
        <f t="shared" si="60"/>
        <v>62.6</v>
      </c>
      <c r="N308" s="165" t="s">
        <v>84</v>
      </c>
      <c r="O308" s="131"/>
      <c r="P308" s="132"/>
      <c r="Q308" s="164"/>
      <c r="R308" s="51"/>
      <c r="S308" s="51"/>
      <c r="T308" s="52"/>
      <c r="U308" s="51"/>
      <c r="V308" s="51"/>
      <c r="W308" s="51"/>
    </row>
    <row r="309" spans="1:23" ht="14.25" customHeight="1">
      <c r="A309" s="384" t="s">
        <v>13</v>
      </c>
      <c r="B309" s="387" t="s">
        <v>13</v>
      </c>
      <c r="C309" s="390" t="s">
        <v>144</v>
      </c>
      <c r="D309" s="393" t="s">
        <v>145</v>
      </c>
      <c r="E309" s="396" t="s">
        <v>39</v>
      </c>
      <c r="F309" s="400" t="s">
        <v>176</v>
      </c>
      <c r="G309" s="25" t="s">
        <v>60</v>
      </c>
      <c r="H309" s="26">
        <v>0</v>
      </c>
      <c r="I309" s="17">
        <v>0</v>
      </c>
      <c r="J309" s="27"/>
      <c r="K309" s="28">
        <v>0</v>
      </c>
      <c r="L309" s="29">
        <v>0</v>
      </c>
      <c r="M309" s="18">
        <v>58</v>
      </c>
      <c r="N309" s="95" t="s">
        <v>62</v>
      </c>
      <c r="O309" s="122"/>
      <c r="P309" s="123"/>
      <c r="Q309" s="148" t="s">
        <v>40</v>
      </c>
      <c r="R309" s="51"/>
      <c r="S309" s="51"/>
      <c r="T309" s="52"/>
      <c r="U309" s="51"/>
      <c r="V309" s="51"/>
      <c r="W309" s="51"/>
    </row>
    <row r="310" spans="1:23" ht="15" customHeight="1">
      <c r="A310" s="385"/>
      <c r="B310" s="388"/>
      <c r="C310" s="391"/>
      <c r="D310" s="394"/>
      <c r="E310" s="397"/>
      <c r="F310" s="401"/>
      <c r="G310" s="75" t="s">
        <v>51</v>
      </c>
      <c r="H310" s="76"/>
      <c r="I310" s="77"/>
      <c r="J310" s="78"/>
      <c r="K310" s="79"/>
      <c r="L310" s="80"/>
      <c r="M310" s="81">
        <v>232</v>
      </c>
      <c r="N310" s="166" t="s">
        <v>69</v>
      </c>
      <c r="O310" s="125"/>
      <c r="P310" s="126"/>
      <c r="Q310" s="99" t="s">
        <v>40</v>
      </c>
      <c r="R310" s="51"/>
      <c r="S310" s="51"/>
      <c r="T310" s="52"/>
      <c r="U310" s="51"/>
      <c r="V310" s="51"/>
      <c r="W310" s="51"/>
    </row>
    <row r="311" spans="1:23" ht="12" customHeight="1">
      <c r="A311" s="385"/>
      <c r="B311" s="388"/>
      <c r="C311" s="391"/>
      <c r="D311" s="394"/>
      <c r="E311" s="398"/>
      <c r="F311" s="402"/>
      <c r="G311" s="43" t="s">
        <v>63</v>
      </c>
      <c r="H311" s="30"/>
      <c r="I311" s="31"/>
      <c r="J311" s="32"/>
      <c r="K311" s="33"/>
      <c r="L311" s="34"/>
      <c r="M311" s="35"/>
      <c r="N311" s="166" t="s">
        <v>119</v>
      </c>
      <c r="O311" s="159"/>
      <c r="P311" s="160"/>
      <c r="Q311" s="161"/>
      <c r="R311" s="51"/>
      <c r="S311" s="51"/>
      <c r="T311" s="52"/>
      <c r="U311" s="51"/>
      <c r="V311" s="51"/>
      <c r="W311" s="51"/>
    </row>
    <row r="312" spans="1:23" ht="18" customHeight="1" thickBot="1">
      <c r="A312" s="386"/>
      <c r="B312" s="389"/>
      <c r="C312" s="392"/>
      <c r="D312" s="395"/>
      <c r="E312" s="399"/>
      <c r="F312" s="399"/>
      <c r="G312" s="36" t="s">
        <v>12</v>
      </c>
      <c r="H312" s="37">
        <f t="shared" ref="H312:M312" si="61">SUM(H309:H311)</f>
        <v>0</v>
      </c>
      <c r="I312" s="38">
        <f t="shared" si="61"/>
        <v>0</v>
      </c>
      <c r="J312" s="39">
        <f t="shared" si="61"/>
        <v>0</v>
      </c>
      <c r="K312" s="40">
        <f t="shared" si="61"/>
        <v>0</v>
      </c>
      <c r="L312" s="41">
        <f t="shared" si="61"/>
        <v>0</v>
      </c>
      <c r="M312" s="44">
        <f t="shared" si="61"/>
        <v>290</v>
      </c>
      <c r="N312" s="166" t="s">
        <v>64</v>
      </c>
      <c r="O312" s="131"/>
      <c r="P312" s="132"/>
      <c r="Q312" s="164"/>
      <c r="R312" s="51"/>
      <c r="S312" s="51"/>
      <c r="T312" s="52"/>
      <c r="U312" s="51"/>
      <c r="V312" s="51"/>
      <c r="W312" s="51"/>
    </row>
    <row r="313" spans="1:23" ht="16.5" customHeight="1">
      <c r="A313" s="384" t="s">
        <v>13</v>
      </c>
      <c r="B313" s="387" t="s">
        <v>13</v>
      </c>
      <c r="C313" s="390" t="s">
        <v>146</v>
      </c>
      <c r="D313" s="393" t="s">
        <v>147</v>
      </c>
      <c r="E313" s="396" t="s">
        <v>39</v>
      </c>
      <c r="F313" s="400" t="s">
        <v>185</v>
      </c>
      <c r="G313" s="25" t="s">
        <v>60</v>
      </c>
      <c r="H313" s="26">
        <v>0</v>
      </c>
      <c r="I313" s="17">
        <v>0</v>
      </c>
      <c r="J313" s="27"/>
      <c r="K313" s="28">
        <v>0</v>
      </c>
      <c r="L313" s="29">
        <v>0</v>
      </c>
      <c r="M313" s="18">
        <v>63</v>
      </c>
      <c r="N313" s="95" t="s">
        <v>62</v>
      </c>
      <c r="O313" s="122"/>
      <c r="P313" s="123" t="s">
        <v>40</v>
      </c>
      <c r="Q313" s="148"/>
      <c r="R313" s="51"/>
      <c r="S313" s="51"/>
      <c r="T313" s="52"/>
      <c r="U313" s="51"/>
      <c r="V313" s="51"/>
      <c r="W313" s="51"/>
    </row>
    <row r="314" spans="1:23" ht="14.25" customHeight="1">
      <c r="A314" s="385"/>
      <c r="B314" s="388"/>
      <c r="C314" s="391"/>
      <c r="D314" s="394"/>
      <c r="E314" s="397"/>
      <c r="F314" s="401"/>
      <c r="G314" s="75" t="s">
        <v>51</v>
      </c>
      <c r="H314" s="76"/>
      <c r="I314" s="77"/>
      <c r="J314" s="78"/>
      <c r="K314" s="79"/>
      <c r="L314" s="80"/>
      <c r="M314" s="81">
        <v>252.6</v>
      </c>
      <c r="N314" s="166"/>
      <c r="O314" s="125"/>
      <c r="P314" s="126"/>
      <c r="Q314" s="99"/>
      <c r="R314" s="51"/>
      <c r="S314" s="51"/>
      <c r="T314" s="52"/>
      <c r="U314" s="51"/>
      <c r="V314" s="51"/>
      <c r="W314" s="51"/>
    </row>
    <row r="315" spans="1:23" ht="15" customHeight="1">
      <c r="A315" s="385"/>
      <c r="B315" s="388"/>
      <c r="C315" s="391"/>
      <c r="D315" s="394"/>
      <c r="E315" s="398"/>
      <c r="F315" s="402"/>
      <c r="G315" s="43" t="s">
        <v>63</v>
      </c>
      <c r="H315" s="76"/>
      <c r="I315" s="128"/>
      <c r="J315" s="78"/>
      <c r="K315" s="129"/>
      <c r="L315" s="80"/>
      <c r="M315" s="81">
        <v>0</v>
      </c>
      <c r="N315" s="166" t="s">
        <v>69</v>
      </c>
      <c r="O315" s="159"/>
      <c r="P315" s="160" t="s">
        <v>40</v>
      </c>
      <c r="Q315" s="161"/>
      <c r="R315" s="51"/>
      <c r="S315" s="51"/>
      <c r="T315" s="52"/>
      <c r="U315" s="51"/>
      <c r="V315" s="51"/>
      <c r="W315" s="51"/>
    </row>
    <row r="316" spans="1:23" ht="10.8" customHeight="1">
      <c r="A316" s="385"/>
      <c r="B316" s="388"/>
      <c r="C316" s="391"/>
      <c r="D316" s="394"/>
      <c r="E316" s="398"/>
      <c r="F316" s="398"/>
      <c r="G316" s="43"/>
      <c r="H316" s="30"/>
      <c r="I316" s="31"/>
      <c r="J316" s="32"/>
      <c r="K316" s="33"/>
      <c r="L316" s="34"/>
      <c r="M316" s="35"/>
      <c r="N316" s="166" t="s">
        <v>64</v>
      </c>
      <c r="O316" s="159"/>
      <c r="P316" s="160" t="s">
        <v>40</v>
      </c>
      <c r="Q316" s="161"/>
      <c r="R316" s="51"/>
      <c r="S316" s="51"/>
      <c r="T316" s="52"/>
      <c r="U316" s="51"/>
      <c r="V316" s="51"/>
      <c r="W316" s="51"/>
    </row>
    <row r="317" spans="1:23" ht="15.6" customHeight="1" thickBot="1">
      <c r="A317" s="386"/>
      <c r="B317" s="389"/>
      <c r="C317" s="392"/>
      <c r="D317" s="395"/>
      <c r="E317" s="399"/>
      <c r="F317" s="399"/>
      <c r="G317" s="36" t="s">
        <v>12</v>
      </c>
      <c r="H317" s="37">
        <f t="shared" ref="H317:M317" si="62">SUM(H313:H315)</f>
        <v>0</v>
      </c>
      <c r="I317" s="38">
        <f t="shared" si="62"/>
        <v>0</v>
      </c>
      <c r="J317" s="39">
        <f t="shared" si="62"/>
        <v>0</v>
      </c>
      <c r="K317" s="40">
        <f t="shared" si="62"/>
        <v>0</v>
      </c>
      <c r="L317" s="41">
        <f t="shared" si="62"/>
        <v>0</v>
      </c>
      <c r="M317" s="44">
        <f t="shared" si="62"/>
        <v>315.60000000000002</v>
      </c>
      <c r="N317" s="165" t="s">
        <v>84</v>
      </c>
      <c r="O317" s="131"/>
      <c r="P317" s="132"/>
      <c r="Q317" s="164"/>
      <c r="R317" s="51"/>
      <c r="S317" s="51"/>
      <c r="T317" s="52"/>
      <c r="U317" s="51"/>
      <c r="V317" s="51"/>
      <c r="W317" s="51"/>
    </row>
    <row r="318" spans="1:23" ht="15" customHeight="1">
      <c r="A318" s="384" t="s">
        <v>13</v>
      </c>
      <c r="B318" s="387" t="s">
        <v>13</v>
      </c>
      <c r="C318" s="390" t="s">
        <v>148</v>
      </c>
      <c r="D318" s="393" t="s">
        <v>149</v>
      </c>
      <c r="E318" s="396" t="s">
        <v>39</v>
      </c>
      <c r="F318" s="400" t="s">
        <v>182</v>
      </c>
      <c r="G318" s="25" t="s">
        <v>27</v>
      </c>
      <c r="H318" s="26">
        <v>9.3000000000000007</v>
      </c>
      <c r="I318" s="17">
        <v>0</v>
      </c>
      <c r="J318" s="27"/>
      <c r="K318" s="28">
        <v>9.3000000000000007</v>
      </c>
      <c r="L318" s="29">
        <v>0</v>
      </c>
      <c r="M318" s="18">
        <v>0</v>
      </c>
      <c r="N318" s="95" t="s">
        <v>62</v>
      </c>
      <c r="O318" s="122" t="s">
        <v>40</v>
      </c>
      <c r="P318" s="123"/>
      <c r="Q318" s="148"/>
      <c r="R318" s="51"/>
      <c r="S318" s="51"/>
      <c r="T318" s="52"/>
      <c r="U318" s="51"/>
      <c r="V318" s="51"/>
      <c r="W318" s="51"/>
    </row>
    <row r="319" spans="1:23" ht="14.25" customHeight="1">
      <c r="A319" s="385"/>
      <c r="B319" s="388"/>
      <c r="C319" s="391"/>
      <c r="D319" s="394"/>
      <c r="E319" s="397"/>
      <c r="F319" s="401"/>
      <c r="G319" s="75" t="s">
        <v>51</v>
      </c>
      <c r="H319" s="76">
        <v>39.299999999999997</v>
      </c>
      <c r="I319" s="77"/>
      <c r="J319" s="78"/>
      <c r="K319" s="79">
        <v>39.299999999999997</v>
      </c>
      <c r="L319" s="80"/>
      <c r="M319" s="81"/>
      <c r="N319" s="166"/>
      <c r="O319" s="125"/>
      <c r="P319" s="126"/>
      <c r="Q319" s="99"/>
      <c r="R319" s="51"/>
      <c r="S319" s="51"/>
      <c r="T319" s="52"/>
      <c r="U319" s="51"/>
      <c r="V319" s="51"/>
      <c r="W319" s="51"/>
    </row>
    <row r="320" spans="1:23" ht="12" customHeight="1">
      <c r="A320" s="385"/>
      <c r="B320" s="388"/>
      <c r="C320" s="391"/>
      <c r="D320" s="394"/>
      <c r="E320" s="398"/>
      <c r="F320" s="402"/>
      <c r="G320" s="179"/>
      <c r="H320" s="180"/>
      <c r="I320" s="181"/>
      <c r="J320" s="182"/>
      <c r="K320" s="183"/>
      <c r="L320" s="184"/>
      <c r="M320" s="185"/>
      <c r="N320" s="166" t="s">
        <v>69</v>
      </c>
      <c r="O320" s="159"/>
      <c r="P320" s="160"/>
      <c r="Q320" s="161"/>
      <c r="R320" s="51"/>
      <c r="S320" s="51"/>
      <c r="T320" s="52"/>
      <c r="U320" s="51"/>
      <c r="V320" s="51"/>
      <c r="W320" s="51"/>
    </row>
    <row r="321" spans="1:23" ht="16.8" customHeight="1">
      <c r="A321" s="385"/>
      <c r="B321" s="388"/>
      <c r="C321" s="391"/>
      <c r="D321" s="394"/>
      <c r="E321" s="398"/>
      <c r="F321" s="398"/>
      <c r="G321" s="173"/>
      <c r="H321" s="109"/>
      <c r="I321" s="174"/>
      <c r="J321" s="110"/>
      <c r="K321" s="175"/>
      <c r="L321" s="112"/>
      <c r="M321" s="59"/>
      <c r="N321" s="166" t="s">
        <v>64</v>
      </c>
      <c r="O321" s="159" t="s">
        <v>40</v>
      </c>
      <c r="P321" s="160"/>
      <c r="Q321" s="161"/>
      <c r="R321" s="51"/>
      <c r="S321" s="51"/>
      <c r="T321" s="52"/>
      <c r="U321" s="51"/>
      <c r="V321" s="51"/>
      <c r="W321" s="51"/>
    </row>
    <row r="322" spans="1:23" ht="13.2" customHeight="1" thickBot="1">
      <c r="A322" s="386"/>
      <c r="B322" s="389"/>
      <c r="C322" s="392"/>
      <c r="D322" s="395"/>
      <c r="E322" s="399"/>
      <c r="F322" s="399"/>
      <c r="G322" s="36" t="s">
        <v>12</v>
      </c>
      <c r="H322" s="37">
        <f t="shared" ref="H322:M322" si="63">SUM(H318:H320)</f>
        <v>48.599999999999994</v>
      </c>
      <c r="I322" s="38">
        <f t="shared" si="63"/>
        <v>0</v>
      </c>
      <c r="J322" s="39">
        <f t="shared" si="63"/>
        <v>0</v>
      </c>
      <c r="K322" s="40">
        <f t="shared" si="63"/>
        <v>48.599999999999994</v>
      </c>
      <c r="L322" s="41">
        <f t="shared" si="63"/>
        <v>0</v>
      </c>
      <c r="M322" s="44">
        <f t="shared" si="63"/>
        <v>0</v>
      </c>
      <c r="N322" s="165" t="s">
        <v>84</v>
      </c>
      <c r="O322" s="131"/>
      <c r="P322" s="132"/>
      <c r="Q322" s="164"/>
      <c r="R322" s="51"/>
      <c r="S322" s="51"/>
      <c r="T322" s="52"/>
      <c r="U322" s="51"/>
      <c r="V322" s="51"/>
      <c r="W322" s="51"/>
    </row>
    <row r="323" spans="1:23" ht="13.5" customHeight="1">
      <c r="A323" s="384" t="s">
        <v>13</v>
      </c>
      <c r="B323" s="387" t="s">
        <v>13</v>
      </c>
      <c r="C323" s="390" t="s">
        <v>150</v>
      </c>
      <c r="D323" s="393" t="s">
        <v>151</v>
      </c>
      <c r="E323" s="396" t="s">
        <v>39</v>
      </c>
      <c r="F323" s="400" t="s">
        <v>182</v>
      </c>
      <c r="G323" s="25" t="s">
        <v>51</v>
      </c>
      <c r="H323" s="340">
        <v>0</v>
      </c>
      <c r="I323" s="17">
        <v>0</v>
      </c>
      <c r="J323" s="27"/>
      <c r="K323" s="341">
        <v>0</v>
      </c>
      <c r="L323" s="29">
        <v>0</v>
      </c>
      <c r="M323" s="18">
        <v>0</v>
      </c>
      <c r="N323" s="95" t="s">
        <v>62</v>
      </c>
      <c r="O323" s="122" t="s">
        <v>40</v>
      </c>
      <c r="P323" s="123"/>
      <c r="Q323" s="148"/>
      <c r="R323" s="51"/>
      <c r="S323" s="51"/>
      <c r="T323" s="52"/>
      <c r="U323" s="51"/>
      <c r="V323" s="51"/>
      <c r="W323" s="51"/>
    </row>
    <row r="324" spans="1:23" ht="17.25" customHeight="1">
      <c r="A324" s="385"/>
      <c r="B324" s="388"/>
      <c r="C324" s="391"/>
      <c r="D324" s="394"/>
      <c r="E324" s="397"/>
      <c r="F324" s="401"/>
      <c r="G324" s="75" t="s">
        <v>27</v>
      </c>
      <c r="H324" s="76">
        <v>19</v>
      </c>
      <c r="I324" s="77"/>
      <c r="J324" s="78"/>
      <c r="K324" s="79">
        <v>19</v>
      </c>
      <c r="L324" s="80"/>
      <c r="M324" s="81"/>
      <c r="N324" s="166"/>
      <c r="O324" s="125"/>
      <c r="P324" s="126"/>
      <c r="Q324" s="99"/>
      <c r="R324" s="51"/>
      <c r="S324" s="51"/>
      <c r="T324" s="52"/>
      <c r="U324" s="51"/>
      <c r="V324" s="51"/>
      <c r="W324" s="51"/>
    </row>
    <row r="325" spans="1:23" ht="15" customHeight="1">
      <c r="A325" s="385"/>
      <c r="B325" s="388"/>
      <c r="C325" s="391"/>
      <c r="D325" s="394"/>
      <c r="E325" s="398"/>
      <c r="F325" s="402"/>
      <c r="G325" s="43"/>
      <c r="H325" s="76"/>
      <c r="I325" s="128"/>
      <c r="J325" s="78"/>
      <c r="K325" s="129"/>
      <c r="L325" s="80"/>
      <c r="M325" s="81"/>
      <c r="N325" s="166" t="s">
        <v>69</v>
      </c>
      <c r="O325" s="159" t="s">
        <v>40</v>
      </c>
      <c r="P325" s="160"/>
      <c r="Q325" s="161"/>
      <c r="R325" s="51"/>
      <c r="S325" s="51"/>
      <c r="T325" s="52"/>
      <c r="U325" s="51"/>
      <c r="V325" s="51"/>
      <c r="W325" s="51"/>
    </row>
    <row r="326" spans="1:23" ht="13.5" customHeight="1">
      <c r="A326" s="385"/>
      <c r="B326" s="388"/>
      <c r="C326" s="391"/>
      <c r="D326" s="394"/>
      <c r="E326" s="398"/>
      <c r="F326" s="398"/>
      <c r="G326" s="43"/>
      <c r="H326" s="30"/>
      <c r="I326" s="31"/>
      <c r="J326" s="32"/>
      <c r="K326" s="33"/>
      <c r="L326" s="34"/>
      <c r="M326" s="35"/>
      <c r="N326" s="166" t="s">
        <v>64</v>
      </c>
      <c r="O326" s="159" t="s">
        <v>40</v>
      </c>
      <c r="P326" s="160"/>
      <c r="Q326" s="161"/>
      <c r="R326" s="51"/>
      <c r="S326" s="51"/>
      <c r="T326" s="52"/>
      <c r="U326" s="51"/>
      <c r="V326" s="51"/>
      <c r="W326" s="51"/>
    </row>
    <row r="327" spans="1:23" ht="24.75" customHeight="1" thickBot="1">
      <c r="A327" s="386"/>
      <c r="B327" s="389"/>
      <c r="C327" s="392"/>
      <c r="D327" s="395"/>
      <c r="E327" s="399"/>
      <c r="F327" s="399"/>
      <c r="G327" s="36" t="s">
        <v>12</v>
      </c>
      <c r="H327" s="37">
        <f t="shared" ref="H327:M327" si="64">SUM(H323:H325)</f>
        <v>19</v>
      </c>
      <c r="I327" s="38">
        <f t="shared" si="64"/>
        <v>0</v>
      </c>
      <c r="J327" s="39">
        <f t="shared" si="64"/>
        <v>0</v>
      </c>
      <c r="K327" s="40">
        <f t="shared" si="64"/>
        <v>19</v>
      </c>
      <c r="L327" s="41">
        <f t="shared" si="64"/>
        <v>0</v>
      </c>
      <c r="M327" s="44">
        <f t="shared" si="64"/>
        <v>0</v>
      </c>
      <c r="N327" s="165" t="s">
        <v>84</v>
      </c>
      <c r="O327" s="131"/>
      <c r="P327" s="132"/>
      <c r="Q327" s="164"/>
      <c r="R327" s="51"/>
      <c r="S327" s="51"/>
      <c r="T327" s="52"/>
      <c r="U327" s="51"/>
      <c r="V327" s="51"/>
      <c r="W327" s="51"/>
    </row>
    <row r="328" spans="1:23" ht="13.5" customHeight="1">
      <c r="A328" s="384" t="s">
        <v>13</v>
      </c>
      <c r="B328" s="387" t="s">
        <v>13</v>
      </c>
      <c r="C328" s="390" t="s">
        <v>152</v>
      </c>
      <c r="D328" s="393" t="s">
        <v>164</v>
      </c>
      <c r="E328" s="396" t="s">
        <v>39</v>
      </c>
      <c r="F328" s="400" t="s">
        <v>182</v>
      </c>
      <c r="G328" s="25" t="s">
        <v>51</v>
      </c>
      <c r="H328" s="340">
        <v>53.7</v>
      </c>
      <c r="I328" s="17">
        <v>0</v>
      </c>
      <c r="J328" s="27"/>
      <c r="K328" s="341">
        <v>53.7</v>
      </c>
      <c r="L328" s="29">
        <v>0</v>
      </c>
      <c r="M328" s="18">
        <v>0</v>
      </c>
      <c r="N328" s="95" t="s">
        <v>62</v>
      </c>
      <c r="O328" s="122" t="s">
        <v>40</v>
      </c>
      <c r="P328" s="123"/>
      <c r="Q328" s="148"/>
      <c r="R328" s="51"/>
      <c r="S328" s="51"/>
      <c r="T328" s="52"/>
      <c r="U328" s="51"/>
      <c r="V328" s="51"/>
      <c r="W328" s="51"/>
    </row>
    <row r="329" spans="1:23" ht="13.5" customHeight="1">
      <c r="A329" s="385"/>
      <c r="B329" s="388"/>
      <c r="C329" s="391"/>
      <c r="D329" s="394"/>
      <c r="E329" s="397"/>
      <c r="F329" s="401"/>
      <c r="G329" s="75" t="s">
        <v>27</v>
      </c>
      <c r="H329" s="76">
        <v>4.9000000000000004</v>
      </c>
      <c r="I329" s="77"/>
      <c r="J329" s="78"/>
      <c r="K329" s="79">
        <v>4.9000000000000004</v>
      </c>
      <c r="L329" s="80"/>
      <c r="M329" s="81"/>
      <c r="N329" s="166"/>
      <c r="O329" s="125"/>
      <c r="P329" s="126"/>
      <c r="Q329" s="99"/>
      <c r="R329" s="51"/>
      <c r="S329" s="51"/>
      <c r="T329" s="52"/>
      <c r="U329" s="51"/>
      <c r="V329" s="51"/>
      <c r="W329" s="51"/>
    </row>
    <row r="330" spans="1:23" ht="13.5" customHeight="1">
      <c r="A330" s="385"/>
      <c r="B330" s="388"/>
      <c r="C330" s="391"/>
      <c r="D330" s="394"/>
      <c r="E330" s="397"/>
      <c r="F330" s="401"/>
      <c r="G330" s="43"/>
      <c r="H330" s="30"/>
      <c r="I330" s="186"/>
      <c r="J330" s="32"/>
      <c r="K330" s="187"/>
      <c r="L330" s="34"/>
      <c r="M330" s="35"/>
      <c r="N330" s="166" t="s">
        <v>69</v>
      </c>
      <c r="O330" s="159" t="s">
        <v>40</v>
      </c>
      <c r="P330" s="160"/>
      <c r="Q330" s="161"/>
      <c r="R330" s="51"/>
      <c r="S330" s="51"/>
      <c r="T330" s="52"/>
      <c r="U330" s="51"/>
      <c r="V330" s="51"/>
      <c r="W330" s="51"/>
    </row>
    <row r="331" spans="1:23" ht="13.5" customHeight="1">
      <c r="A331" s="385"/>
      <c r="B331" s="388"/>
      <c r="C331" s="391"/>
      <c r="D331" s="394"/>
      <c r="E331" s="398"/>
      <c r="F331" s="402"/>
      <c r="G331" s="43"/>
      <c r="H331" s="30"/>
      <c r="I331" s="31"/>
      <c r="J331" s="32"/>
      <c r="K331" s="33"/>
      <c r="L331" s="34"/>
      <c r="M331" s="35"/>
      <c r="N331" s="166" t="s">
        <v>64</v>
      </c>
      <c r="O331" s="159" t="s">
        <v>40</v>
      </c>
      <c r="P331" s="160"/>
      <c r="Q331" s="161"/>
      <c r="R331" s="51"/>
      <c r="S331" s="51"/>
      <c r="T331" s="52"/>
      <c r="U331" s="51"/>
      <c r="V331" s="51"/>
      <c r="W331" s="51"/>
    </row>
    <row r="332" spans="1:23" ht="13.5" customHeight="1" thickBot="1">
      <c r="A332" s="386"/>
      <c r="B332" s="389"/>
      <c r="C332" s="392"/>
      <c r="D332" s="395"/>
      <c r="E332" s="399"/>
      <c r="F332" s="399"/>
      <c r="G332" s="36" t="s">
        <v>12</v>
      </c>
      <c r="H332" s="37">
        <f t="shared" ref="H332:M332" si="65">SUM(H328:H331)</f>
        <v>58.6</v>
      </c>
      <c r="I332" s="38">
        <f t="shared" si="65"/>
        <v>0</v>
      </c>
      <c r="J332" s="39">
        <f t="shared" si="65"/>
        <v>0</v>
      </c>
      <c r="K332" s="40">
        <f t="shared" si="65"/>
        <v>58.6</v>
      </c>
      <c r="L332" s="41">
        <f t="shared" si="65"/>
        <v>0</v>
      </c>
      <c r="M332" s="44">
        <f t="shared" si="65"/>
        <v>0</v>
      </c>
      <c r="N332" s="165" t="s">
        <v>84</v>
      </c>
      <c r="O332" s="131"/>
      <c r="P332" s="132"/>
      <c r="Q332" s="164"/>
      <c r="R332" s="51"/>
      <c r="S332" s="51"/>
      <c r="T332" s="52"/>
      <c r="U332" s="51"/>
      <c r="V332" s="51"/>
      <c r="W332" s="51"/>
    </row>
    <row r="333" spans="1:23" ht="13.5" customHeight="1">
      <c r="A333" s="63" t="s">
        <v>13</v>
      </c>
      <c r="B333" s="64" t="s">
        <v>13</v>
      </c>
      <c r="C333" s="65" t="s">
        <v>153</v>
      </c>
      <c r="D333" s="455" t="s">
        <v>163</v>
      </c>
      <c r="E333" s="457" t="s">
        <v>39</v>
      </c>
      <c r="F333" s="188"/>
      <c r="G333" s="260" t="s">
        <v>51</v>
      </c>
      <c r="H333" s="189"/>
      <c r="I333" s="190"/>
      <c r="J333" s="191"/>
      <c r="K333" s="192"/>
      <c r="L333" s="193">
        <v>289.60000000000002</v>
      </c>
      <c r="M333" s="194"/>
      <c r="N333" s="95" t="s">
        <v>62</v>
      </c>
      <c r="O333" s="195"/>
      <c r="P333" s="196" t="s">
        <v>40</v>
      </c>
      <c r="Q333" s="197"/>
      <c r="R333" s="51"/>
      <c r="S333" s="51"/>
      <c r="T333" s="52"/>
      <c r="U333" s="51"/>
      <c r="V333" s="51"/>
      <c r="W333" s="51"/>
    </row>
    <row r="334" spans="1:23" ht="13.5" customHeight="1">
      <c r="A334" s="63"/>
      <c r="B334" s="64"/>
      <c r="C334" s="65"/>
      <c r="D334" s="417"/>
      <c r="E334" s="458"/>
      <c r="F334" s="188" t="s">
        <v>176</v>
      </c>
      <c r="G334" s="261"/>
      <c r="H334" s="198"/>
      <c r="I334" s="199"/>
      <c r="J334" s="200"/>
      <c r="K334" s="201"/>
      <c r="L334" s="262"/>
      <c r="M334" s="202"/>
      <c r="N334" s="166"/>
      <c r="O334" s="159"/>
      <c r="P334" s="160"/>
      <c r="Q334" s="161"/>
      <c r="R334" s="51"/>
      <c r="S334" s="51"/>
      <c r="T334" s="52"/>
      <c r="U334" s="51"/>
      <c r="V334" s="51"/>
      <c r="W334" s="51"/>
    </row>
    <row r="335" spans="1:23" ht="13.5" customHeight="1">
      <c r="A335" s="63"/>
      <c r="B335" s="64"/>
      <c r="C335" s="65"/>
      <c r="D335" s="417"/>
      <c r="E335" s="458"/>
      <c r="F335" s="188"/>
      <c r="G335" s="261"/>
      <c r="H335" s="198"/>
      <c r="I335" s="199"/>
      <c r="J335" s="200"/>
      <c r="K335" s="201"/>
      <c r="L335" s="262"/>
      <c r="M335" s="202"/>
      <c r="N335" s="166" t="s">
        <v>69</v>
      </c>
      <c r="O335" s="159"/>
      <c r="P335" s="160"/>
      <c r="Q335" s="161"/>
      <c r="R335" s="51"/>
      <c r="S335" s="51"/>
      <c r="T335" s="52"/>
      <c r="U335" s="51"/>
      <c r="V335" s="51"/>
      <c r="W335" s="51"/>
    </row>
    <row r="336" spans="1:23" ht="13.5" customHeight="1" thickBot="1">
      <c r="A336" s="63"/>
      <c r="B336" s="64"/>
      <c r="C336" s="65"/>
      <c r="D336" s="456"/>
      <c r="E336" s="459"/>
      <c r="F336" s="188"/>
      <c r="G336" s="203"/>
      <c r="H336" s="204">
        <f>H333+H334+H335</f>
        <v>0</v>
      </c>
      <c r="I336" s="204">
        <f t="shared" ref="I336:M336" si="66">I333+I334+I335</f>
        <v>0</v>
      </c>
      <c r="J336" s="204">
        <f t="shared" si="66"/>
        <v>0</v>
      </c>
      <c r="K336" s="204">
        <f t="shared" si="66"/>
        <v>0</v>
      </c>
      <c r="L336" s="204">
        <f t="shared" si="66"/>
        <v>289.60000000000002</v>
      </c>
      <c r="M336" s="204">
        <f t="shared" si="66"/>
        <v>0</v>
      </c>
      <c r="N336" s="166" t="s">
        <v>64</v>
      </c>
      <c r="O336" s="131"/>
      <c r="P336" s="132" t="s">
        <v>40</v>
      </c>
      <c r="Q336" s="164"/>
      <c r="R336" s="51"/>
      <c r="S336" s="51"/>
      <c r="T336" s="52"/>
      <c r="U336" s="51"/>
      <c r="V336" s="51"/>
      <c r="W336" s="51"/>
    </row>
    <row r="337" spans="1:39" ht="15" customHeight="1">
      <c r="A337" s="384" t="s">
        <v>13</v>
      </c>
      <c r="B337" s="387" t="s">
        <v>13</v>
      </c>
      <c r="C337" s="390" t="s">
        <v>154</v>
      </c>
      <c r="D337" s="393" t="s">
        <v>155</v>
      </c>
      <c r="E337" s="396" t="s">
        <v>39</v>
      </c>
      <c r="F337" s="400" t="s">
        <v>174</v>
      </c>
      <c r="G337" s="25" t="s">
        <v>27</v>
      </c>
      <c r="H337" s="26">
        <v>139</v>
      </c>
      <c r="I337" s="17">
        <v>0</v>
      </c>
      <c r="J337" s="27"/>
      <c r="K337" s="28">
        <v>0</v>
      </c>
      <c r="L337" s="29">
        <v>0</v>
      </c>
      <c r="M337" s="18">
        <v>0</v>
      </c>
      <c r="N337" s="500" t="s">
        <v>169</v>
      </c>
      <c r="O337" s="123" t="s">
        <v>40</v>
      </c>
      <c r="P337" s="123"/>
      <c r="Q337" s="148"/>
      <c r="S337" s="51"/>
      <c r="T337" s="52"/>
      <c r="U337" s="51"/>
      <c r="V337" s="51"/>
      <c r="W337" s="51"/>
    </row>
    <row r="338" spans="1:39" ht="15" customHeight="1">
      <c r="A338" s="385"/>
      <c r="B338" s="388"/>
      <c r="C338" s="391"/>
      <c r="D338" s="394"/>
      <c r="E338" s="397"/>
      <c r="F338" s="401"/>
      <c r="G338" s="75"/>
      <c r="H338" s="76"/>
      <c r="I338" s="77"/>
      <c r="J338" s="78"/>
      <c r="K338" s="79"/>
      <c r="L338" s="80"/>
      <c r="M338" s="81"/>
      <c r="N338" s="501"/>
      <c r="O338" s="126"/>
      <c r="P338" s="126"/>
      <c r="Q338" s="99"/>
      <c r="S338" s="51"/>
      <c r="T338" s="52"/>
      <c r="U338" s="51"/>
      <c r="V338" s="51"/>
      <c r="W338" s="51"/>
    </row>
    <row r="339" spans="1:39" ht="14.25" customHeight="1">
      <c r="A339" s="385"/>
      <c r="B339" s="388"/>
      <c r="C339" s="391"/>
      <c r="D339" s="394"/>
      <c r="E339" s="398"/>
      <c r="F339" s="402"/>
      <c r="G339" s="43"/>
      <c r="H339" s="30"/>
      <c r="I339" s="31"/>
      <c r="J339" s="32"/>
      <c r="K339" s="33"/>
      <c r="L339" s="34"/>
      <c r="M339" s="35"/>
      <c r="N339" s="205" t="s">
        <v>156</v>
      </c>
      <c r="O339" s="160"/>
      <c r="P339" s="160" t="s">
        <v>40</v>
      </c>
      <c r="Q339" s="161"/>
      <c r="S339" s="51"/>
      <c r="T339" s="52"/>
      <c r="U339" s="51"/>
      <c r="V339" s="51"/>
      <c r="W339" s="51"/>
    </row>
    <row r="340" spans="1:39" ht="15.75" customHeight="1" thickBot="1">
      <c r="A340" s="386"/>
      <c r="B340" s="389"/>
      <c r="C340" s="392"/>
      <c r="D340" s="395"/>
      <c r="E340" s="399"/>
      <c r="F340" s="399"/>
      <c r="G340" s="36" t="s">
        <v>12</v>
      </c>
      <c r="H340" s="37">
        <f t="shared" ref="H340:M340" si="67">SUM(H337:H339)</f>
        <v>139</v>
      </c>
      <c r="I340" s="38">
        <f t="shared" si="67"/>
        <v>0</v>
      </c>
      <c r="J340" s="39">
        <f t="shared" si="67"/>
        <v>0</v>
      </c>
      <c r="K340" s="40">
        <f t="shared" si="67"/>
        <v>0</v>
      </c>
      <c r="L340" s="41">
        <f t="shared" si="67"/>
        <v>0</v>
      </c>
      <c r="M340" s="44">
        <f t="shared" si="67"/>
        <v>0</v>
      </c>
      <c r="N340" s="206"/>
      <c r="O340" s="132"/>
      <c r="P340" s="132"/>
      <c r="Q340" s="164"/>
      <c r="S340" s="51"/>
      <c r="T340" s="52"/>
      <c r="U340" s="51"/>
      <c r="V340" s="51"/>
      <c r="W340" s="51"/>
    </row>
    <row r="341" spans="1:39" ht="18.75" customHeight="1">
      <c r="A341" s="384" t="s">
        <v>13</v>
      </c>
      <c r="B341" s="387" t="s">
        <v>13</v>
      </c>
      <c r="C341" s="390" t="s">
        <v>157</v>
      </c>
      <c r="D341" s="393" t="s">
        <v>158</v>
      </c>
      <c r="E341" s="396" t="s">
        <v>39</v>
      </c>
      <c r="F341" s="400" t="s">
        <v>176</v>
      </c>
      <c r="G341" s="25" t="s">
        <v>27</v>
      </c>
      <c r="H341" s="26">
        <v>69.599999999999994</v>
      </c>
      <c r="I341" s="17">
        <v>0</v>
      </c>
      <c r="J341" s="335">
        <v>37.4</v>
      </c>
      <c r="K341" s="28">
        <v>0</v>
      </c>
      <c r="L341" s="29">
        <v>0</v>
      </c>
      <c r="M341" s="18">
        <v>0</v>
      </c>
      <c r="N341" s="207"/>
      <c r="O341" s="168"/>
      <c r="P341" s="168"/>
      <c r="Q341" s="74"/>
      <c r="R341" s="51"/>
      <c r="S341" s="51"/>
      <c r="T341" s="52"/>
      <c r="U341" s="51"/>
      <c r="V341" s="51"/>
      <c r="W341" s="51"/>
    </row>
    <row r="342" spans="1:39" ht="12.75" customHeight="1" thickBot="1">
      <c r="A342" s="386"/>
      <c r="B342" s="389"/>
      <c r="C342" s="392"/>
      <c r="D342" s="395"/>
      <c r="E342" s="399"/>
      <c r="F342" s="399"/>
      <c r="G342" s="36" t="s">
        <v>12</v>
      </c>
      <c r="H342" s="37">
        <f t="shared" ref="H342:M342" si="68">SUM(H341:H341)</f>
        <v>69.599999999999994</v>
      </c>
      <c r="I342" s="38">
        <f t="shared" si="68"/>
        <v>0</v>
      </c>
      <c r="J342" s="39">
        <f t="shared" si="68"/>
        <v>37.4</v>
      </c>
      <c r="K342" s="40">
        <f t="shared" si="68"/>
        <v>0</v>
      </c>
      <c r="L342" s="41">
        <f t="shared" si="68"/>
        <v>0</v>
      </c>
      <c r="M342" s="44">
        <f t="shared" si="68"/>
        <v>0</v>
      </c>
      <c r="N342" s="206"/>
      <c r="O342" s="157"/>
      <c r="P342" s="157"/>
      <c r="Q342" s="92"/>
      <c r="R342" s="51"/>
      <c r="S342" s="51"/>
      <c r="T342" s="52"/>
      <c r="U342" s="51"/>
      <c r="V342" s="51"/>
      <c r="W342" s="51"/>
    </row>
    <row r="343" spans="1:39" ht="15.6" customHeight="1">
      <c r="A343" s="384" t="s">
        <v>13</v>
      </c>
      <c r="B343" s="387" t="s">
        <v>13</v>
      </c>
      <c r="C343" s="390" t="s">
        <v>159</v>
      </c>
      <c r="D343" s="393" t="s">
        <v>160</v>
      </c>
      <c r="E343" s="396" t="s">
        <v>39</v>
      </c>
      <c r="F343" s="400" t="s">
        <v>176</v>
      </c>
      <c r="G343" s="25" t="s">
        <v>60</v>
      </c>
      <c r="H343" s="26"/>
      <c r="I343" s="17"/>
      <c r="J343" s="27"/>
      <c r="K343" s="28"/>
      <c r="L343" s="29">
        <v>0</v>
      </c>
      <c r="M343" s="18">
        <v>0</v>
      </c>
      <c r="N343" s="207"/>
      <c r="O343" s="168"/>
      <c r="P343" s="168"/>
      <c r="Q343" s="74"/>
      <c r="R343" s="51"/>
      <c r="S343" s="51"/>
      <c r="T343" s="52"/>
      <c r="U343" s="51"/>
      <c r="V343" s="51"/>
      <c r="W343" s="51"/>
    </row>
    <row r="344" spans="1:39" ht="10.95" customHeight="1">
      <c r="A344" s="385"/>
      <c r="B344" s="388"/>
      <c r="C344" s="391"/>
      <c r="D344" s="394"/>
      <c r="E344" s="397"/>
      <c r="F344" s="401"/>
      <c r="G344" s="75" t="s">
        <v>60</v>
      </c>
      <c r="H344" s="76">
        <v>235.3</v>
      </c>
      <c r="I344" s="77"/>
      <c r="J344" s="78"/>
      <c r="K344" s="79">
        <v>220.3</v>
      </c>
      <c r="L344" s="80"/>
      <c r="M344" s="81"/>
      <c r="N344" s="205"/>
      <c r="O344" s="172"/>
      <c r="P344" s="172"/>
      <c r="Q344" s="85"/>
      <c r="R344" s="51"/>
      <c r="S344" s="51"/>
      <c r="T344" s="52"/>
      <c r="U344" s="51"/>
      <c r="V344" s="51"/>
      <c r="W344" s="51"/>
    </row>
    <row r="345" spans="1:39" ht="14.25" customHeight="1">
      <c r="A345" s="385"/>
      <c r="B345" s="388"/>
      <c r="C345" s="391"/>
      <c r="D345" s="394"/>
      <c r="E345" s="398"/>
      <c r="F345" s="402"/>
      <c r="G345" s="43"/>
      <c r="H345" s="30"/>
      <c r="I345" s="31"/>
      <c r="J345" s="32"/>
      <c r="K345" s="33"/>
      <c r="L345" s="34"/>
      <c r="M345" s="35"/>
      <c r="N345" s="205"/>
      <c r="O345" s="154"/>
      <c r="P345" s="154"/>
      <c r="Q345" s="87"/>
      <c r="R345" s="51"/>
      <c r="S345" s="51"/>
      <c r="T345" s="52"/>
      <c r="U345" s="51"/>
      <c r="V345" s="51"/>
      <c r="W345" s="51"/>
    </row>
    <row r="346" spans="1:39" ht="9.6" customHeight="1" thickBot="1">
      <c r="A346" s="386"/>
      <c r="B346" s="389"/>
      <c r="C346" s="392"/>
      <c r="D346" s="395"/>
      <c r="E346" s="399"/>
      <c r="F346" s="399"/>
      <c r="G346" s="36" t="s">
        <v>12</v>
      </c>
      <c r="H346" s="37">
        <f>SUM(H343:H345)</f>
        <v>235.3</v>
      </c>
      <c r="I346" s="38">
        <f t="shared" ref="I346:M346" si="69">SUM(I343:I345)</f>
        <v>0</v>
      </c>
      <c r="J346" s="39">
        <f t="shared" si="69"/>
        <v>0</v>
      </c>
      <c r="K346" s="40">
        <f t="shared" si="69"/>
        <v>220.3</v>
      </c>
      <c r="L346" s="41">
        <f t="shared" si="69"/>
        <v>0</v>
      </c>
      <c r="M346" s="44">
        <f t="shared" si="69"/>
        <v>0</v>
      </c>
      <c r="N346" s="206"/>
      <c r="O346" s="157"/>
      <c r="P346" s="157"/>
      <c r="Q346" s="92"/>
      <c r="R346" s="51"/>
      <c r="S346" s="51"/>
      <c r="T346" s="52"/>
      <c r="U346" s="51"/>
      <c r="V346" s="51"/>
      <c r="W346" s="51"/>
    </row>
    <row r="347" spans="1:39" ht="14.25" customHeight="1" thickBot="1">
      <c r="A347" s="46" t="s">
        <v>13</v>
      </c>
      <c r="B347" s="23" t="s">
        <v>13</v>
      </c>
      <c r="C347" s="410" t="s">
        <v>14</v>
      </c>
      <c r="D347" s="411"/>
      <c r="E347" s="411"/>
      <c r="F347" s="411"/>
      <c r="G347" s="412"/>
      <c r="H347" s="45">
        <f>H183+H188+H193+H198+H203+H208+H213+H218+H223+H228+H233+H238+H243+H248+H253+H258+H263+H268+H273+H278+H283+H288+H293+H298+H303+H308+H312+H317+H322+H327+H332+H340+H342+H346+H336</f>
        <v>1072.3</v>
      </c>
      <c r="I347" s="45">
        <f t="shared" ref="I347:K347" si="70">I183+I188+I193+I198+I203+I208+I213+I218+I223+I228+I233+I238+I243+I248+I253+I258+I263+I268+I273+I278+I283+I288+I293+I298+I303+I308+I312+I317+I322+I327+I332+I340+I342+I346</f>
        <v>0</v>
      </c>
      <c r="J347" s="45">
        <f t="shared" si="70"/>
        <v>37.4</v>
      </c>
      <c r="K347" s="45">
        <f t="shared" si="70"/>
        <v>848.7</v>
      </c>
      <c r="L347" s="45">
        <f>L183+L188+L193+L198+L203+L208+L213+L218+L223+L228+L233+L238+L243+L248+L253+L258+L263+L268+L273+L278+L283+L288+L293+L298+L303+L308+L312+L317+L322+L327+L332+L340+L342+L346+L336</f>
        <v>4728.1000000000004</v>
      </c>
      <c r="M347" s="45">
        <f>M183+M188+M193+M198+M203+M208+M213+M218+M223+M228+M233+M238+M243+M248+M253+M258+M263+M268+M273+M278+M283+M288+M293+M298+M303+M308+M312+M317+M322+M327+M332+M340+M342+M346+M336</f>
        <v>9551.7000000000007</v>
      </c>
      <c r="N347" s="24"/>
      <c r="O347" s="47"/>
      <c r="P347" s="47"/>
      <c r="Q347" s="208"/>
      <c r="R347" s="51"/>
      <c r="S347" s="51"/>
      <c r="T347" s="51"/>
      <c r="U347" s="51"/>
      <c r="V347" s="51"/>
      <c r="W347" s="51"/>
    </row>
    <row r="348" spans="1:39" s="11" customFormat="1" ht="14.25" customHeight="1" thickBot="1">
      <c r="A348" s="46" t="s">
        <v>13</v>
      </c>
      <c r="B348" s="435" t="s">
        <v>15</v>
      </c>
      <c r="C348" s="435"/>
      <c r="D348" s="435"/>
      <c r="E348" s="435"/>
      <c r="F348" s="435"/>
      <c r="G348" s="436"/>
      <c r="H348" s="48">
        <f t="shared" ref="H348:M348" si="71">H347+H177</f>
        <v>2834.7</v>
      </c>
      <c r="I348" s="48">
        <f t="shared" si="71"/>
        <v>0</v>
      </c>
      <c r="J348" s="48">
        <f t="shared" si="71"/>
        <v>37.4</v>
      </c>
      <c r="K348" s="48">
        <f t="shared" si="71"/>
        <v>2611.1000000000004</v>
      </c>
      <c r="L348" s="48">
        <f t="shared" si="71"/>
        <v>10232.9</v>
      </c>
      <c r="M348" s="48">
        <f t="shared" si="71"/>
        <v>17916.2</v>
      </c>
      <c r="N348" s="21"/>
      <c r="O348" s="21"/>
      <c r="P348" s="21"/>
      <c r="Q348" s="22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</row>
    <row r="349" spans="1:39" s="11" customFormat="1" ht="14.25" customHeight="1" thickBot="1">
      <c r="A349" s="57"/>
      <c r="B349" s="499" t="s">
        <v>16</v>
      </c>
      <c r="C349" s="499"/>
      <c r="D349" s="499"/>
      <c r="E349" s="499"/>
      <c r="F349" s="499"/>
      <c r="G349" s="499"/>
      <c r="H349" s="49">
        <f t="shared" ref="H349:M349" si="72">H348+H97</f>
        <v>2985.6</v>
      </c>
      <c r="I349" s="49">
        <f t="shared" si="72"/>
        <v>0</v>
      </c>
      <c r="J349" s="49">
        <f t="shared" si="72"/>
        <v>39.4</v>
      </c>
      <c r="K349" s="49">
        <f>K348+K97</f>
        <v>2740.6000000000004</v>
      </c>
      <c r="L349" s="49">
        <f t="shared" si="72"/>
        <v>15962.099999999999</v>
      </c>
      <c r="M349" s="49">
        <f t="shared" si="72"/>
        <v>25379.9</v>
      </c>
      <c r="N349" s="502"/>
      <c r="O349" s="503"/>
      <c r="P349" s="503"/>
      <c r="Q349" s="504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</row>
    <row r="350" spans="1:39" ht="13.5" customHeight="1">
      <c r="A350" s="60"/>
      <c r="B350" s="61"/>
      <c r="C350" s="61"/>
      <c r="D350" s="61"/>
      <c r="E350" s="61"/>
      <c r="F350" s="5"/>
      <c r="G350" s="5"/>
      <c r="H350" s="5"/>
      <c r="I350" s="5"/>
      <c r="J350" s="5"/>
      <c r="K350" s="5"/>
      <c r="L350" s="5"/>
      <c r="M350" s="5"/>
      <c r="N350" s="209"/>
      <c r="O350" s="209"/>
      <c r="P350" s="209"/>
      <c r="Q350" s="209"/>
    </row>
    <row r="351" spans="1:39" s="276" customFormat="1" ht="13.5" customHeight="1">
      <c r="A351" s="280"/>
      <c r="B351" s="281"/>
      <c r="C351" s="281"/>
      <c r="D351" s="281"/>
      <c r="E351" s="281"/>
      <c r="N351" s="285"/>
      <c r="O351" s="285"/>
      <c r="P351" s="285"/>
      <c r="Q351" s="285"/>
    </row>
    <row r="352" spans="1:39" s="276" customFormat="1" ht="13.5" customHeight="1">
      <c r="A352" s="280"/>
      <c r="B352" s="281"/>
      <c r="C352" s="281"/>
      <c r="D352" s="281"/>
      <c r="E352" s="281"/>
      <c r="N352" s="285"/>
      <c r="O352" s="285"/>
      <c r="P352" s="285"/>
      <c r="Q352" s="285"/>
    </row>
    <row r="353" spans="1:17" s="276" customFormat="1" ht="13.5" customHeight="1">
      <c r="A353" s="280"/>
      <c r="B353" s="281"/>
      <c r="C353" s="281"/>
      <c r="D353" s="281"/>
      <c r="E353" s="281"/>
      <c r="N353" s="285"/>
      <c r="O353" s="285"/>
      <c r="P353" s="285"/>
      <c r="Q353" s="285"/>
    </row>
    <row r="354" spans="1:17" s="276" customFormat="1" ht="13.5" customHeight="1">
      <c r="A354" s="280"/>
      <c r="B354" s="281"/>
      <c r="C354" s="281"/>
      <c r="D354" s="281"/>
      <c r="E354" s="281"/>
      <c r="N354" s="285"/>
      <c r="O354" s="285"/>
      <c r="P354" s="285"/>
      <c r="Q354" s="285"/>
    </row>
    <row r="355" spans="1:17" s="276" customFormat="1" ht="13.5" customHeight="1">
      <c r="A355" s="280"/>
      <c r="B355" s="281"/>
      <c r="C355" s="281"/>
      <c r="D355" s="281"/>
      <c r="E355" s="281"/>
      <c r="N355" s="285"/>
      <c r="O355" s="285"/>
      <c r="P355" s="285"/>
      <c r="Q355" s="285"/>
    </row>
    <row r="356" spans="1:17" s="276" customFormat="1" ht="13.5" customHeight="1">
      <c r="A356" s="280"/>
      <c r="B356" s="281"/>
      <c r="C356" s="281"/>
      <c r="D356" s="281"/>
      <c r="E356" s="281"/>
      <c r="N356" s="285"/>
      <c r="O356" s="285"/>
      <c r="P356" s="285"/>
      <c r="Q356" s="285"/>
    </row>
    <row r="357" spans="1:17" s="276" customFormat="1" ht="13.5" customHeight="1">
      <c r="A357" s="280"/>
      <c r="B357" s="281"/>
      <c r="C357" s="281"/>
      <c r="D357" s="281"/>
      <c r="E357" s="281"/>
      <c r="N357" s="285"/>
      <c r="O357" s="285"/>
      <c r="P357" s="285"/>
      <c r="Q357" s="285"/>
    </row>
    <row r="358" spans="1:17" ht="20.25" customHeight="1" thickBot="1">
      <c r="A358" s="60"/>
      <c r="B358" s="61"/>
      <c r="C358" s="61"/>
      <c r="D358" s="61"/>
      <c r="E358" s="61"/>
      <c r="F358" s="505" t="s">
        <v>17</v>
      </c>
      <c r="G358" s="506"/>
      <c r="H358" s="506"/>
      <c r="I358" s="506"/>
      <c r="J358" s="506"/>
      <c r="K358" s="506"/>
      <c r="L358" s="506"/>
      <c r="M358" s="506"/>
      <c r="N358" s="209"/>
      <c r="O358" s="209"/>
      <c r="P358" s="209"/>
      <c r="Q358" s="209"/>
    </row>
    <row r="359" spans="1:17" ht="36.6" customHeight="1" thickBot="1">
      <c r="C359" s="507" t="s">
        <v>18</v>
      </c>
      <c r="D359" s="508"/>
      <c r="E359" s="508"/>
      <c r="F359" s="508"/>
      <c r="G359" s="509"/>
      <c r="H359" s="360" t="s">
        <v>161</v>
      </c>
      <c r="I359" s="361"/>
      <c r="J359" s="361"/>
      <c r="K359" s="362"/>
      <c r="L359" s="5"/>
      <c r="M359" s="5"/>
      <c r="N359" s="339"/>
    </row>
    <row r="360" spans="1:17" ht="14.1" customHeight="1" thickBot="1">
      <c r="C360" s="465" t="s">
        <v>19</v>
      </c>
      <c r="D360" s="466"/>
      <c r="E360" s="466"/>
      <c r="F360" s="466"/>
      <c r="G360" s="467"/>
      <c r="H360" s="468">
        <f>H361+H362+H363+H364+H365</f>
        <v>2442.2000000000003</v>
      </c>
      <c r="I360" s="469"/>
      <c r="J360" s="469"/>
      <c r="K360" s="470"/>
      <c r="L360" s="5"/>
      <c r="M360" s="5"/>
    </row>
    <row r="361" spans="1:17" ht="23.25" customHeight="1">
      <c r="C361" s="493" t="s">
        <v>44</v>
      </c>
      <c r="D361" s="494"/>
      <c r="E361" s="494"/>
      <c r="F361" s="494"/>
      <c r="G361" s="495"/>
      <c r="H361" s="496">
        <v>243.8</v>
      </c>
      <c r="I361" s="497"/>
      <c r="J361" s="497"/>
      <c r="K361" s="498"/>
      <c r="L361" s="5"/>
      <c r="M361" s="5"/>
    </row>
    <row r="362" spans="1:17" ht="14.1" customHeight="1">
      <c r="C362" s="486" t="s">
        <v>45</v>
      </c>
      <c r="D362" s="487"/>
      <c r="E362" s="487"/>
      <c r="F362" s="487"/>
      <c r="G362" s="488"/>
      <c r="H362" s="480"/>
      <c r="I362" s="481"/>
      <c r="J362" s="481"/>
      <c r="K362" s="482"/>
      <c r="L362" s="5"/>
      <c r="M362" s="5"/>
    </row>
    <row r="363" spans="1:17" ht="14.1" customHeight="1">
      <c r="C363" s="483" t="s">
        <v>162</v>
      </c>
      <c r="D363" s="484"/>
      <c r="E363" s="484"/>
      <c r="F363" s="484"/>
      <c r="G363" s="485"/>
      <c r="H363" s="480"/>
      <c r="I363" s="481"/>
      <c r="J363" s="481"/>
      <c r="K363" s="482"/>
      <c r="L363" s="5"/>
      <c r="M363" s="5"/>
    </row>
    <row r="364" spans="1:17" ht="12.75" customHeight="1">
      <c r="C364" s="483" t="s">
        <v>46</v>
      </c>
      <c r="D364" s="484"/>
      <c r="E364" s="484"/>
      <c r="F364" s="484"/>
      <c r="G364" s="485"/>
      <c r="H364" s="480">
        <v>0</v>
      </c>
      <c r="I364" s="481"/>
      <c r="J364" s="481"/>
      <c r="K364" s="482"/>
      <c r="L364" s="5"/>
      <c r="M364" s="5"/>
    </row>
    <row r="365" spans="1:17" ht="14.1" customHeight="1" thickBot="1">
      <c r="C365" s="486" t="s">
        <v>47</v>
      </c>
      <c r="D365" s="487"/>
      <c r="E365" s="487"/>
      <c r="F365" s="487"/>
      <c r="G365" s="488"/>
      <c r="H365" s="489">
        <v>2198.4</v>
      </c>
      <c r="I365" s="490"/>
      <c r="J365" s="490"/>
      <c r="K365" s="491"/>
      <c r="L365" s="5"/>
      <c r="M365" s="5"/>
    </row>
    <row r="366" spans="1:17" ht="14.1" customHeight="1" thickBot="1">
      <c r="C366" s="465" t="s">
        <v>20</v>
      </c>
      <c r="D366" s="466"/>
      <c r="E366" s="466"/>
      <c r="F366" s="466"/>
      <c r="G366" s="467"/>
      <c r="H366" s="468">
        <f>SUM(H367:K369)</f>
        <v>543.4</v>
      </c>
      <c r="I366" s="469"/>
      <c r="J366" s="469"/>
      <c r="K366" s="470"/>
      <c r="L366" s="5"/>
      <c r="M366" s="5"/>
    </row>
    <row r="367" spans="1:17" ht="14.1" customHeight="1">
      <c r="C367" s="471" t="s">
        <v>48</v>
      </c>
      <c r="D367" s="472"/>
      <c r="E367" s="472"/>
      <c r="F367" s="472"/>
      <c r="G367" s="473"/>
      <c r="H367" s="474">
        <v>543.4</v>
      </c>
      <c r="I367" s="475"/>
      <c r="J367" s="475"/>
      <c r="K367" s="476"/>
      <c r="L367" s="5"/>
      <c r="M367" s="5"/>
    </row>
    <row r="368" spans="1:17" ht="14.1" customHeight="1">
      <c r="C368" s="477" t="s">
        <v>49</v>
      </c>
      <c r="D368" s="478"/>
      <c r="E368" s="478"/>
      <c r="F368" s="478"/>
      <c r="G368" s="479"/>
      <c r="H368" s="480">
        <v>0</v>
      </c>
      <c r="I368" s="481"/>
      <c r="J368" s="481"/>
      <c r="K368" s="482"/>
      <c r="L368" s="5"/>
      <c r="M368" s="5"/>
    </row>
    <row r="369" spans="2:23" ht="12" customHeight="1" thickBot="1">
      <c r="C369" s="483" t="s">
        <v>50</v>
      </c>
      <c r="D369" s="484"/>
      <c r="E369" s="484"/>
      <c r="F369" s="484"/>
      <c r="G369" s="492"/>
      <c r="H369" s="481"/>
      <c r="I369" s="481"/>
      <c r="J369" s="481"/>
      <c r="K369" s="482"/>
    </row>
    <row r="370" spans="2:23" ht="13.8" thickBot="1">
      <c r="C370" s="460" t="s">
        <v>21</v>
      </c>
      <c r="D370" s="461"/>
      <c r="E370" s="461"/>
      <c r="F370" s="461"/>
      <c r="G370" s="462"/>
      <c r="H370" s="463">
        <f>H366+H360</f>
        <v>2985.6000000000004</v>
      </c>
      <c r="I370" s="463"/>
      <c r="J370" s="463"/>
      <c r="K370" s="464"/>
    </row>
    <row r="371" spans="2:23">
      <c r="R371" s="51"/>
      <c r="S371" s="51"/>
      <c r="T371" s="51"/>
      <c r="U371" s="51"/>
      <c r="V371" s="51"/>
      <c r="W371" s="51"/>
    </row>
    <row r="372" spans="2:23">
      <c r="B372" s="50"/>
      <c r="C372" s="50"/>
      <c r="D372" s="50"/>
      <c r="E372" s="210"/>
      <c r="F372" s="50"/>
      <c r="G372" s="211"/>
      <c r="H372" s="50"/>
      <c r="I372" s="50"/>
      <c r="J372" s="50"/>
      <c r="K372" s="50"/>
      <c r="L372" s="50"/>
      <c r="M372" s="50"/>
      <c r="N372" s="50"/>
      <c r="O372" s="54"/>
      <c r="P372" s="50"/>
      <c r="Q372" s="50"/>
      <c r="R372" s="51"/>
      <c r="S372" s="51"/>
      <c r="T372" s="51"/>
      <c r="U372" s="51"/>
      <c r="V372" s="51"/>
      <c r="W372" s="51"/>
    </row>
    <row r="373" spans="2:23">
      <c r="B373" s="50"/>
      <c r="C373" s="50"/>
      <c r="D373" s="50"/>
      <c r="E373" s="210"/>
      <c r="F373" s="50"/>
      <c r="G373" s="211"/>
      <c r="H373" s="50"/>
      <c r="I373" s="50"/>
      <c r="J373" s="50"/>
      <c r="K373" s="50"/>
      <c r="L373" s="50"/>
      <c r="M373" s="50"/>
      <c r="N373" s="50"/>
      <c r="O373" s="54"/>
      <c r="P373" s="50"/>
      <c r="Q373" s="50"/>
    </row>
    <row r="374" spans="2:23">
      <c r="D374" s="212"/>
      <c r="E374" s="213"/>
      <c r="F374" s="212"/>
      <c r="G374" s="214"/>
      <c r="H374" s="212"/>
      <c r="I374" s="212"/>
      <c r="J374" s="212"/>
      <c r="K374" s="212"/>
    </row>
  </sheetData>
  <mergeCells count="454">
    <mergeCell ref="N337:N338"/>
    <mergeCell ref="N349:Q349"/>
    <mergeCell ref="F358:M358"/>
    <mergeCell ref="C359:G359"/>
    <mergeCell ref="H359:K359"/>
    <mergeCell ref="B343:B346"/>
    <mergeCell ref="C343:C346"/>
    <mergeCell ref="D343:D346"/>
    <mergeCell ref="E343:E346"/>
    <mergeCell ref="F343:F346"/>
    <mergeCell ref="C360:G360"/>
    <mergeCell ref="H360:K360"/>
    <mergeCell ref="C361:G361"/>
    <mergeCell ref="H361:K361"/>
    <mergeCell ref="C362:G362"/>
    <mergeCell ref="H362:K362"/>
    <mergeCell ref="C347:G347"/>
    <mergeCell ref="B348:G348"/>
    <mergeCell ref="B349:G349"/>
    <mergeCell ref="C370:G370"/>
    <mergeCell ref="H370:K370"/>
    <mergeCell ref="C366:G366"/>
    <mergeCell ref="H366:K366"/>
    <mergeCell ref="C367:G367"/>
    <mergeCell ref="H367:K367"/>
    <mergeCell ref="C368:G368"/>
    <mergeCell ref="H368:K368"/>
    <mergeCell ref="C363:G363"/>
    <mergeCell ref="H363:K363"/>
    <mergeCell ref="C364:G364"/>
    <mergeCell ref="H364:K364"/>
    <mergeCell ref="C365:G365"/>
    <mergeCell ref="H365:K365"/>
    <mergeCell ref="C369:G369"/>
    <mergeCell ref="H369:K369"/>
    <mergeCell ref="A341:A342"/>
    <mergeCell ref="B341:B342"/>
    <mergeCell ref="C341:C342"/>
    <mergeCell ref="D341:D342"/>
    <mergeCell ref="E341:E342"/>
    <mergeCell ref="F341:F342"/>
    <mergeCell ref="A343:A346"/>
    <mergeCell ref="D333:D336"/>
    <mergeCell ref="E333:E336"/>
    <mergeCell ref="A337:A340"/>
    <mergeCell ref="B337:B340"/>
    <mergeCell ref="C337:C340"/>
    <mergeCell ref="D337:D340"/>
    <mergeCell ref="E337:E340"/>
    <mergeCell ref="F337:F340"/>
    <mergeCell ref="A328:A332"/>
    <mergeCell ref="B328:B332"/>
    <mergeCell ref="C328:C332"/>
    <mergeCell ref="D328:D332"/>
    <mergeCell ref="E328:E332"/>
    <mergeCell ref="F328:F332"/>
    <mergeCell ref="A323:A327"/>
    <mergeCell ref="B323:B327"/>
    <mergeCell ref="C323:C327"/>
    <mergeCell ref="D323:D327"/>
    <mergeCell ref="E323:E327"/>
    <mergeCell ref="F323:F327"/>
    <mergeCell ref="A318:A322"/>
    <mergeCell ref="B318:B322"/>
    <mergeCell ref="C318:C322"/>
    <mergeCell ref="D318:D322"/>
    <mergeCell ref="E318:E322"/>
    <mergeCell ref="F318:F322"/>
    <mergeCell ref="A313:A317"/>
    <mergeCell ref="B313:B317"/>
    <mergeCell ref="C313:C317"/>
    <mergeCell ref="D313:D317"/>
    <mergeCell ref="E313:E317"/>
    <mergeCell ref="F313:F317"/>
    <mergeCell ref="A309:A312"/>
    <mergeCell ref="B309:B312"/>
    <mergeCell ref="C309:C312"/>
    <mergeCell ref="D309:D312"/>
    <mergeCell ref="E309:E312"/>
    <mergeCell ref="F309:F312"/>
    <mergeCell ref="A304:A308"/>
    <mergeCell ref="B304:B308"/>
    <mergeCell ref="C304:C308"/>
    <mergeCell ref="D304:D308"/>
    <mergeCell ref="E304:E308"/>
    <mergeCell ref="F304:F308"/>
    <mergeCell ref="A299:A303"/>
    <mergeCell ref="B299:B303"/>
    <mergeCell ref="C299:C303"/>
    <mergeCell ref="D299:D303"/>
    <mergeCell ref="E299:E303"/>
    <mergeCell ref="F299:F303"/>
    <mergeCell ref="A294:A298"/>
    <mergeCell ref="B294:B298"/>
    <mergeCell ref="C294:C298"/>
    <mergeCell ref="D294:D298"/>
    <mergeCell ref="E294:E298"/>
    <mergeCell ref="F294:F298"/>
    <mergeCell ref="A289:A293"/>
    <mergeCell ref="B289:B293"/>
    <mergeCell ref="C289:C293"/>
    <mergeCell ref="D289:D293"/>
    <mergeCell ref="E289:E293"/>
    <mergeCell ref="F289:F293"/>
    <mergeCell ref="A284:A288"/>
    <mergeCell ref="B284:B288"/>
    <mergeCell ref="C284:C288"/>
    <mergeCell ref="D284:D288"/>
    <mergeCell ref="E284:E288"/>
    <mergeCell ref="F284:F288"/>
    <mergeCell ref="A279:A283"/>
    <mergeCell ref="B279:B283"/>
    <mergeCell ref="C279:C283"/>
    <mergeCell ref="D279:D283"/>
    <mergeCell ref="E279:E283"/>
    <mergeCell ref="F279:F283"/>
    <mergeCell ref="A274:A278"/>
    <mergeCell ref="B274:B278"/>
    <mergeCell ref="C274:C278"/>
    <mergeCell ref="D274:D278"/>
    <mergeCell ref="E274:E278"/>
    <mergeCell ref="F274:F278"/>
    <mergeCell ref="A269:A273"/>
    <mergeCell ref="B269:B273"/>
    <mergeCell ref="C269:C273"/>
    <mergeCell ref="D269:D273"/>
    <mergeCell ref="E269:E273"/>
    <mergeCell ref="F269:F273"/>
    <mergeCell ref="A264:A268"/>
    <mergeCell ref="B264:B268"/>
    <mergeCell ref="C264:C268"/>
    <mergeCell ref="D264:D268"/>
    <mergeCell ref="E264:E268"/>
    <mergeCell ref="F264:F268"/>
    <mergeCell ref="A259:A263"/>
    <mergeCell ref="B259:B263"/>
    <mergeCell ref="C259:C263"/>
    <mergeCell ref="D259:D263"/>
    <mergeCell ref="E259:E263"/>
    <mergeCell ref="F259:F263"/>
    <mergeCell ref="A254:A258"/>
    <mergeCell ref="B254:B258"/>
    <mergeCell ref="C254:C258"/>
    <mergeCell ref="D254:D258"/>
    <mergeCell ref="E254:E258"/>
    <mergeCell ref="F254:F258"/>
    <mergeCell ref="A249:A253"/>
    <mergeCell ref="B249:B253"/>
    <mergeCell ref="C249:C253"/>
    <mergeCell ref="D249:D253"/>
    <mergeCell ref="E249:E253"/>
    <mergeCell ref="F249:F253"/>
    <mergeCell ref="A244:A248"/>
    <mergeCell ref="B244:B248"/>
    <mergeCell ref="C244:C248"/>
    <mergeCell ref="D244:D248"/>
    <mergeCell ref="E244:E248"/>
    <mergeCell ref="F244:F248"/>
    <mergeCell ref="A239:A243"/>
    <mergeCell ref="B239:B243"/>
    <mergeCell ref="C239:C243"/>
    <mergeCell ref="D239:D243"/>
    <mergeCell ref="E239:E243"/>
    <mergeCell ref="F239:F243"/>
    <mergeCell ref="A234:A238"/>
    <mergeCell ref="B234:B238"/>
    <mergeCell ref="C234:C238"/>
    <mergeCell ref="D234:D238"/>
    <mergeCell ref="E234:E238"/>
    <mergeCell ref="F234:F238"/>
    <mergeCell ref="A229:A233"/>
    <mergeCell ref="B229:B233"/>
    <mergeCell ref="C229:C233"/>
    <mergeCell ref="D229:D233"/>
    <mergeCell ref="E229:E233"/>
    <mergeCell ref="F229:F233"/>
    <mergeCell ref="A224:A228"/>
    <mergeCell ref="B224:B228"/>
    <mergeCell ref="C224:C228"/>
    <mergeCell ref="D224:D228"/>
    <mergeCell ref="E224:E228"/>
    <mergeCell ref="F224:F228"/>
    <mergeCell ref="A219:A223"/>
    <mergeCell ref="B219:B223"/>
    <mergeCell ref="C219:C223"/>
    <mergeCell ref="D219:D223"/>
    <mergeCell ref="E219:E223"/>
    <mergeCell ref="F219:F223"/>
    <mergeCell ref="A214:A218"/>
    <mergeCell ref="B214:B218"/>
    <mergeCell ref="C214:C218"/>
    <mergeCell ref="D214:D218"/>
    <mergeCell ref="E214:E218"/>
    <mergeCell ref="F214:F218"/>
    <mergeCell ref="A209:A213"/>
    <mergeCell ref="B209:B213"/>
    <mergeCell ref="C209:C213"/>
    <mergeCell ref="D209:D213"/>
    <mergeCell ref="E209:E213"/>
    <mergeCell ref="F209:F213"/>
    <mergeCell ref="A204:A208"/>
    <mergeCell ref="B204:B208"/>
    <mergeCell ref="C204:C208"/>
    <mergeCell ref="D204:D208"/>
    <mergeCell ref="E204:E208"/>
    <mergeCell ref="F204:F208"/>
    <mergeCell ref="A199:A203"/>
    <mergeCell ref="B199:B203"/>
    <mergeCell ref="C199:C203"/>
    <mergeCell ref="D199:D203"/>
    <mergeCell ref="E199:E203"/>
    <mergeCell ref="F199:F203"/>
    <mergeCell ref="A194:A198"/>
    <mergeCell ref="B194:B198"/>
    <mergeCell ref="C194:C198"/>
    <mergeCell ref="D194:D198"/>
    <mergeCell ref="E194:E198"/>
    <mergeCell ref="F194:F198"/>
    <mergeCell ref="A189:A193"/>
    <mergeCell ref="B189:B193"/>
    <mergeCell ref="C189:C193"/>
    <mergeCell ref="D189:D193"/>
    <mergeCell ref="E189:E193"/>
    <mergeCell ref="F189:F193"/>
    <mergeCell ref="A184:A188"/>
    <mergeCell ref="B184:B188"/>
    <mergeCell ref="C184:C188"/>
    <mergeCell ref="D184:D188"/>
    <mergeCell ref="E184:E188"/>
    <mergeCell ref="F184:F188"/>
    <mergeCell ref="A179:A183"/>
    <mergeCell ref="B179:B183"/>
    <mergeCell ref="C179:C183"/>
    <mergeCell ref="D179:D183"/>
    <mergeCell ref="E179:E183"/>
    <mergeCell ref="F179:F183"/>
    <mergeCell ref="A160:A171"/>
    <mergeCell ref="B160:B171"/>
    <mergeCell ref="C160:C171"/>
    <mergeCell ref="D160:D171"/>
    <mergeCell ref="E160:E171"/>
    <mergeCell ref="F160:F171"/>
    <mergeCell ref="D172:D176"/>
    <mergeCell ref="C173:C176"/>
    <mergeCell ref="C177:G177"/>
    <mergeCell ref="C178:Q178"/>
    <mergeCell ref="N160:N161"/>
    <mergeCell ref="N162:N163"/>
    <mergeCell ref="N170:N171"/>
    <mergeCell ref="N164:N166"/>
    <mergeCell ref="A155:A159"/>
    <mergeCell ref="B155:B159"/>
    <mergeCell ref="C155:C159"/>
    <mergeCell ref="D155:D159"/>
    <mergeCell ref="E155:E159"/>
    <mergeCell ref="F155:F159"/>
    <mergeCell ref="A150:A154"/>
    <mergeCell ref="B150:B154"/>
    <mergeCell ref="C150:C154"/>
    <mergeCell ref="D150:D154"/>
    <mergeCell ref="E150:E154"/>
    <mergeCell ref="F150:F154"/>
    <mergeCell ref="A145:A149"/>
    <mergeCell ref="B145:B149"/>
    <mergeCell ref="C145:C149"/>
    <mergeCell ref="D145:D149"/>
    <mergeCell ref="E145:E149"/>
    <mergeCell ref="F145:F149"/>
    <mergeCell ref="A140:A144"/>
    <mergeCell ref="B140:B144"/>
    <mergeCell ref="C140:C144"/>
    <mergeCell ref="D140:D144"/>
    <mergeCell ref="E140:E144"/>
    <mergeCell ref="F140:F144"/>
    <mergeCell ref="A135:A139"/>
    <mergeCell ref="B135:B139"/>
    <mergeCell ref="C135:C139"/>
    <mergeCell ref="D135:D139"/>
    <mergeCell ref="E135:E139"/>
    <mergeCell ref="F135:F139"/>
    <mergeCell ref="A130:A134"/>
    <mergeCell ref="B130:B134"/>
    <mergeCell ref="C130:C134"/>
    <mergeCell ref="D130:D134"/>
    <mergeCell ref="E130:E134"/>
    <mergeCell ref="F130:F134"/>
    <mergeCell ref="A125:A129"/>
    <mergeCell ref="B125:B129"/>
    <mergeCell ref="C125:C129"/>
    <mergeCell ref="D125:D129"/>
    <mergeCell ref="E125:E129"/>
    <mergeCell ref="F125:F129"/>
    <mergeCell ref="A120:A124"/>
    <mergeCell ref="B120:B124"/>
    <mergeCell ref="C120:C124"/>
    <mergeCell ref="D120:D124"/>
    <mergeCell ref="E120:E124"/>
    <mergeCell ref="F120:F124"/>
    <mergeCell ref="A115:A119"/>
    <mergeCell ref="B115:B119"/>
    <mergeCell ref="C115:C119"/>
    <mergeCell ref="D115:D119"/>
    <mergeCell ref="E115:E119"/>
    <mergeCell ref="F115:F119"/>
    <mergeCell ref="A110:A114"/>
    <mergeCell ref="B110:B114"/>
    <mergeCell ref="C110:C114"/>
    <mergeCell ref="D110:D114"/>
    <mergeCell ref="E110:E114"/>
    <mergeCell ref="F110:F114"/>
    <mergeCell ref="A105:A109"/>
    <mergeCell ref="B105:B109"/>
    <mergeCell ref="C105:C109"/>
    <mergeCell ref="D105:D109"/>
    <mergeCell ref="E105:E109"/>
    <mergeCell ref="F105:F109"/>
    <mergeCell ref="C96:G96"/>
    <mergeCell ref="B97:G97"/>
    <mergeCell ref="B98:Q98"/>
    <mergeCell ref="C99:Q99"/>
    <mergeCell ref="A100:A104"/>
    <mergeCell ref="B100:B104"/>
    <mergeCell ref="C100:C104"/>
    <mergeCell ref="D100:D104"/>
    <mergeCell ref="E100:E104"/>
    <mergeCell ref="F100:F104"/>
    <mergeCell ref="A92:A95"/>
    <mergeCell ref="B92:B95"/>
    <mergeCell ref="C92:C95"/>
    <mergeCell ref="D92:D95"/>
    <mergeCell ref="E92:E95"/>
    <mergeCell ref="F92:F95"/>
    <mergeCell ref="A84:A87"/>
    <mergeCell ref="B84:B87"/>
    <mergeCell ref="C84:C87"/>
    <mergeCell ref="D84:D87"/>
    <mergeCell ref="E84:E87"/>
    <mergeCell ref="F84:F87"/>
    <mergeCell ref="A88:A91"/>
    <mergeCell ref="B88:B91"/>
    <mergeCell ref="C88:C91"/>
    <mergeCell ref="D88:D91"/>
    <mergeCell ref="E88:E91"/>
    <mergeCell ref="F88:F91"/>
    <mergeCell ref="A79:A83"/>
    <mergeCell ref="B79:B83"/>
    <mergeCell ref="C79:C83"/>
    <mergeCell ref="D79:D83"/>
    <mergeCell ref="E79:E83"/>
    <mergeCell ref="F79:F83"/>
    <mergeCell ref="A75:A78"/>
    <mergeCell ref="B75:B78"/>
    <mergeCell ref="C75:C78"/>
    <mergeCell ref="D75:D78"/>
    <mergeCell ref="E75:E78"/>
    <mergeCell ref="F75:F78"/>
    <mergeCell ref="A70:A74"/>
    <mergeCell ref="B70:B74"/>
    <mergeCell ref="C70:C74"/>
    <mergeCell ref="D70:D74"/>
    <mergeCell ref="E70:E74"/>
    <mergeCell ref="F70:F74"/>
    <mergeCell ref="A65:A69"/>
    <mergeCell ref="B65:B69"/>
    <mergeCell ref="C65:C69"/>
    <mergeCell ref="D65:D69"/>
    <mergeCell ref="E65:E69"/>
    <mergeCell ref="F65:F69"/>
    <mergeCell ref="A60:A64"/>
    <mergeCell ref="B60:B64"/>
    <mergeCell ref="C60:C64"/>
    <mergeCell ref="D60:D64"/>
    <mergeCell ref="E60:E64"/>
    <mergeCell ref="F60:F64"/>
    <mergeCell ref="A55:A59"/>
    <mergeCell ref="B55:B59"/>
    <mergeCell ref="C55:C59"/>
    <mergeCell ref="D55:D59"/>
    <mergeCell ref="E55:E59"/>
    <mergeCell ref="F55:F59"/>
    <mergeCell ref="A50:A54"/>
    <mergeCell ref="B50:B54"/>
    <mergeCell ref="C50:C54"/>
    <mergeCell ref="D50:D54"/>
    <mergeCell ref="E50:E54"/>
    <mergeCell ref="F50:F54"/>
    <mergeCell ref="A45:A49"/>
    <mergeCell ref="B45:B49"/>
    <mergeCell ref="C45:C49"/>
    <mergeCell ref="D45:D49"/>
    <mergeCell ref="E45:E49"/>
    <mergeCell ref="F45:F49"/>
    <mergeCell ref="C38:G38"/>
    <mergeCell ref="C39:Q39"/>
    <mergeCell ref="A40:A44"/>
    <mergeCell ref="B40:B44"/>
    <mergeCell ref="C40:C44"/>
    <mergeCell ref="D40:D44"/>
    <mergeCell ref="E40:E44"/>
    <mergeCell ref="F40:F44"/>
    <mergeCell ref="D29:D33"/>
    <mergeCell ref="E29:E33"/>
    <mergeCell ref="F29:F33"/>
    <mergeCell ref="A34:A37"/>
    <mergeCell ref="B34:B37"/>
    <mergeCell ref="C34:C37"/>
    <mergeCell ref="D34:D37"/>
    <mergeCell ref="E34:E37"/>
    <mergeCell ref="F34:F37"/>
    <mergeCell ref="N22:N23"/>
    <mergeCell ref="A24:A28"/>
    <mergeCell ref="B24:B28"/>
    <mergeCell ref="C24:C28"/>
    <mergeCell ref="D24:D28"/>
    <mergeCell ref="E24:E28"/>
    <mergeCell ref="F24:F28"/>
    <mergeCell ref="A18:A23"/>
    <mergeCell ref="B18:B23"/>
    <mergeCell ref="C18:C23"/>
    <mergeCell ref="D18:D23"/>
    <mergeCell ref="E18:E23"/>
    <mergeCell ref="F18:F23"/>
    <mergeCell ref="A13:A17"/>
    <mergeCell ref="B13:B17"/>
    <mergeCell ref="C13:C17"/>
    <mergeCell ref="D13:D17"/>
    <mergeCell ref="E13:E17"/>
    <mergeCell ref="F13:F17"/>
    <mergeCell ref="B7:Q7"/>
    <mergeCell ref="C8:Q8"/>
    <mergeCell ref="A9:A12"/>
    <mergeCell ref="B9:B12"/>
    <mergeCell ref="C9:C12"/>
    <mergeCell ref="D9:D12"/>
    <mergeCell ref="E9:E12"/>
    <mergeCell ref="F9:F12"/>
    <mergeCell ref="M4:M6"/>
    <mergeCell ref="N4:Q4"/>
    <mergeCell ref="H5:H6"/>
    <mergeCell ref="I5:J5"/>
    <mergeCell ref="K5:K6"/>
    <mergeCell ref="N5:N6"/>
    <mergeCell ref="O5:Q5"/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  <mergeCell ref="L4:L6"/>
  </mergeCells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3"/>
  <sheetViews>
    <sheetView workbookViewId="0">
      <selection activeCell="H18" sqref="H18"/>
    </sheetView>
  </sheetViews>
  <sheetFormatPr defaultRowHeight="13.2"/>
  <cols>
    <col min="2" max="2" width="10.6640625" customWidth="1"/>
    <col min="3" max="3" width="53.33203125" customWidth="1"/>
  </cols>
  <sheetData>
    <row r="3" spans="2:3" ht="13.8" thickBot="1">
      <c r="C3" t="s">
        <v>186</v>
      </c>
    </row>
    <row r="4" spans="2:3" ht="14.25" customHeight="1" thickBot="1">
      <c r="B4" s="263" t="s">
        <v>187</v>
      </c>
      <c r="C4" s="264" t="s">
        <v>188</v>
      </c>
    </row>
    <row r="5" spans="2:3" ht="14.25" customHeight="1">
      <c r="B5" s="265">
        <v>0</v>
      </c>
      <c r="C5" s="266" t="s">
        <v>189</v>
      </c>
    </row>
    <row r="6" spans="2:3" ht="15.75" customHeight="1">
      <c r="B6" s="267">
        <v>1</v>
      </c>
      <c r="C6" s="268" t="s">
        <v>190</v>
      </c>
    </row>
    <row r="7" spans="2:3" ht="16.5" customHeight="1">
      <c r="B7" s="267">
        <v>2</v>
      </c>
      <c r="C7" s="268" t="s">
        <v>191</v>
      </c>
    </row>
    <row r="8" spans="2:3" ht="13.5" customHeight="1">
      <c r="B8" s="267">
        <v>3</v>
      </c>
      <c r="C8" s="268" t="s">
        <v>192</v>
      </c>
    </row>
    <row r="9" spans="2:3" ht="15.75" customHeight="1">
      <c r="B9" s="267">
        <v>4</v>
      </c>
      <c r="C9" s="268" t="s">
        <v>193</v>
      </c>
    </row>
    <row r="10" spans="2:3" ht="15.75" customHeight="1">
      <c r="B10" s="267">
        <v>5</v>
      </c>
      <c r="C10" s="268" t="s">
        <v>194</v>
      </c>
    </row>
    <row r="11" spans="2:3" ht="15.75" customHeight="1">
      <c r="B11" s="267">
        <v>6</v>
      </c>
      <c r="C11" s="268" t="s">
        <v>195</v>
      </c>
    </row>
    <row r="12" spans="2:3" ht="13.5" customHeight="1">
      <c r="B12" s="267">
        <v>7</v>
      </c>
      <c r="C12" s="268" t="s">
        <v>196</v>
      </c>
    </row>
    <row r="13" spans="2:3" ht="13.5" customHeight="1">
      <c r="B13" s="267">
        <v>8</v>
      </c>
      <c r="C13" s="268" t="s">
        <v>197</v>
      </c>
    </row>
    <row r="14" spans="2:3" ht="15.75" customHeight="1">
      <c r="B14" s="267">
        <v>9</v>
      </c>
      <c r="C14" s="268" t="s">
        <v>198</v>
      </c>
    </row>
    <row r="15" spans="2:3" ht="18" customHeight="1">
      <c r="B15" s="267">
        <v>10</v>
      </c>
      <c r="C15" s="268" t="s">
        <v>199</v>
      </c>
    </row>
    <row r="16" spans="2:3" ht="16.5" customHeight="1">
      <c r="B16" s="267">
        <v>11</v>
      </c>
      <c r="C16" s="268" t="s">
        <v>200</v>
      </c>
    </row>
    <row r="17" spans="2:3" ht="14.25" customHeight="1">
      <c r="B17" s="267">
        <v>12</v>
      </c>
      <c r="C17" s="268" t="s">
        <v>201</v>
      </c>
    </row>
    <row r="18" spans="2:3" ht="15" customHeight="1">
      <c r="B18" s="267">
        <v>13</v>
      </c>
      <c r="C18" s="268" t="s">
        <v>202</v>
      </c>
    </row>
    <row r="19" spans="2:3" ht="15" customHeight="1">
      <c r="B19" s="267">
        <v>14</v>
      </c>
      <c r="C19" s="268" t="s">
        <v>203</v>
      </c>
    </row>
    <row r="20" spans="2:3" ht="17.25" customHeight="1">
      <c r="B20" s="267">
        <v>15</v>
      </c>
      <c r="C20" s="268" t="s">
        <v>204</v>
      </c>
    </row>
    <row r="21" spans="2:3" ht="17.25" customHeight="1">
      <c r="B21" s="267">
        <v>16</v>
      </c>
      <c r="C21" s="268" t="s">
        <v>205</v>
      </c>
    </row>
    <row r="22" spans="2:3" ht="15.75" customHeight="1">
      <c r="B22" s="267">
        <v>17</v>
      </c>
      <c r="C22" s="268" t="s">
        <v>206</v>
      </c>
    </row>
    <row r="23" spans="2:3" ht="15.75" customHeight="1" thickBot="1">
      <c r="B23" s="269">
        <v>18</v>
      </c>
      <c r="C23" s="270" t="s">
        <v>207</v>
      </c>
    </row>
    <row r="24" spans="2:3" ht="15.75" customHeight="1"/>
    <row r="25" spans="2:3" ht="17.25" customHeight="1"/>
    <row r="26" spans="2:3" ht="17.25" customHeight="1"/>
    <row r="27" spans="2:3" ht="16.5" customHeight="1"/>
    <row r="28" spans="2:3" ht="16.5" customHeight="1"/>
    <row r="29" spans="2:3" ht="16.5" customHeight="1"/>
    <row r="30" spans="2:3" ht="15" customHeight="1"/>
    <row r="31" spans="2:3" ht="18" customHeight="1"/>
    <row r="32" spans="2:3" ht="16.5" customHeight="1"/>
    <row r="33" ht="18.75" customHeight="1"/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02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2016-12-16T12:04:33Z</cp:lastPrinted>
  <dcterms:created xsi:type="dcterms:W3CDTF">1996-10-14T23:33:28Z</dcterms:created>
  <dcterms:modified xsi:type="dcterms:W3CDTF">2016-12-16T12:20:35Z</dcterms:modified>
</cp:coreProperties>
</file>