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ta1\Documents\A Kopijos\Programos 2016-2018\2016-12\"/>
    </mc:Choice>
  </mc:AlternateContent>
  <bookViews>
    <workbookView xWindow="0" yWindow="0" windowWidth="28800" windowHeight="12432" tabRatio="629"/>
  </bookViews>
  <sheets>
    <sheet name="13" sheetId="15" r:id="rId1"/>
    <sheet name="Priemoniu vykdytoju kodai" sheetId="3" r:id="rId2"/>
    <sheet name="Sheet1" sheetId="4" r:id="rId3"/>
  </sheets>
  <calcPr calcId="152511"/>
</workbook>
</file>

<file path=xl/calcChain.xml><?xml version="1.0" encoding="utf-8"?>
<calcChain xmlns="http://schemas.openxmlformats.org/spreadsheetml/2006/main">
  <c r="H96" i="15" l="1"/>
  <c r="H90" i="15"/>
  <c r="M85" i="15"/>
  <c r="L85" i="15"/>
  <c r="K85" i="15"/>
  <c r="J85" i="15"/>
  <c r="I85" i="15"/>
  <c r="H85" i="15"/>
  <c r="M79" i="15"/>
  <c r="L79" i="15"/>
  <c r="K79" i="15"/>
  <c r="J79" i="15"/>
  <c r="I79" i="15"/>
  <c r="H79" i="15"/>
  <c r="M77" i="15"/>
  <c r="L77" i="15"/>
  <c r="K77" i="15"/>
  <c r="J77" i="15"/>
  <c r="I77" i="15"/>
  <c r="H77" i="15"/>
  <c r="M75" i="15"/>
  <c r="L75" i="15"/>
  <c r="K75" i="15"/>
  <c r="J75" i="15"/>
  <c r="I75" i="15"/>
  <c r="H75" i="15"/>
  <c r="M73" i="15"/>
  <c r="L73" i="15"/>
  <c r="K73" i="15"/>
  <c r="J73" i="15"/>
  <c r="I73" i="15"/>
  <c r="H73" i="15"/>
  <c r="M71" i="15"/>
  <c r="L71" i="15"/>
  <c r="K71" i="15"/>
  <c r="J71" i="15"/>
  <c r="I71" i="15"/>
  <c r="H71" i="15"/>
  <c r="M69" i="15"/>
  <c r="L69" i="15"/>
  <c r="K69" i="15"/>
  <c r="J69" i="15"/>
  <c r="I69" i="15"/>
  <c r="H69" i="15"/>
  <c r="M67" i="15"/>
  <c r="L67" i="15"/>
  <c r="K67" i="15"/>
  <c r="J67" i="15"/>
  <c r="I67" i="15"/>
  <c r="H67" i="15"/>
  <c r="M65" i="15"/>
  <c r="L65" i="15"/>
  <c r="K65" i="15"/>
  <c r="J65" i="15"/>
  <c r="I65" i="15"/>
  <c r="H65" i="15"/>
  <c r="M63" i="15"/>
  <c r="L63" i="15"/>
  <c r="L81" i="15" s="1"/>
  <c r="K63" i="15"/>
  <c r="J63" i="15"/>
  <c r="I63" i="15"/>
  <c r="H63" i="15"/>
  <c r="H81" i="15" s="1"/>
  <c r="M61" i="15"/>
  <c r="L61" i="15"/>
  <c r="L80" i="15" s="1"/>
  <c r="K61" i="15"/>
  <c r="K80" i="15" s="1"/>
  <c r="J61" i="15"/>
  <c r="J80" i="15" s="1"/>
  <c r="I61" i="15"/>
  <c r="H61" i="15"/>
  <c r="M57" i="15"/>
  <c r="L57" i="15"/>
  <c r="K57" i="15"/>
  <c r="J57" i="15"/>
  <c r="I57" i="15"/>
  <c r="H57" i="15"/>
  <c r="M55" i="15"/>
  <c r="L55" i="15"/>
  <c r="K55" i="15"/>
  <c r="K58" i="15" s="1"/>
  <c r="J55" i="15"/>
  <c r="I55" i="15"/>
  <c r="H55" i="15"/>
  <c r="M53" i="15"/>
  <c r="M58" i="15" s="1"/>
  <c r="L53" i="15"/>
  <c r="K53" i="15"/>
  <c r="J53" i="15"/>
  <c r="I53" i="15"/>
  <c r="I58" i="15" s="1"/>
  <c r="H53" i="15"/>
  <c r="M47" i="15"/>
  <c r="L47" i="15"/>
  <c r="K47" i="15"/>
  <c r="K48" i="15" s="1"/>
  <c r="J47" i="15"/>
  <c r="I47" i="15"/>
  <c r="H47" i="15"/>
  <c r="M43" i="15"/>
  <c r="M48" i="15" s="1"/>
  <c r="L43" i="15"/>
  <c r="K43" i="15"/>
  <c r="J43" i="15"/>
  <c r="I43" i="15"/>
  <c r="I48" i="15" s="1"/>
  <c r="H43" i="15"/>
  <c r="M37" i="15"/>
  <c r="L37" i="15"/>
  <c r="K37" i="15"/>
  <c r="J37" i="15"/>
  <c r="I37" i="15"/>
  <c r="H37" i="15"/>
  <c r="M33" i="15"/>
  <c r="M38" i="15" s="1"/>
  <c r="L33" i="15"/>
  <c r="L38" i="15" s="1"/>
  <c r="K33" i="15"/>
  <c r="J33" i="15"/>
  <c r="I33" i="15"/>
  <c r="I38" i="15" s="1"/>
  <c r="H33" i="15"/>
  <c r="H38" i="15" s="1"/>
  <c r="M28" i="15"/>
  <c r="L28" i="15"/>
  <c r="K28" i="15"/>
  <c r="J28" i="15"/>
  <c r="I28" i="15"/>
  <c r="H28" i="15"/>
  <c r="M25" i="15"/>
  <c r="L25" i="15"/>
  <c r="K25" i="15"/>
  <c r="J25" i="15"/>
  <c r="I25" i="15"/>
  <c r="H25" i="15"/>
  <c r="M23" i="15"/>
  <c r="L23" i="15"/>
  <c r="K23" i="15"/>
  <c r="J23" i="15"/>
  <c r="I23" i="15"/>
  <c r="H23" i="15"/>
  <c r="M19" i="15"/>
  <c r="M29" i="15" s="1"/>
  <c r="L19" i="15"/>
  <c r="L29" i="15" s="1"/>
  <c r="K19" i="15"/>
  <c r="J19" i="15"/>
  <c r="I19" i="15"/>
  <c r="I29" i="15" s="1"/>
  <c r="H19" i="15"/>
  <c r="H29" i="15" s="1"/>
  <c r="M13" i="15"/>
  <c r="L13" i="15"/>
  <c r="K13" i="15"/>
  <c r="J13" i="15"/>
  <c r="I13" i="15"/>
  <c r="H13" i="15"/>
  <c r="M11" i="15"/>
  <c r="M14" i="15" s="1"/>
  <c r="L11" i="15"/>
  <c r="L14" i="15" s="1"/>
  <c r="K11" i="15"/>
  <c r="J11" i="15"/>
  <c r="I11" i="15"/>
  <c r="I14" i="15" s="1"/>
  <c r="H11" i="15"/>
  <c r="H14" i="15" s="1"/>
  <c r="H100" i="15" l="1"/>
  <c r="J14" i="15"/>
  <c r="J29" i="15"/>
  <c r="J49" i="15" s="1"/>
  <c r="J38" i="15"/>
  <c r="J48" i="15"/>
  <c r="H48" i="15"/>
  <c r="H49" i="15" s="1"/>
  <c r="L48" i="15"/>
  <c r="L49" i="15" s="1"/>
  <c r="J58" i="15"/>
  <c r="J83" i="15" s="1"/>
  <c r="H58" i="15"/>
  <c r="L58" i="15"/>
  <c r="L83" i="15" s="1"/>
  <c r="H80" i="15"/>
  <c r="H83" i="15" s="1"/>
  <c r="K14" i="15"/>
  <c r="K29" i="15"/>
  <c r="K38" i="15"/>
  <c r="I81" i="15"/>
  <c r="M81" i="15"/>
  <c r="K81" i="15"/>
  <c r="H82" i="15"/>
  <c r="L82" i="15"/>
  <c r="I49" i="15"/>
  <c r="M49" i="15"/>
  <c r="I82" i="15"/>
  <c r="M82" i="15"/>
  <c r="K83" i="15"/>
  <c r="J81" i="15"/>
  <c r="I80" i="15"/>
  <c r="I83" i="15" s="1"/>
  <c r="M80" i="15"/>
  <c r="M83" i="15" s="1"/>
  <c r="M86" i="15" s="1"/>
  <c r="K49" i="15" l="1"/>
  <c r="K86" i="15" s="1"/>
  <c r="L86" i="15"/>
  <c r="I86" i="15"/>
  <c r="H86" i="15"/>
</calcChain>
</file>

<file path=xl/sharedStrings.xml><?xml version="1.0" encoding="utf-8"?>
<sst xmlns="http://schemas.openxmlformats.org/spreadsheetml/2006/main" count="359" uniqueCount="150">
  <si>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</si>
  <si>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</si>
  <si>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</si>
  <si>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</si>
  <si>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</si>
  <si>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</si>
  <si>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</si>
  <si>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Iš viso</t>
  </si>
  <si>
    <t>Išlaidoms</t>
  </si>
  <si>
    <t>planas</t>
  </si>
  <si>
    <t>Iš jų darbo užmokesčiui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</si>
  <si>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</si>
  <si>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</si>
  <si>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</si>
  <si>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</si>
  <si>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</si>
  <si>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</si>
  <si>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</si>
  <si>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</si>
  <si>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</si>
  <si>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</si>
  <si>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</si>
  <si>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Rezultato, produkto kriterijaus</t>
  </si>
  <si>
    <t>Vykdytojo kodas</t>
  </si>
  <si>
    <t xml:space="preserve">                              Pavadinimas</t>
  </si>
  <si>
    <t>Panevėžio miesto savivaldybės administracija</t>
  </si>
  <si>
    <t>Centralizuotas vidaus audito skyrius</t>
  </si>
  <si>
    <t>Buhalterinės apskaitos skyrius</t>
  </si>
  <si>
    <t>Viešųjų pirkimų skyrius</t>
  </si>
  <si>
    <t>Civilinės metrikacijos skyrius</t>
  </si>
  <si>
    <t>Kultūros ir meno skyrius</t>
  </si>
  <si>
    <t>Vaiko teisių apsaugos skyrius</t>
  </si>
  <si>
    <t>Priemonių vykdytojų kodų klasifikatorius</t>
  </si>
  <si>
    <t>Kūno kultūros ir sporto centras</t>
  </si>
  <si>
    <t>pavadinimas</t>
  </si>
  <si>
    <t xml:space="preserve"> TIKSLŲ, UŽDAVINIŲ IR PRIEMONIŲ, PRIEMONIŲ IŠLAIDŲ  IR REZULTATO, PRODUKTO VERTINIMO KRITERIJŲ SUVESTINĖ</t>
  </si>
  <si>
    <t>03</t>
  </si>
  <si>
    <t>04</t>
  </si>
  <si>
    <t>SB</t>
  </si>
  <si>
    <t>05</t>
  </si>
  <si>
    <t>06</t>
  </si>
  <si>
    <t>07</t>
  </si>
  <si>
    <t>08</t>
  </si>
  <si>
    <t>09</t>
  </si>
  <si>
    <t>10</t>
  </si>
  <si>
    <t>288724610</t>
  </si>
  <si>
    <t>SB(VB)</t>
  </si>
  <si>
    <t>2016 metai</t>
  </si>
  <si>
    <t>2017 metai</t>
  </si>
  <si>
    <r>
      <t xml:space="preserve">Savivaldybės biudžeto lėšos </t>
    </r>
    <r>
      <rPr>
        <b/>
        <sz val="9"/>
        <rFont val="Times New Roman"/>
        <family val="1"/>
      </rPr>
      <t>SB</t>
    </r>
  </si>
  <si>
    <r>
      <t xml:space="preserve">Savivaldybės aplinkos apsaugos rėmimo specialiosios programos lėšos </t>
    </r>
    <r>
      <rPr>
        <b/>
        <sz val="9"/>
        <rFont val="Times New Roman"/>
        <family val="1"/>
      </rPr>
      <t>SB(AA)</t>
    </r>
  </si>
  <si>
    <r>
      <t xml:space="preserve">Valstybės biudžeto specialiosios tikslinės dotacijos lėšos </t>
    </r>
    <r>
      <rPr>
        <b/>
        <sz val="9"/>
        <rFont val="Times New Roman"/>
        <family val="1"/>
      </rPr>
      <t>SB(VB)</t>
    </r>
  </si>
  <si>
    <r>
      <t xml:space="preserve"> Valstybės  biudžeto lėšos </t>
    </r>
    <r>
      <rPr>
        <b/>
        <sz val="9"/>
        <rFont val="Times New Roman"/>
        <family val="1"/>
      </rPr>
      <t>VB</t>
    </r>
  </si>
  <si>
    <r>
      <t xml:space="preserve">Paskolos lėšos </t>
    </r>
    <r>
      <rPr>
        <b/>
        <sz val="9"/>
        <rFont val="Times New Roman"/>
        <family val="1"/>
      </rPr>
      <t>P</t>
    </r>
  </si>
  <si>
    <r>
      <t xml:space="preserve">Europos Sąjungos paramos lėšos </t>
    </r>
    <r>
      <rPr>
        <b/>
        <sz val="9"/>
        <rFont val="Times New Roman"/>
        <family val="1"/>
      </rPr>
      <t>ES</t>
    </r>
  </si>
  <si>
    <r>
      <t xml:space="preserve">Kiti finansavimo šaltiniai </t>
    </r>
    <r>
      <rPr>
        <b/>
        <sz val="9"/>
        <rFont val="Times New Roman"/>
        <family val="1"/>
      </rPr>
      <t>Kt</t>
    </r>
  </si>
  <si>
    <t>VB</t>
  </si>
  <si>
    <t>Asignavimai biudžetiniams 2016 metams, tūkst. Eur</t>
  </si>
  <si>
    <t>2018 metai</t>
  </si>
  <si>
    <t>Sporto skyrius</t>
  </si>
  <si>
    <t>ES</t>
  </si>
  <si>
    <t>Teritorijų planavimo ir architektūros skyrius</t>
  </si>
  <si>
    <t>Miesto plėtros skyrius</t>
  </si>
  <si>
    <t>Strateginio planavimo, investicijų ir biudžeto skyrius</t>
  </si>
  <si>
    <t>E. plėtros skyrius</t>
  </si>
  <si>
    <t>Miesto infrastruktūros skyrius</t>
  </si>
  <si>
    <t>Teisės ir viešosios tvarkos skyrius</t>
  </si>
  <si>
    <t>Vidaus administravimo skyrius</t>
  </si>
  <si>
    <t>Komunikacijos skyrius</t>
  </si>
  <si>
    <t>Socialinių reikalų skyrius</t>
  </si>
  <si>
    <t>Švietimo ir jaunimo reikalų skyrius</t>
  </si>
  <si>
    <t>24</t>
  </si>
  <si>
    <t>25</t>
  </si>
  <si>
    <t>26</t>
  </si>
  <si>
    <r>
      <t xml:space="preserve">Specialiosios programos lėšos </t>
    </r>
    <r>
      <rPr>
        <b/>
        <sz val="9"/>
        <rFont val="Times New Roman"/>
        <family val="1"/>
      </rPr>
      <t>SP</t>
    </r>
  </si>
  <si>
    <t>Asignavimų poreikis biudžetiniams 2016 metams, tūkst.Eur</t>
  </si>
  <si>
    <t>2017 metų išlaidų projektas, tūkst.Eur</t>
  </si>
  <si>
    <t>2018 metų išlaidų projektas, tūkst.Eur</t>
  </si>
  <si>
    <t>Turtui įsigyti</t>
  </si>
  <si>
    <t>4</t>
  </si>
  <si>
    <t>ŠVIETIMO IR UGDYMO PROGRAMA (13)</t>
  </si>
  <si>
    <t>Švietimo, mokslo ir studijų kolybės bei prieinamumo gerinimas</t>
  </si>
  <si>
    <t>Sudaryti sąlygas bendrųjų vaikų gebėjimų ir vertybinių nuostatų ugdymui ikimokyklinio  ugdymo mokyklose</t>
  </si>
  <si>
    <t xml:space="preserve">Ikimokyklinių ugdymo mokyklų aplinkos išlaikymas </t>
  </si>
  <si>
    <t>0;12</t>
  </si>
  <si>
    <t xml:space="preserve"> Ikimokyklinių ugdymo mokyklų skaičius</t>
  </si>
  <si>
    <t>Ikimokyklines ugdymo mokyklas lankančių vaikų skaičius</t>
  </si>
  <si>
    <t>Ikimokyklinio ir privalomojo priešmokyklinio ugdymo programų įgyvendinimo užtikrinimas</t>
  </si>
  <si>
    <t>Priešmokyklinio ugdymo grupes lankančių vaikų skaičius</t>
  </si>
  <si>
    <t>Pedagogų skaičius</t>
  </si>
  <si>
    <t>Sudaryti sąlygas mokinių mokymuisi bendrojo ugdymo mokyklose</t>
  </si>
  <si>
    <t xml:space="preserve">Bendrojo ugdymo mokyklų išlaikymas </t>
  </si>
  <si>
    <t>Bendrojo ugdymo mokyklų skaičius</t>
  </si>
  <si>
    <t>Bendrojo ugdymo mokyklose dirbančių pedagogų skaičius</t>
  </si>
  <si>
    <t>1082</t>
  </si>
  <si>
    <t>1032</t>
  </si>
  <si>
    <t>1000</t>
  </si>
  <si>
    <t xml:space="preserve">Pradinio, pagrindinio, vidurinio ugdymo  programų įgyvendinimas </t>
  </si>
  <si>
    <t>Mokinių skaičius</t>
  </si>
  <si>
    <t>11490</t>
  </si>
  <si>
    <t>11140</t>
  </si>
  <si>
    <t>10850</t>
  </si>
  <si>
    <t>Mokyklinės dokumentacijos įsigijimas iš ŠMM</t>
  </si>
  <si>
    <t>Egzempliorių skaičius</t>
  </si>
  <si>
    <t>6000</t>
  </si>
  <si>
    <t>5900</t>
  </si>
  <si>
    <t>5800</t>
  </si>
  <si>
    <t>K.Paltaroko gimnazijos išlaikymas</t>
  </si>
  <si>
    <t>Sudaryti sąlygas mokinių saviraiškai neformaliojo vaikų švietimo mokyklose ir formalujį švietimą papildančio ugdymo mokyklose</t>
  </si>
  <si>
    <t>Neformaliojo vaikų švietimo mokyklų aplinkos išlaikymas</t>
  </si>
  <si>
    <t>Neformaliojo vaikų švietimo mokyklų ir formalųjį švietimą papildančio ugdymo mokyklų  skaičius</t>
  </si>
  <si>
    <t>Neformaliojo vaikų švietimo programų įgyvendinimas</t>
  </si>
  <si>
    <t>Neformaliojo vaikų švietimo mokyklose ir formalųjį švietimą papildančio ugdymo mokyklose dirbančių pedagogų skaičius</t>
  </si>
  <si>
    <t>115</t>
  </si>
  <si>
    <t>110</t>
  </si>
  <si>
    <t>Neformaliojo vaikų švietimo (NVŠ krepšelis) programose dalyvaujančių mokinių skaičius</t>
  </si>
  <si>
    <t>Sudaryti sąlygas mokiniui,mokytojui,mokyklai gauti pedagoginę,psichologinę,metodinę pagalbą</t>
  </si>
  <si>
    <t>Pedagoginės-psichologinės tarnybos išlaikymas</t>
  </si>
  <si>
    <t>Darbuotojų skaičius</t>
  </si>
  <si>
    <t>14,5</t>
  </si>
  <si>
    <t>Pedagogų švietimo centro išlaikymas</t>
  </si>
  <si>
    <t>6,75</t>
  </si>
  <si>
    <t>7,75</t>
  </si>
  <si>
    <t>Tenkinti mokinių užimtumo poreikius, specifinių gebėjimų vystymą</t>
  </si>
  <si>
    <t>Sudaryti sąlygas vaikų ir jaunimo meniniam ugdymui</t>
  </si>
  <si>
    <t xml:space="preserve">Vaikų ir jaunimo meno projektų ir  tautinio  meno kolektyvų veiklos projektų konkurso organizavimas </t>
  </si>
  <si>
    <t>Iš dalies finansuotų tinkamai parengtų projektų skaičius (proc.)</t>
  </si>
  <si>
    <t>Meno srityje gabių vaikų ir jaunuolių skatinimas premijomis</t>
  </si>
  <si>
    <t>Premijų skaičius</t>
  </si>
  <si>
    <t>Kolektyvų dalyvavimo regiono ir respublikinėse meno šventėse finansavimas</t>
  </si>
  <si>
    <t>Kolektyvų veikloje dalyvaujančių vaikų ir jaunuolių skaičius</t>
  </si>
  <si>
    <t>Organizuoti švietimo,kultūros ir kitų renginius</t>
  </si>
  <si>
    <t>Dalyvavimas vaikų socializacijos programose</t>
  </si>
  <si>
    <t>Vaikų ir mokinių organizacijų veiklai</t>
  </si>
  <si>
    <t>Gabių mokinių skatinimas</t>
  </si>
  <si>
    <t>Tarptautinės Mokytojo dienos minėjimas</t>
  </si>
  <si>
    <t>Renginių  skaičius</t>
  </si>
  <si>
    <t xml:space="preserve"> Mokslo ir studijų projektų finansavimas</t>
  </si>
  <si>
    <t>Iš dalies finansuotų tinkamai parengtų mokslo projektų skaičius (proc.)</t>
  </si>
  <si>
    <t xml:space="preserve">Mokslų akademijos dienos organizavimas </t>
  </si>
  <si>
    <t>Renginių skaičius</t>
  </si>
  <si>
    <t>Konkursų, olimpiadų organizavimas</t>
  </si>
  <si>
    <t>Transporto skyrimas mokiniams nuvežti į olimpiadas, konkursus, varžybas</t>
  </si>
  <si>
    <t>Išvykų skaičius</t>
  </si>
  <si>
    <t>P.Butėno premijos skyrimas</t>
  </si>
  <si>
    <t>Premijuotų darbų skaičius</t>
  </si>
  <si>
    <t>Įsteigti nominacijas ir pinigines premijas geriausiai dirbantiems švietimo darbuotojams</t>
  </si>
  <si>
    <t>Įsteigtų nominacijų skaičius</t>
  </si>
  <si>
    <t>Sumokėti Panevėžio rajono savivaldybei už vaikus, lankančius rajono ikimokyklinio ugdymo įstaigas</t>
  </si>
  <si>
    <t>Vaikų skaičius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</si>
</sst>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1" x14ac:knownFonts="1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7"/>
      <name val="Times New Roman"/>
      <family val="1"/>
    </font>
    <font>
      <b/>
      <sz val="8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11"/>
      <name val="Times New Roman"/>
      <family val="1"/>
      <charset val="186"/>
    </font>
    <font>
      <sz val="8"/>
      <color indexed="10"/>
      <name val="Times New Roman"/>
      <family val="1"/>
    </font>
    <font>
      <b/>
      <sz val="11"/>
      <name val="Times New Roman"/>
      <family val="1"/>
      <charset val="186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8"/>
      <color indexed="10"/>
      <name val="Times New Roman"/>
      <family val="1"/>
      <charset val="186"/>
    </font>
    <font>
      <sz val="10"/>
      <color theme="1"/>
      <name val="Arial"/>
      <family val="2"/>
      <charset val="186"/>
    </font>
    <font>
      <sz val="10"/>
      <color theme="1"/>
      <name val="Times New Roman"/>
      <family val="1"/>
    </font>
    <font>
      <sz val="7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0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theme="5"/>
      <name val="Times New Roman"/>
      <family val="1"/>
    </font>
    <font>
      <b/>
      <sz val="8"/>
      <color theme="5"/>
      <name val="Times New Roman"/>
      <family val="1"/>
    </font>
    <font>
      <b/>
      <sz val="9"/>
      <color theme="5"/>
      <name val="Times New Roman"/>
      <family val="1"/>
    </font>
    <font>
      <sz val="9"/>
      <color theme="5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0" fillId="0" borderId="0"/>
    <xf numFmtId="0" fontId="14" fillId="0" borderId="0"/>
    <xf numFmtId="0" fontId="6" fillId="0" borderId="0"/>
    <xf numFmtId="0" fontId="24" fillId="0" borderId="0"/>
    <xf numFmtId="0" fontId="11" fillId="0" borderId="0"/>
  </cellStyleXfs>
  <cellXfs count="426">
    <xf numFmtId="0" fontId="0" fillId="0" borderId="0" xfId="0"/>
    <xf numFmtId="0" fontId="13" fillId="0" borderId="48" xfId="0" applyFont="1" applyBorder="1" applyAlignment="1">
      <alignment horizontal="center" vertical="top" wrapText="1"/>
    </xf>
    <xf numFmtId="0" fontId="13" fillId="0" borderId="22" xfId="0" applyFont="1" applyBorder="1" applyAlignment="1">
      <alignment vertical="top" wrapText="1"/>
    </xf>
    <xf numFmtId="0" fontId="13" fillId="0" borderId="16" xfId="0" applyFont="1" applyBorder="1" applyAlignment="1">
      <alignment horizontal="center" vertical="top" wrapText="1"/>
    </xf>
    <xf numFmtId="0" fontId="12" fillId="0" borderId="46" xfId="0" applyFont="1" applyBorder="1" applyAlignment="1">
      <alignment vertical="top" wrapText="1"/>
    </xf>
    <xf numFmtId="0" fontId="13" fillId="0" borderId="41" xfId="0" applyFont="1" applyBorder="1" applyAlignment="1">
      <alignment horizontal="center" vertical="top" wrapText="1"/>
    </xf>
    <xf numFmtId="0" fontId="12" fillId="0" borderId="44" xfId="0" applyFont="1" applyBorder="1" applyAlignment="1">
      <alignment vertical="top" wrapText="1"/>
    </xf>
    <xf numFmtId="0" fontId="13" fillId="0" borderId="49" xfId="0" applyFont="1" applyBorder="1" applyAlignment="1">
      <alignment horizontal="center" vertical="top" wrapText="1"/>
    </xf>
    <xf numFmtId="0" fontId="12" fillId="0" borderId="73" xfId="0" applyFont="1" applyBorder="1" applyAlignment="1">
      <alignment vertical="top" wrapText="1"/>
    </xf>
    <xf numFmtId="0" fontId="2" fillId="0" borderId="0" xfId="5" applyFont="1" applyAlignment="1">
      <alignment vertical="top"/>
    </xf>
    <xf numFmtId="0" fontId="2" fillId="0" borderId="0" xfId="5" applyNumberFormat="1" applyFont="1" applyAlignment="1">
      <alignment vertical="top"/>
    </xf>
    <xf numFmtId="0" fontId="2" fillId="0" borderId="0" xfId="5" applyFont="1" applyAlignment="1">
      <alignment horizontal="center" vertical="top"/>
    </xf>
    <xf numFmtId="0" fontId="2" fillId="0" borderId="0" xfId="5" applyFont="1" applyBorder="1" applyAlignment="1">
      <alignment vertical="top"/>
    </xf>
    <xf numFmtId="0" fontId="23" fillId="0" borderId="0" xfId="5" applyFont="1" applyAlignment="1">
      <alignment vertical="top"/>
    </xf>
    <xf numFmtId="0" fontId="23" fillId="0" borderId="0" xfId="5" applyNumberFormat="1" applyFont="1" applyAlignment="1">
      <alignment vertical="top"/>
    </xf>
    <xf numFmtId="0" fontId="21" fillId="0" borderId="0" xfId="5" applyFont="1" applyAlignment="1">
      <alignment horizontal="center" vertical="top"/>
    </xf>
    <xf numFmtId="0" fontId="12" fillId="0" borderId="0" xfId="5" applyFont="1" applyAlignment="1">
      <alignment horizontal="left" vertical="top" wrapText="1"/>
    </xf>
    <xf numFmtId="0" fontId="11" fillId="0" borderId="0" xfId="5" applyAlignment="1">
      <alignment vertical="top"/>
    </xf>
    <xf numFmtId="0" fontId="6" fillId="0" borderId="0" xfId="5" applyFont="1" applyFill="1" applyAlignment="1">
      <alignment horizontal="center" vertical="top"/>
    </xf>
    <xf numFmtId="0" fontId="11" fillId="0" borderId="0" xfId="5" applyAlignment="1">
      <alignment horizontal="center" vertical="top"/>
    </xf>
    <xf numFmtId="0" fontId="11" fillId="0" borderId="0" xfId="5" applyFont="1" applyAlignment="1">
      <alignment horizontal="left" wrapText="1"/>
    </xf>
    <xf numFmtId="0" fontId="2" fillId="0" borderId="1" xfId="5" applyFont="1" applyBorder="1" applyAlignment="1">
      <alignment horizontal="center" vertical="center" textRotation="90" wrapText="1"/>
    </xf>
    <xf numFmtId="0" fontId="2" fillId="0" borderId="1" xfId="5" applyFont="1" applyFill="1" applyBorder="1" applyAlignment="1">
      <alignment horizontal="center" vertical="center" textRotation="90" wrapText="1"/>
    </xf>
    <xf numFmtId="0" fontId="2" fillId="0" borderId="1" xfId="5" applyFont="1" applyBorder="1" applyAlignment="1">
      <alignment horizontal="center" vertical="center" textRotation="90"/>
    </xf>
    <xf numFmtId="0" fontId="2" fillId="0" borderId="2" xfId="5" applyFont="1" applyBorder="1" applyAlignment="1">
      <alignment horizontal="center" vertical="center" textRotation="90"/>
    </xf>
    <xf numFmtId="49" fontId="7" fillId="2" borderId="3" xfId="5" applyNumberFormat="1" applyFont="1" applyFill="1" applyBorder="1" applyAlignment="1">
      <alignment horizontal="center" vertical="top" wrapText="1"/>
    </xf>
    <xf numFmtId="49" fontId="7" fillId="2" borderId="3" xfId="5" applyNumberFormat="1" applyFont="1" applyFill="1" applyBorder="1" applyAlignment="1">
      <alignment horizontal="center" vertical="top"/>
    </xf>
    <xf numFmtId="49" fontId="7" fillId="3" borderId="4" xfId="5" applyNumberFormat="1" applyFont="1" applyFill="1" applyBorder="1" applyAlignment="1">
      <alignment horizontal="center" vertical="top"/>
    </xf>
    <xf numFmtId="0" fontId="8" fillId="0" borderId="5" xfId="5" applyFont="1" applyFill="1" applyBorder="1" applyAlignment="1">
      <alignment horizontal="center" vertical="top"/>
    </xf>
    <xf numFmtId="164" fontId="8" fillId="0" borderId="12" xfId="5" applyNumberFormat="1" applyFont="1" applyFill="1" applyBorder="1" applyAlignment="1">
      <alignment horizontal="center" vertical="top"/>
    </xf>
    <xf numFmtId="164" fontId="8" fillId="0" borderId="23" xfId="5" applyNumberFormat="1" applyFont="1" applyFill="1" applyBorder="1" applyAlignment="1">
      <alignment horizontal="center" vertical="top"/>
    </xf>
    <xf numFmtId="164" fontId="8" fillId="0" borderId="45" xfId="5" applyNumberFormat="1" applyFont="1" applyFill="1" applyBorder="1" applyAlignment="1">
      <alignment horizontal="center" vertical="top"/>
    </xf>
    <xf numFmtId="0" fontId="8" fillId="5" borderId="13" xfId="5" applyFont="1" applyFill="1" applyBorder="1" applyAlignment="1">
      <alignment vertical="top" wrapText="1"/>
    </xf>
    <xf numFmtId="0" fontId="2" fillId="0" borderId="12" xfId="5" applyFont="1" applyFill="1" applyBorder="1" applyAlignment="1">
      <alignment horizontal="center" vertical="top"/>
    </xf>
    <xf numFmtId="0" fontId="2" fillId="0" borderId="14" xfId="5" applyFont="1" applyFill="1" applyBorder="1" applyAlignment="1">
      <alignment horizontal="center" vertical="top"/>
    </xf>
    <xf numFmtId="0" fontId="8" fillId="0" borderId="16" xfId="5" applyFont="1" applyFill="1" applyBorder="1" applyAlignment="1">
      <alignment horizontal="center" vertical="top"/>
    </xf>
    <xf numFmtId="164" fontId="8" fillId="0" borderId="0" xfId="5" applyNumberFormat="1" applyFont="1" applyFill="1" applyBorder="1" applyAlignment="1">
      <alignment horizontal="center" vertical="top"/>
    </xf>
    <xf numFmtId="0" fontId="8" fillId="0" borderId="6" xfId="5" applyFont="1" applyFill="1" applyBorder="1" applyAlignment="1" applyProtection="1">
      <alignment vertical="top" wrapText="1"/>
      <protection locked="0"/>
    </xf>
    <xf numFmtId="0" fontId="2" fillId="0" borderId="35" xfId="5" applyFont="1" applyFill="1" applyBorder="1" applyAlignment="1">
      <alignment horizontal="center" vertical="top"/>
    </xf>
    <xf numFmtId="0" fontId="2" fillId="0" borderId="72" xfId="5" applyFont="1" applyFill="1" applyBorder="1" applyAlignment="1">
      <alignment horizontal="center" vertical="top"/>
    </xf>
    <xf numFmtId="0" fontId="10" fillId="4" borderId="10" xfId="5" applyFont="1" applyFill="1" applyBorder="1" applyAlignment="1">
      <alignment horizontal="center" vertical="top"/>
    </xf>
    <xf numFmtId="164" fontId="7" fillId="4" borderId="1" xfId="5" applyNumberFormat="1" applyFont="1" applyFill="1" applyBorder="1" applyAlignment="1">
      <alignment horizontal="center" vertical="top"/>
    </xf>
    <xf numFmtId="164" fontId="7" fillId="4" borderId="62" xfId="5" applyNumberFormat="1" applyFont="1" applyFill="1" applyBorder="1" applyAlignment="1">
      <alignment horizontal="center" vertical="top"/>
    </xf>
    <xf numFmtId="164" fontId="7" fillId="4" borderId="28" xfId="5" applyNumberFormat="1" applyFont="1" applyFill="1" applyBorder="1" applyAlignment="1">
      <alignment horizontal="center" vertical="top"/>
    </xf>
    <xf numFmtId="0" fontId="8" fillId="0" borderId="11" xfId="5" applyFont="1" applyFill="1" applyBorder="1" applyAlignment="1" applyProtection="1">
      <alignment vertical="top" wrapText="1"/>
      <protection locked="0"/>
    </xf>
    <xf numFmtId="0" fontId="2" fillId="0" borderId="56" xfId="5" applyFont="1" applyFill="1" applyBorder="1" applyAlignment="1">
      <alignment horizontal="center" vertical="top" wrapText="1"/>
    </xf>
    <xf numFmtId="0" fontId="2" fillId="0" borderId="55" xfId="5" applyFont="1" applyFill="1" applyBorder="1" applyAlignment="1">
      <alignment horizontal="center" vertical="top" wrapText="1"/>
    </xf>
    <xf numFmtId="164" fontId="8" fillId="0" borderId="24" xfId="5" applyNumberFormat="1" applyFont="1" applyFill="1" applyBorder="1" applyAlignment="1">
      <alignment horizontal="center" vertical="top"/>
    </xf>
    <xf numFmtId="0" fontId="8" fillId="0" borderId="13" xfId="5" applyFont="1" applyFill="1" applyBorder="1" applyAlignment="1" applyProtection="1">
      <alignment vertical="top" wrapText="1"/>
      <protection locked="0"/>
    </xf>
    <xf numFmtId="164" fontId="7" fillId="4" borderId="41" xfId="5" applyNumberFormat="1" applyFont="1" applyFill="1" applyBorder="1" applyAlignment="1">
      <alignment horizontal="center" vertical="top"/>
    </xf>
    <xf numFmtId="0" fontId="8" fillId="0" borderId="60" xfId="5" applyFont="1" applyFill="1" applyBorder="1" applyAlignment="1" applyProtection="1">
      <alignment vertical="top" wrapText="1"/>
      <protection locked="0"/>
    </xf>
    <xf numFmtId="49" fontId="7" fillId="3" borderId="20" xfId="5" applyNumberFormat="1" applyFont="1" applyFill="1" applyBorder="1" applyAlignment="1">
      <alignment horizontal="center" vertical="top"/>
    </xf>
    <xf numFmtId="164" fontId="7" fillId="3" borderId="3" xfId="5" applyNumberFormat="1" applyFont="1" applyFill="1" applyBorder="1" applyAlignment="1">
      <alignment horizontal="center" vertical="top"/>
    </xf>
    <xf numFmtId="0" fontId="8" fillId="3" borderId="21" xfId="5" applyFont="1" applyFill="1" applyBorder="1" applyAlignment="1">
      <alignment vertical="top" wrapText="1"/>
    </xf>
    <xf numFmtId="0" fontId="2" fillId="3" borderId="21" xfId="5" applyFont="1" applyFill="1" applyBorder="1" applyAlignment="1">
      <alignment horizontal="center" vertical="top" wrapText="1"/>
    </xf>
    <xf numFmtId="0" fontId="2" fillId="3" borderId="22" xfId="5" applyFont="1" applyFill="1" applyBorder="1" applyAlignment="1">
      <alignment horizontal="center" vertical="top" wrapText="1"/>
    </xf>
    <xf numFmtId="0" fontId="22" fillId="0" borderId="0" xfId="5" applyFont="1" applyBorder="1" applyAlignment="1">
      <alignment vertical="top"/>
    </xf>
    <xf numFmtId="0" fontId="2" fillId="0" borderId="0" xfId="5" applyFont="1" applyBorder="1" applyAlignment="1">
      <alignment horizontal="left" vertical="top"/>
    </xf>
    <xf numFmtId="164" fontId="8" fillId="0" borderId="5" xfId="5" applyNumberFormat="1" applyFont="1" applyFill="1" applyBorder="1" applyAlignment="1">
      <alignment horizontal="center" vertical="top"/>
    </xf>
    <xf numFmtId="49" fontId="7" fillId="2" borderId="31" xfId="5" applyNumberFormat="1" applyFont="1" applyFill="1" applyBorder="1" applyAlignment="1">
      <alignment horizontal="center" vertical="top"/>
    </xf>
    <xf numFmtId="164" fontId="8" fillId="0" borderId="15" xfId="5" applyNumberFormat="1" applyFont="1" applyFill="1" applyBorder="1" applyAlignment="1">
      <alignment horizontal="center" vertical="top"/>
    </xf>
    <xf numFmtId="0" fontId="2" fillId="0" borderId="29" xfId="5" applyNumberFormat="1" applyFont="1" applyFill="1" applyBorder="1" applyAlignment="1">
      <alignment horizontal="center" vertical="top"/>
    </xf>
    <xf numFmtId="0" fontId="2" fillId="0" borderId="30" xfId="5" applyNumberFormat="1" applyFont="1" applyFill="1" applyBorder="1" applyAlignment="1">
      <alignment horizontal="center" vertical="top"/>
    </xf>
    <xf numFmtId="164" fontId="7" fillId="2" borderId="3" xfId="5" applyNumberFormat="1" applyFont="1" applyFill="1" applyBorder="1" applyAlignment="1">
      <alignment horizontal="center" vertical="top"/>
    </xf>
    <xf numFmtId="0" fontId="2" fillId="2" borderId="21" xfId="5" applyFont="1" applyFill="1" applyBorder="1" applyAlignment="1">
      <alignment vertical="top"/>
    </xf>
    <xf numFmtId="0" fontId="2" fillId="2" borderId="22" xfId="5" applyFont="1" applyFill="1" applyBorder="1" applyAlignment="1">
      <alignment vertical="top"/>
    </xf>
    <xf numFmtId="0" fontId="8" fillId="0" borderId="49" xfId="5" applyFont="1" applyFill="1" applyBorder="1" applyAlignment="1">
      <alignment vertical="top" wrapText="1"/>
    </xf>
    <xf numFmtId="0" fontId="2" fillId="0" borderId="25" xfId="5" applyFont="1" applyFill="1" applyBorder="1" applyAlignment="1">
      <alignment horizontal="center" vertical="top"/>
    </xf>
    <xf numFmtId="0" fontId="2" fillId="0" borderId="26" xfId="5" applyFont="1" applyFill="1" applyBorder="1" applyAlignment="1">
      <alignment horizontal="center" vertical="top"/>
    </xf>
    <xf numFmtId="0" fontId="10" fillId="4" borderId="41" xfId="5" applyFont="1" applyFill="1" applyBorder="1" applyAlignment="1">
      <alignment horizontal="center" vertical="top"/>
    </xf>
    <xf numFmtId="164" fontId="7" fillId="4" borderId="40" xfId="5" applyNumberFormat="1" applyFont="1" applyFill="1" applyBorder="1" applyAlignment="1">
      <alignment horizontal="center" vertical="top"/>
    </xf>
    <xf numFmtId="164" fontId="7" fillId="4" borderId="42" xfId="5" applyNumberFormat="1" applyFont="1" applyFill="1" applyBorder="1" applyAlignment="1">
      <alignment horizontal="center" vertical="top"/>
    </xf>
    <xf numFmtId="49" fontId="7" fillId="2" borderId="33" xfId="5" applyNumberFormat="1" applyFont="1" applyFill="1" applyBorder="1" applyAlignment="1">
      <alignment horizontal="center" vertical="top"/>
    </xf>
    <xf numFmtId="49" fontId="7" fillId="3" borderId="34" xfId="5" applyNumberFormat="1" applyFont="1" applyFill="1" applyBorder="1" applyAlignment="1">
      <alignment horizontal="center" vertical="top"/>
    </xf>
    <xf numFmtId="0" fontId="8" fillId="0" borderId="33" xfId="5" applyFont="1" applyFill="1" applyBorder="1" applyAlignment="1">
      <alignment vertical="top" wrapText="1"/>
    </xf>
    <xf numFmtId="49" fontId="8" fillId="2" borderId="38" xfId="5" applyNumberFormat="1" applyFont="1" applyFill="1" applyBorder="1" applyAlignment="1">
      <alignment horizontal="center" vertical="top"/>
    </xf>
    <xf numFmtId="49" fontId="7" fillId="3" borderId="39" xfId="5" applyNumberFormat="1" applyFont="1" applyFill="1" applyBorder="1" applyAlignment="1">
      <alignment horizontal="center" vertical="top"/>
    </xf>
    <xf numFmtId="0" fontId="11" fillId="0" borderId="38" xfId="5" applyFont="1" applyBorder="1" applyAlignment="1">
      <alignment horizontal="left" vertical="top" wrapText="1"/>
    </xf>
    <xf numFmtId="0" fontId="2" fillId="0" borderId="42" xfId="5" applyNumberFormat="1" applyFont="1" applyFill="1" applyBorder="1" applyAlignment="1">
      <alignment horizontal="center" vertical="top"/>
    </xf>
    <xf numFmtId="49" fontId="7" fillId="2" borderId="38" xfId="5" applyNumberFormat="1" applyFont="1" applyFill="1" applyBorder="1" applyAlignment="1">
      <alignment horizontal="center" vertical="top"/>
    </xf>
    <xf numFmtId="49" fontId="7" fillId="3" borderId="29" xfId="5" applyNumberFormat="1" applyFont="1" applyFill="1" applyBorder="1" applyAlignment="1">
      <alignment horizontal="center" vertical="top"/>
    </xf>
    <xf numFmtId="164" fontId="7" fillId="3" borderId="40" xfId="5" applyNumberFormat="1" applyFont="1" applyFill="1" applyBorder="1" applyAlignment="1">
      <alignment horizontal="center" vertical="top"/>
    </xf>
    <xf numFmtId="0" fontId="2" fillId="3" borderId="43" xfId="5" applyFont="1" applyFill="1" applyBorder="1" applyAlignment="1">
      <alignment horizontal="center" vertical="top" wrapText="1"/>
    </xf>
    <xf numFmtId="0" fontId="2" fillId="3" borderId="42" xfId="5" applyFont="1" applyFill="1" applyBorder="1" applyAlignment="1">
      <alignment horizontal="center" vertical="top" wrapText="1"/>
    </xf>
    <xf numFmtId="0" fontId="2" fillId="3" borderId="44" xfId="5" applyFont="1" applyFill="1" applyBorder="1" applyAlignment="1">
      <alignment horizontal="center" vertical="top" wrapText="1"/>
    </xf>
    <xf numFmtId="164" fontId="7" fillId="2" borderId="32" xfId="5" applyNumberFormat="1" applyFont="1" applyFill="1" applyBorder="1" applyAlignment="1">
      <alignment horizontal="center" vertical="top"/>
    </xf>
    <xf numFmtId="0" fontId="2" fillId="2" borderId="31" xfId="5" applyFont="1" applyFill="1" applyBorder="1" applyAlignment="1">
      <alignment vertical="top"/>
    </xf>
    <xf numFmtId="164" fontId="26" fillId="0" borderId="23" xfId="5" applyNumberFormat="1" applyFont="1" applyFill="1" applyBorder="1" applyAlignment="1">
      <alignment horizontal="center" vertical="top"/>
    </xf>
    <xf numFmtId="164" fontId="27" fillId="4" borderId="40" xfId="5" applyNumberFormat="1" applyFont="1" applyFill="1" applyBorder="1" applyAlignment="1">
      <alignment horizontal="center" vertical="top"/>
    </xf>
    <xf numFmtId="0" fontId="14" fillId="0" borderId="38" xfId="5" applyFont="1" applyBorder="1" applyAlignment="1">
      <alignment horizontal="left" vertical="top" wrapText="1"/>
    </xf>
    <xf numFmtId="0" fontId="2" fillId="0" borderId="56" xfId="5" applyNumberFormat="1" applyFont="1" applyFill="1" applyBorder="1" applyAlignment="1">
      <alignment horizontal="center" vertical="top"/>
    </xf>
    <xf numFmtId="0" fontId="2" fillId="0" borderId="55" xfId="5" applyNumberFormat="1" applyFont="1" applyFill="1" applyBorder="1" applyAlignment="1">
      <alignment horizontal="center" vertical="top"/>
    </xf>
    <xf numFmtId="0" fontId="28" fillId="0" borderId="0" xfId="5" applyFont="1" applyBorder="1" applyAlignment="1">
      <alignment vertical="top"/>
    </xf>
    <xf numFmtId="49" fontId="7" fillId="6" borderId="3" xfId="5" applyNumberFormat="1" applyFont="1" applyFill="1" applyBorder="1" applyAlignment="1">
      <alignment horizontal="center" vertical="top"/>
    </xf>
    <xf numFmtId="164" fontId="7" fillId="6" borderId="10" xfId="5" applyNumberFormat="1" applyFont="1" applyFill="1" applyBorder="1" applyAlignment="1">
      <alignment horizontal="center" vertical="top"/>
    </xf>
    <xf numFmtId="49" fontId="6" fillId="0" borderId="0" xfId="5" applyNumberFormat="1" applyFont="1" applyFill="1" applyBorder="1" applyAlignment="1">
      <alignment vertical="top"/>
    </xf>
    <xf numFmtId="49" fontId="6" fillId="0" borderId="0" xfId="5" applyNumberFormat="1" applyFont="1" applyFill="1" applyBorder="1" applyAlignment="1">
      <alignment horizontal="right" vertical="top"/>
    </xf>
    <xf numFmtId="49" fontId="16" fillId="0" borderId="0" xfId="5" applyNumberFormat="1" applyFont="1" applyFill="1" applyBorder="1" applyAlignment="1">
      <alignment horizontal="center" vertical="top" wrapText="1"/>
    </xf>
    <xf numFmtId="0" fontId="11" fillId="0" borderId="0" xfId="5" applyAlignment="1">
      <alignment vertical="top" wrapText="1"/>
    </xf>
    <xf numFmtId="0" fontId="11" fillId="0" borderId="0" xfId="5" applyFont="1" applyAlignment="1">
      <alignment vertical="top" wrapText="1"/>
    </xf>
    <xf numFmtId="0" fontId="6" fillId="0" borderId="0" xfId="5" applyFont="1" applyFill="1" applyBorder="1" applyAlignment="1">
      <alignment horizontal="center" vertical="top"/>
    </xf>
    <xf numFmtId="0" fontId="8" fillId="0" borderId="0" xfId="5" applyFont="1" applyFill="1" applyAlignment="1">
      <alignment vertical="top"/>
    </xf>
    <xf numFmtId="0" fontId="8" fillId="5" borderId="0" xfId="5" applyFont="1" applyFill="1" applyAlignment="1">
      <alignment vertical="top"/>
    </xf>
    <xf numFmtId="0" fontId="3" fillId="0" borderId="0" xfId="5" applyFont="1" applyAlignment="1">
      <alignment vertical="top"/>
    </xf>
    <xf numFmtId="0" fontId="4" fillId="0" borderId="0" xfId="5" applyFont="1"/>
    <xf numFmtId="0" fontId="6" fillId="0" borderId="0" xfId="5" applyFont="1" applyAlignment="1">
      <alignment horizontal="left" vertical="top"/>
    </xf>
    <xf numFmtId="164" fontId="26" fillId="0" borderId="13" xfId="5" applyNumberFormat="1" applyFont="1" applyFill="1" applyBorder="1" applyAlignment="1">
      <alignment horizontal="center" vertical="top"/>
    </xf>
    <xf numFmtId="164" fontId="26" fillId="0" borderId="12" xfId="5" applyNumberFormat="1" applyFont="1" applyFill="1" applyBorder="1" applyAlignment="1">
      <alignment horizontal="center" vertical="top"/>
    </xf>
    <xf numFmtId="164" fontId="26" fillId="0" borderId="24" xfId="5" applyNumberFormat="1" applyFont="1" applyFill="1" applyBorder="1" applyAlignment="1">
      <alignment horizontal="center" vertical="top"/>
    </xf>
    <xf numFmtId="164" fontId="26" fillId="5" borderId="5" xfId="5" applyNumberFormat="1" applyFont="1" applyFill="1" applyBorder="1" applyAlignment="1">
      <alignment horizontal="center" vertical="top"/>
    </xf>
    <xf numFmtId="164" fontId="26" fillId="0" borderId="27" xfId="5" applyNumberFormat="1" applyFont="1" applyFill="1" applyBorder="1" applyAlignment="1">
      <alignment horizontal="center" vertical="top"/>
    </xf>
    <xf numFmtId="164" fontId="26" fillId="0" borderId="17" xfId="5" applyNumberFormat="1" applyFont="1" applyFill="1" applyBorder="1" applyAlignment="1">
      <alignment horizontal="center" vertical="top"/>
    </xf>
    <xf numFmtId="164" fontId="26" fillId="0" borderId="71" xfId="5" applyNumberFormat="1" applyFont="1" applyFill="1" applyBorder="1" applyAlignment="1">
      <alignment horizontal="center" vertical="top"/>
    </xf>
    <xf numFmtId="164" fontId="26" fillId="5" borderId="16" xfId="5" applyNumberFormat="1" applyFont="1" applyFill="1" applyBorder="1" applyAlignment="1">
      <alignment horizontal="center" vertical="top"/>
    </xf>
    <xf numFmtId="164" fontId="27" fillId="4" borderId="1" xfId="5" applyNumberFormat="1" applyFont="1" applyFill="1" applyBorder="1" applyAlignment="1">
      <alignment horizontal="center" vertical="top"/>
    </xf>
    <xf numFmtId="164" fontId="27" fillId="4" borderId="62" xfId="5" applyNumberFormat="1" applyFont="1" applyFill="1" applyBorder="1" applyAlignment="1">
      <alignment horizontal="center" vertical="top"/>
    </xf>
    <xf numFmtId="164" fontId="27" fillId="4" borderId="10" xfId="5" applyNumberFormat="1" applyFont="1" applyFill="1" applyBorder="1" applyAlignment="1">
      <alignment horizontal="center" vertical="top"/>
    </xf>
    <xf numFmtId="0" fontId="26" fillId="0" borderId="5" xfId="5" applyFont="1" applyFill="1" applyBorder="1" applyAlignment="1">
      <alignment horizontal="center" vertical="top"/>
    </xf>
    <xf numFmtId="49" fontId="32" fillId="0" borderId="12" xfId="5" applyNumberFormat="1" applyFont="1" applyFill="1" applyBorder="1" applyAlignment="1">
      <alignment horizontal="center" vertical="top"/>
    </xf>
    <xf numFmtId="49" fontId="32" fillId="0" borderId="14" xfId="5" applyNumberFormat="1" applyFont="1" applyFill="1" applyBorder="1" applyAlignment="1">
      <alignment horizontal="center" vertical="top"/>
    </xf>
    <xf numFmtId="0" fontId="26" fillId="0" borderId="16" xfId="5" applyFont="1" applyFill="1" applyBorder="1" applyAlignment="1">
      <alignment horizontal="center" vertical="top"/>
    </xf>
    <xf numFmtId="164" fontId="26" fillId="0" borderId="7" xfId="5" applyNumberFormat="1" applyFont="1" applyFill="1" applyBorder="1" applyAlignment="1">
      <alignment horizontal="center" vertical="top"/>
    </xf>
    <xf numFmtId="49" fontId="32" fillId="0" borderId="17" xfId="5" applyNumberFormat="1" applyFont="1" applyFill="1" applyBorder="1" applyAlignment="1">
      <alignment horizontal="center" vertical="top"/>
    </xf>
    <xf numFmtId="49" fontId="32" fillId="0" borderId="18" xfId="5" applyNumberFormat="1" applyFont="1" applyFill="1" applyBorder="1" applyAlignment="1">
      <alignment horizontal="center" vertical="top"/>
    </xf>
    <xf numFmtId="164" fontId="26" fillId="0" borderId="16" xfId="5" applyNumberFormat="1" applyFont="1" applyFill="1" applyBorder="1" applyAlignment="1">
      <alignment horizontal="center" vertical="top"/>
    </xf>
    <xf numFmtId="0" fontId="33" fillId="4" borderId="10" xfId="5" applyFont="1" applyFill="1" applyBorder="1" applyAlignment="1">
      <alignment horizontal="center" vertical="top"/>
    </xf>
    <xf numFmtId="49" fontId="30" fillId="0" borderId="40" xfId="5" applyNumberFormat="1" applyFont="1" applyFill="1" applyBorder="1" applyAlignment="1">
      <alignment vertical="top" wrapText="1"/>
    </xf>
    <xf numFmtId="49" fontId="32" fillId="0" borderId="29" xfId="5" applyNumberFormat="1" applyFont="1" applyFill="1" applyBorder="1" applyAlignment="1">
      <alignment horizontal="center" vertical="top"/>
    </xf>
    <xf numFmtId="49" fontId="32" fillId="0" borderId="30" xfId="5" applyNumberFormat="1" applyFont="1" applyFill="1" applyBorder="1" applyAlignment="1">
      <alignment horizontal="center" vertical="top"/>
    </xf>
    <xf numFmtId="164" fontId="26" fillId="0" borderId="5" xfId="5" applyNumberFormat="1" applyFont="1" applyFill="1" applyBorder="1" applyAlignment="1">
      <alignment horizontal="center" vertical="top"/>
    </xf>
    <xf numFmtId="49" fontId="30" fillId="0" borderId="74" xfId="5" applyNumberFormat="1" applyFont="1" applyFill="1" applyBorder="1" applyAlignment="1">
      <alignment vertical="top"/>
    </xf>
    <xf numFmtId="49" fontId="32" fillId="0" borderId="56" xfId="5" applyNumberFormat="1" applyFont="1" applyFill="1" applyBorder="1" applyAlignment="1">
      <alignment horizontal="center" vertical="top"/>
    </xf>
    <xf numFmtId="49" fontId="32" fillId="0" borderId="55" xfId="5" applyNumberFormat="1" applyFont="1" applyFill="1" applyBorder="1" applyAlignment="1">
      <alignment horizontal="center" vertical="top"/>
    </xf>
    <xf numFmtId="0" fontId="26" fillId="0" borderId="46" xfId="5" applyFont="1" applyFill="1" applyBorder="1" applyAlignment="1">
      <alignment horizontal="center" vertical="top"/>
    </xf>
    <xf numFmtId="49" fontId="30" fillId="0" borderId="27" xfId="5" applyNumberFormat="1" applyFont="1" applyFill="1" applyBorder="1" applyAlignment="1">
      <alignment vertical="top"/>
    </xf>
    <xf numFmtId="164" fontId="26" fillId="5" borderId="0" xfId="5" applyNumberFormat="1" applyFont="1" applyFill="1" applyBorder="1" applyAlignment="1">
      <alignment horizontal="center" vertical="top"/>
    </xf>
    <xf numFmtId="164" fontId="26" fillId="0" borderId="0" xfId="5" applyNumberFormat="1" applyFont="1" applyFill="1" applyBorder="1" applyAlignment="1">
      <alignment horizontal="center" vertical="top"/>
    </xf>
    <xf numFmtId="0" fontId="33" fillId="4" borderId="44" xfId="5" applyFont="1" applyFill="1" applyBorder="1" applyAlignment="1">
      <alignment horizontal="center" vertical="top"/>
    </xf>
    <xf numFmtId="164" fontId="27" fillId="4" borderId="29" xfId="5" applyNumberFormat="1" applyFont="1" applyFill="1" applyBorder="1" applyAlignment="1">
      <alignment horizontal="center" vertical="top"/>
    </xf>
    <xf numFmtId="49" fontId="32" fillId="0" borderId="40" xfId="5" applyNumberFormat="1" applyFont="1" applyFill="1" applyBorder="1" applyAlignment="1">
      <alignment horizontal="center" vertical="top"/>
    </xf>
    <xf numFmtId="0" fontId="26" fillId="0" borderId="45" xfId="5" applyFont="1" applyFill="1" applyBorder="1" applyAlignment="1">
      <alignment horizontal="center" vertical="top"/>
    </xf>
    <xf numFmtId="164" fontId="27" fillId="0" borderId="23" xfId="5" applyNumberFormat="1" applyFont="1" applyFill="1" applyBorder="1" applyAlignment="1">
      <alignment horizontal="center" vertical="top"/>
    </xf>
    <xf numFmtId="49" fontId="32" fillId="0" borderId="25" xfId="5" applyNumberFormat="1" applyFont="1" applyFill="1" applyBorder="1" applyAlignment="1">
      <alignment horizontal="center" vertical="top"/>
    </xf>
    <xf numFmtId="49" fontId="32" fillId="0" borderId="26" xfId="5" applyNumberFormat="1" applyFont="1" applyFill="1" applyBorder="1" applyAlignment="1">
      <alignment horizontal="center" vertical="top"/>
    </xf>
    <xf numFmtId="0" fontId="33" fillId="4" borderId="47" xfId="5" applyFont="1" applyFill="1" applyBorder="1" applyAlignment="1">
      <alignment horizontal="center" vertical="top"/>
    </xf>
    <xf numFmtId="164" fontId="27" fillId="0" borderId="27" xfId="5" applyNumberFormat="1" applyFont="1" applyFill="1" applyBorder="1" applyAlignment="1">
      <alignment horizontal="center" vertical="top"/>
    </xf>
    <xf numFmtId="164" fontId="27" fillId="3" borderId="3" xfId="5" applyNumberFormat="1" applyFont="1" applyFill="1" applyBorder="1" applyAlignment="1">
      <alignment horizontal="center" vertical="top"/>
    </xf>
    <xf numFmtId="0" fontId="32" fillId="3" borderId="21" xfId="5" applyFont="1" applyFill="1" applyBorder="1" applyAlignment="1">
      <alignment horizontal="center" vertical="top" wrapText="1"/>
    </xf>
    <xf numFmtId="0" fontId="32" fillId="3" borderId="22" xfId="5" applyFont="1" applyFill="1" applyBorder="1" applyAlignment="1">
      <alignment horizontal="center" vertical="top" wrapText="1"/>
    </xf>
    <xf numFmtId="164" fontId="26" fillId="0" borderId="15" xfId="5" applyNumberFormat="1" applyFont="1" applyFill="1" applyBorder="1" applyAlignment="1">
      <alignment horizontal="center" vertical="top"/>
    </xf>
    <xf numFmtId="1" fontId="32" fillId="0" borderId="64" xfId="5" applyNumberFormat="1" applyFont="1" applyFill="1" applyBorder="1" applyAlignment="1">
      <alignment horizontal="center" vertical="top"/>
    </xf>
    <xf numFmtId="1" fontId="32" fillId="0" borderId="36" xfId="5" applyNumberFormat="1" applyFont="1" applyFill="1" applyBorder="1" applyAlignment="1">
      <alignment horizontal="center" vertical="top"/>
    </xf>
    <xf numFmtId="49" fontId="32" fillId="0" borderId="35" xfId="5" applyNumberFormat="1" applyFont="1" applyFill="1" applyBorder="1" applyAlignment="1">
      <alignment horizontal="center" vertical="top"/>
    </xf>
    <xf numFmtId="49" fontId="32" fillId="0" borderId="72" xfId="5" applyNumberFormat="1" applyFont="1" applyFill="1" applyBorder="1" applyAlignment="1">
      <alignment horizontal="center" vertical="top"/>
    </xf>
    <xf numFmtId="0" fontId="30" fillId="0" borderId="41" xfId="3" applyFont="1" applyBorder="1" applyAlignment="1">
      <alignment horizontal="left" vertical="top" wrapText="1"/>
    </xf>
    <xf numFmtId="9" fontId="32" fillId="0" borderId="40" xfId="5" applyNumberFormat="1" applyFont="1" applyFill="1" applyBorder="1" applyAlignment="1">
      <alignment horizontal="center" vertical="top"/>
    </xf>
    <xf numFmtId="9" fontId="32" fillId="0" borderId="29" xfId="5" applyNumberFormat="1" applyFont="1" applyFill="1" applyBorder="1" applyAlignment="1">
      <alignment horizontal="center" vertical="top"/>
    </xf>
    <xf numFmtId="9" fontId="32" fillId="0" borderId="30" xfId="5" applyNumberFormat="1" applyFont="1" applyFill="1" applyBorder="1" applyAlignment="1">
      <alignment horizontal="center" vertical="top"/>
    </xf>
    <xf numFmtId="0" fontId="30" fillId="0" borderId="16" xfId="3" applyFont="1" applyBorder="1" applyAlignment="1">
      <alignment horizontal="left" vertical="top" wrapText="1"/>
    </xf>
    <xf numFmtId="1" fontId="32" fillId="0" borderId="27" xfId="5" applyNumberFormat="1" applyFont="1" applyFill="1" applyBorder="1" applyAlignment="1">
      <alignment horizontal="center" vertical="top"/>
    </xf>
    <xf numFmtId="164" fontId="27" fillId="4" borderId="28" xfId="5" applyNumberFormat="1" applyFont="1" applyFill="1" applyBorder="1" applyAlignment="1">
      <alignment horizontal="center" vertical="top"/>
    </xf>
    <xf numFmtId="0" fontId="26" fillId="0" borderId="41" xfId="5" applyFont="1" applyFill="1" applyBorder="1" applyAlignment="1">
      <alignment horizontal="left" vertical="top" wrapText="1"/>
    </xf>
    <xf numFmtId="0" fontId="32" fillId="0" borderId="40" xfId="5" applyNumberFormat="1" applyFont="1" applyFill="1" applyBorder="1" applyAlignment="1">
      <alignment horizontal="center" vertical="top"/>
    </xf>
    <xf numFmtId="0" fontId="32" fillId="0" borderId="29" xfId="5" applyNumberFormat="1" applyFont="1" applyFill="1" applyBorder="1" applyAlignment="1">
      <alignment horizontal="center" vertical="top"/>
    </xf>
    <xf numFmtId="0" fontId="32" fillId="0" borderId="30" xfId="5" applyNumberFormat="1" applyFont="1" applyFill="1" applyBorder="1" applyAlignment="1">
      <alignment horizontal="center" vertical="top"/>
    </xf>
    <xf numFmtId="49" fontId="27" fillId="3" borderId="20" xfId="5" applyNumberFormat="1" applyFont="1" applyFill="1" applyBorder="1" applyAlignment="1">
      <alignment horizontal="center" vertical="top"/>
    </xf>
    <xf numFmtId="164" fontId="27" fillId="3" borderId="48" xfId="5" applyNumberFormat="1" applyFont="1" applyFill="1" applyBorder="1" applyAlignment="1">
      <alignment horizontal="center" vertical="top"/>
    </xf>
    <xf numFmtId="164" fontId="27" fillId="3" borderId="32" xfId="5" applyNumberFormat="1" applyFont="1" applyFill="1" applyBorder="1" applyAlignment="1">
      <alignment horizontal="center" vertical="top"/>
    </xf>
    <xf numFmtId="0" fontId="26" fillId="3" borderId="21" xfId="5" applyFont="1" applyFill="1" applyBorder="1" applyAlignment="1">
      <alignment vertical="top" wrapText="1"/>
    </xf>
    <xf numFmtId="49" fontId="27" fillId="3" borderId="4" xfId="5" applyNumberFormat="1" applyFont="1" applyFill="1" applyBorder="1" applyAlignment="1">
      <alignment horizontal="center" vertical="top"/>
    </xf>
    <xf numFmtId="164" fontId="26" fillId="0" borderId="6" xfId="5" applyNumberFormat="1" applyFont="1" applyFill="1" applyBorder="1" applyAlignment="1">
      <alignment horizontal="center" vertical="top"/>
    </xf>
    <xf numFmtId="164" fontId="27" fillId="4" borderId="11" xfId="5" applyNumberFormat="1" applyFont="1" applyFill="1" applyBorder="1" applyAlignment="1">
      <alignment horizontal="center" vertical="top"/>
    </xf>
    <xf numFmtId="164" fontId="27" fillId="4" borderId="52" xfId="5" applyNumberFormat="1" applyFont="1" applyFill="1" applyBorder="1" applyAlignment="1">
      <alignment horizontal="center" vertical="top"/>
    </xf>
    <xf numFmtId="0" fontId="26" fillId="0" borderId="50" xfId="5" applyFont="1" applyFill="1" applyBorder="1" applyAlignment="1">
      <alignment horizontal="center" vertical="top"/>
    </xf>
    <xf numFmtId="0" fontId="26" fillId="0" borderId="63" xfId="5" applyFont="1" applyFill="1" applyBorder="1" applyAlignment="1">
      <alignment horizontal="center" vertical="top"/>
    </xf>
    <xf numFmtId="164" fontId="27" fillId="2" borderId="3" xfId="5" applyNumberFormat="1" applyFont="1" applyFill="1" applyBorder="1" applyAlignment="1">
      <alignment horizontal="center" vertical="top"/>
    </xf>
    <xf numFmtId="0" fontId="32" fillId="2" borderId="21" xfId="5" applyFont="1" applyFill="1" applyBorder="1" applyAlignment="1">
      <alignment vertical="top"/>
    </xf>
    <xf numFmtId="0" fontId="32" fillId="2" borderId="22" xfId="5" applyFont="1" applyFill="1" applyBorder="1" applyAlignment="1">
      <alignment vertical="top"/>
    </xf>
    <xf numFmtId="0" fontId="26" fillId="0" borderId="49" xfId="5" applyFont="1" applyFill="1" applyBorder="1" applyAlignment="1">
      <alignment vertical="top" wrapText="1"/>
    </xf>
    <xf numFmtId="0" fontId="35" fillId="0" borderId="25" xfId="5" applyFont="1" applyFill="1" applyBorder="1" applyAlignment="1">
      <alignment horizontal="center" vertical="top"/>
    </xf>
    <xf numFmtId="0" fontId="35" fillId="0" borderId="26" xfId="5" applyFont="1" applyFill="1" applyBorder="1" applyAlignment="1">
      <alignment horizontal="center" vertical="top"/>
    </xf>
    <xf numFmtId="0" fontId="33" fillId="4" borderId="41" xfId="5" applyFont="1" applyFill="1" applyBorder="1" applyAlignment="1">
      <alignment horizontal="center" vertical="top"/>
    </xf>
    <xf numFmtId="164" fontId="27" fillId="4" borderId="42" xfId="5" applyNumberFormat="1" applyFont="1" applyFill="1" applyBorder="1" applyAlignment="1">
      <alignment horizontal="center" vertical="top"/>
    </xf>
    <xf numFmtId="0" fontId="35" fillId="0" borderId="29" xfId="5" applyNumberFormat="1" applyFont="1" applyFill="1" applyBorder="1" applyAlignment="1">
      <alignment horizontal="center" vertical="top"/>
    </xf>
    <xf numFmtId="0" fontId="35" fillId="0" borderId="42" xfId="5" applyNumberFormat="1" applyFont="1" applyFill="1" applyBorder="1" applyAlignment="1">
      <alignment horizontal="center" vertical="top"/>
    </xf>
    <xf numFmtId="0" fontId="35" fillId="0" borderId="30" xfId="5" applyNumberFormat="1" applyFont="1" applyFill="1" applyBorder="1" applyAlignment="1">
      <alignment horizontal="center" vertical="top"/>
    </xf>
    <xf numFmtId="164" fontId="27" fillId="3" borderId="40" xfId="5" applyNumberFormat="1" applyFont="1" applyFill="1" applyBorder="1" applyAlignment="1">
      <alignment horizontal="center" vertical="top"/>
    </xf>
    <xf numFmtId="0" fontId="32" fillId="3" borderId="43" xfId="5" applyFont="1" applyFill="1" applyBorder="1" applyAlignment="1">
      <alignment horizontal="center" vertical="top" wrapText="1"/>
    </xf>
    <xf numFmtId="0" fontId="32" fillId="3" borderId="42" xfId="5" applyFont="1" applyFill="1" applyBorder="1" applyAlignment="1">
      <alignment horizontal="center" vertical="top" wrapText="1"/>
    </xf>
    <xf numFmtId="0" fontId="32" fillId="3" borderId="44" xfId="5" applyFont="1" applyFill="1" applyBorder="1" applyAlignment="1">
      <alignment horizontal="center" vertical="top" wrapText="1"/>
    </xf>
    <xf numFmtId="0" fontId="26" fillId="0" borderId="33" xfId="5" applyFont="1" applyFill="1" applyBorder="1" applyAlignment="1">
      <alignment vertical="top" wrapText="1"/>
    </xf>
    <xf numFmtId="0" fontId="32" fillId="0" borderId="25" xfId="5" applyFont="1" applyFill="1" applyBorder="1" applyAlignment="1">
      <alignment horizontal="center" vertical="top"/>
    </xf>
    <xf numFmtId="0" fontId="32" fillId="0" borderId="26" xfId="5" applyFont="1" applyFill="1" applyBorder="1" applyAlignment="1">
      <alignment horizontal="center" vertical="top"/>
    </xf>
    <xf numFmtId="0" fontId="26" fillId="0" borderId="38" xfId="5" applyFont="1" applyFill="1" applyBorder="1" applyAlignment="1">
      <alignment horizontal="left" vertical="top" wrapText="1"/>
    </xf>
    <xf numFmtId="0" fontId="29" fillId="0" borderId="38" xfId="5" applyFont="1" applyBorder="1" applyAlignment="1">
      <alignment horizontal="left" vertical="top" wrapText="1"/>
    </xf>
    <xf numFmtId="0" fontId="32" fillId="0" borderId="42" xfId="5" applyNumberFormat="1" applyFont="1" applyFill="1" applyBorder="1" applyAlignment="1">
      <alignment horizontal="center" vertical="top"/>
    </xf>
    <xf numFmtId="164" fontId="26" fillId="0" borderId="14" xfId="5" applyNumberFormat="1" applyFont="1" applyFill="1" applyBorder="1" applyAlignment="1">
      <alignment horizontal="center" vertical="top"/>
    </xf>
    <xf numFmtId="164" fontId="27" fillId="4" borderId="38" xfId="5" applyNumberFormat="1" applyFont="1" applyFill="1" applyBorder="1" applyAlignment="1">
      <alignment horizontal="center" vertical="top"/>
    </xf>
    <xf numFmtId="164" fontId="27" fillId="4" borderId="44" xfId="5" applyNumberFormat="1" applyFont="1" applyFill="1" applyBorder="1" applyAlignment="1">
      <alignment horizontal="center" vertical="top"/>
    </xf>
    <xf numFmtId="164" fontId="27" fillId="4" borderId="41" xfId="5" applyNumberFormat="1" applyFont="1" applyFill="1" applyBorder="1" applyAlignment="1">
      <alignment horizontal="center" vertical="top"/>
    </xf>
    <xf numFmtId="0" fontId="37" fillId="0" borderId="5" xfId="5" applyFont="1" applyFill="1" applyBorder="1" applyAlignment="1">
      <alignment horizontal="center" vertical="top"/>
    </xf>
    <xf numFmtId="164" fontId="37" fillId="0" borderId="24" xfId="5" applyNumberFormat="1" applyFont="1" applyFill="1" applyBorder="1" applyAlignment="1">
      <alignment horizontal="center" vertical="top"/>
    </xf>
    <xf numFmtId="164" fontId="37" fillId="0" borderId="13" xfId="5" applyNumberFormat="1" applyFont="1" applyFill="1" applyBorder="1" applyAlignment="1">
      <alignment horizontal="center" vertical="top"/>
    </xf>
    <xf numFmtId="0" fontId="37" fillId="0" borderId="45" xfId="5" applyFont="1" applyFill="1" applyBorder="1" applyAlignment="1">
      <alignment horizontal="center" vertical="top"/>
    </xf>
    <xf numFmtId="164" fontId="38" fillId="6" borderId="10" xfId="5" applyNumberFormat="1" applyFont="1" applyFill="1" applyBorder="1" applyAlignment="1">
      <alignment horizontal="center" vertical="top"/>
    </xf>
    <xf numFmtId="164" fontId="39" fillId="6" borderId="10" xfId="5" applyNumberFormat="1" applyFont="1" applyFill="1" applyBorder="1" applyAlignment="1">
      <alignment horizontal="center" vertical="top"/>
    </xf>
    <xf numFmtId="0" fontId="2" fillId="0" borderId="13" xfId="5" applyFont="1" applyBorder="1" applyAlignment="1">
      <alignment horizontal="center" vertical="center" textRotation="90" wrapText="1"/>
    </xf>
    <xf numFmtId="0" fontId="2" fillId="0" borderId="60" xfId="5" applyFont="1" applyBorder="1" applyAlignment="1">
      <alignment horizontal="center" vertical="center" textRotation="90" wrapText="1"/>
    </xf>
    <xf numFmtId="0" fontId="2" fillId="0" borderId="11" xfId="5" applyFont="1" applyBorder="1" applyAlignment="1">
      <alignment horizontal="center" vertical="center" textRotation="90" wrapText="1"/>
    </xf>
    <xf numFmtId="0" fontId="2" fillId="0" borderId="12" xfId="5" applyFont="1" applyBorder="1" applyAlignment="1">
      <alignment horizontal="center" vertical="center" textRotation="90" wrapText="1"/>
    </xf>
    <xf numFmtId="0" fontId="2" fillId="0" borderId="56" xfId="5" applyFont="1" applyBorder="1" applyAlignment="1">
      <alignment horizontal="center" vertical="center" textRotation="90" wrapText="1"/>
    </xf>
    <xf numFmtId="0" fontId="2" fillId="0" borderId="1" xfId="5" applyFont="1" applyBorder="1" applyAlignment="1">
      <alignment horizontal="center" vertical="center" textRotation="90" wrapText="1"/>
    </xf>
    <xf numFmtId="0" fontId="6" fillId="0" borderId="25" xfId="5" applyFont="1" applyBorder="1" applyAlignment="1">
      <alignment horizontal="center" vertical="center" wrapText="1"/>
    </xf>
    <xf numFmtId="0" fontId="6" fillId="0" borderId="17" xfId="5" applyFont="1" applyBorder="1" applyAlignment="1">
      <alignment horizontal="center" vertical="center" wrapText="1"/>
    </xf>
    <xf numFmtId="0" fontId="6" fillId="0" borderId="29" xfId="5" applyFont="1" applyBorder="1" applyAlignment="1">
      <alignment horizontal="center" vertical="center" wrapText="1"/>
    </xf>
    <xf numFmtId="0" fontId="2" fillId="0" borderId="49" xfId="5" applyNumberFormat="1" applyFont="1" applyBorder="1" applyAlignment="1">
      <alignment horizontal="center" vertical="center" textRotation="90" wrapText="1"/>
    </xf>
    <xf numFmtId="0" fontId="2" fillId="0" borderId="16" xfId="5" applyNumberFormat="1" applyFont="1" applyBorder="1" applyAlignment="1">
      <alignment horizontal="center" vertical="center" textRotation="90" wrapText="1"/>
    </xf>
    <xf numFmtId="0" fontId="2" fillId="0" borderId="41" xfId="5" applyNumberFormat="1" applyFont="1" applyBorder="1" applyAlignment="1">
      <alignment horizontal="center" vertical="center" textRotation="90" wrapText="1"/>
    </xf>
    <xf numFmtId="0" fontId="2" fillId="0" borderId="15" xfId="5" applyFont="1" applyBorder="1" applyAlignment="1">
      <alignment horizontal="center" vertical="center" textRotation="90" wrapText="1"/>
    </xf>
    <xf numFmtId="0" fontId="2" fillId="0" borderId="61" xfId="5" applyFont="1" applyBorder="1" applyAlignment="1">
      <alignment horizontal="center" vertical="center" textRotation="90" wrapText="1"/>
    </xf>
    <xf numFmtId="0" fontId="2" fillId="0" borderId="19" xfId="5" applyFont="1" applyBorder="1" applyAlignment="1">
      <alignment horizontal="center" vertical="center" textRotation="90" wrapText="1"/>
    </xf>
    <xf numFmtId="0" fontId="2" fillId="0" borderId="49" xfId="5" applyFont="1" applyBorder="1" applyAlignment="1">
      <alignment horizontal="center" vertical="center" textRotation="90" wrapText="1"/>
    </xf>
    <xf numFmtId="0" fontId="2" fillId="0" borderId="16" xfId="5" applyFont="1" applyBorder="1" applyAlignment="1">
      <alignment horizontal="center" vertical="center" textRotation="90" wrapText="1"/>
    </xf>
    <xf numFmtId="0" fontId="2" fillId="0" borderId="41" xfId="5" applyFont="1" applyBorder="1" applyAlignment="1">
      <alignment horizontal="center" vertical="center" textRotation="90" wrapText="1"/>
    </xf>
    <xf numFmtId="0" fontId="7" fillId="0" borderId="13" xfId="5" applyFont="1" applyBorder="1" applyAlignment="1">
      <alignment horizontal="center" vertical="center" wrapText="1"/>
    </xf>
    <xf numFmtId="0" fontId="7" fillId="0" borderId="12" xfId="5" applyFont="1" applyBorder="1" applyAlignment="1">
      <alignment horizontal="center" vertical="center" wrapText="1"/>
    </xf>
    <xf numFmtId="0" fontId="7" fillId="0" borderId="14" xfId="5" applyFont="1" applyBorder="1" applyAlignment="1">
      <alignment horizontal="center" vertical="center" wrapText="1"/>
    </xf>
    <xf numFmtId="0" fontId="8" fillId="0" borderId="66" xfId="5" applyFont="1" applyBorder="1" applyAlignment="1">
      <alignment horizontal="center" vertical="center" textRotation="90" wrapText="1"/>
    </xf>
    <xf numFmtId="0" fontId="8" fillId="0" borderId="0" xfId="5" applyFont="1" applyBorder="1" applyAlignment="1">
      <alignment horizontal="center" vertical="center" textRotation="90" wrapText="1"/>
    </xf>
    <xf numFmtId="0" fontId="8" fillId="0" borderId="42" xfId="5" applyFont="1" applyBorder="1" applyAlignment="1">
      <alignment horizontal="center" vertical="center" textRotation="90" wrapText="1"/>
    </xf>
    <xf numFmtId="0" fontId="8" fillId="0" borderId="49" xfId="5" applyFont="1" applyBorder="1" applyAlignment="1">
      <alignment horizontal="center" vertical="center" textRotation="90" wrapText="1"/>
    </xf>
    <xf numFmtId="0" fontId="8" fillId="0" borderId="16" xfId="5" applyFont="1" applyBorder="1" applyAlignment="1">
      <alignment horizontal="center" vertical="center" textRotation="90" wrapText="1"/>
    </xf>
    <xf numFmtId="0" fontId="8" fillId="0" borderId="41" xfId="5" applyFont="1" applyBorder="1" applyAlignment="1">
      <alignment horizontal="center" vertical="center" textRotation="90" wrapText="1"/>
    </xf>
    <xf numFmtId="0" fontId="7" fillId="0" borderId="51" xfId="5" applyFont="1" applyBorder="1" applyAlignment="1">
      <alignment horizontal="center" vertical="center"/>
    </xf>
    <xf numFmtId="0" fontId="7" fillId="0" borderId="15" xfId="5" applyFont="1" applyBorder="1" applyAlignment="1">
      <alignment horizontal="center" vertical="center"/>
    </xf>
    <xf numFmtId="0" fontId="7" fillId="0" borderId="45" xfId="5" applyFont="1" applyBorder="1" applyAlignment="1">
      <alignment horizontal="center" vertical="center"/>
    </xf>
    <xf numFmtId="0" fontId="2" fillId="0" borderId="8" xfId="5" applyFont="1" applyBorder="1" applyAlignment="1">
      <alignment horizontal="center" vertical="center" textRotation="90" wrapText="1"/>
    </xf>
    <xf numFmtId="0" fontId="2" fillId="0" borderId="38" xfId="5" applyFont="1" applyBorder="1" applyAlignment="1">
      <alignment horizontal="center" vertical="center" textRotation="90" wrapText="1"/>
    </xf>
    <xf numFmtId="0" fontId="2" fillId="0" borderId="56" xfId="5" applyFont="1" applyBorder="1" applyAlignment="1">
      <alignment horizontal="center" vertical="center"/>
    </xf>
    <xf numFmtId="0" fontId="2" fillId="0" borderId="9" xfId="5" applyFont="1" applyFill="1" applyBorder="1" applyAlignment="1">
      <alignment horizontal="center" vertical="center" textRotation="90" wrapText="1"/>
    </xf>
    <xf numFmtId="0" fontId="2" fillId="0" borderId="30" xfId="5" applyFont="1" applyFill="1" applyBorder="1" applyAlignment="1">
      <alignment horizontal="center" vertical="center" textRotation="90" wrapText="1"/>
    </xf>
    <xf numFmtId="0" fontId="6" fillId="0" borderId="8" xfId="5" applyFont="1" applyBorder="1" applyAlignment="1">
      <alignment horizontal="center" vertical="center" wrapText="1"/>
    </xf>
    <xf numFmtId="0" fontId="6" fillId="0" borderId="38" xfId="5" applyFont="1" applyBorder="1" applyAlignment="1">
      <alignment horizontal="center" vertical="center" wrapText="1"/>
    </xf>
    <xf numFmtId="0" fontId="2" fillId="0" borderId="35" xfId="5" applyFont="1" applyBorder="1" applyAlignment="1">
      <alignment horizontal="center" vertical="center"/>
    </xf>
    <xf numFmtId="0" fontId="2" fillId="0" borderId="72" xfId="5" applyFont="1" applyBorder="1" applyAlignment="1">
      <alignment horizontal="center" vertical="center"/>
    </xf>
    <xf numFmtId="0" fontId="25" fillId="0" borderId="0" xfId="0" applyFont="1" applyAlignment="1">
      <alignment horizontal="left" vertical="top" wrapText="1"/>
    </xf>
    <xf numFmtId="0" fontId="11" fillId="0" borderId="42" xfId="5" applyFont="1" applyBorder="1" applyAlignment="1">
      <alignment horizontal="center" wrapText="1"/>
    </xf>
    <xf numFmtId="49" fontId="7" fillId="2" borderId="13" xfId="5" applyNumberFormat="1" applyFont="1" applyFill="1" applyBorder="1" applyAlignment="1">
      <alignment horizontal="center" vertical="top"/>
    </xf>
    <xf numFmtId="49" fontId="7" fillId="2" borderId="11" xfId="5" applyNumberFormat="1" applyFont="1" applyFill="1" applyBorder="1" applyAlignment="1">
      <alignment horizontal="center" vertical="top"/>
    </xf>
    <xf numFmtId="49" fontId="7" fillId="3" borderId="24" xfId="5" applyNumberFormat="1" applyFont="1" applyFill="1" applyBorder="1" applyAlignment="1">
      <alignment horizontal="center" vertical="top"/>
    </xf>
    <xf numFmtId="49" fontId="7" fillId="3" borderId="62" xfId="5" applyNumberFormat="1" applyFont="1" applyFill="1" applyBorder="1" applyAlignment="1">
      <alignment horizontal="center" vertical="top"/>
    </xf>
    <xf numFmtId="49" fontId="7" fillId="0" borderId="12" xfId="5" applyNumberFormat="1" applyFont="1" applyBorder="1" applyAlignment="1">
      <alignment horizontal="center" vertical="top"/>
    </xf>
    <xf numFmtId="49" fontId="7" fillId="0" borderId="1" xfId="5" applyNumberFormat="1" applyFont="1" applyBorder="1" applyAlignment="1">
      <alignment horizontal="center" vertical="top"/>
    </xf>
    <xf numFmtId="0" fontId="6" fillId="0" borderId="34" xfId="5" applyFont="1" applyFill="1" applyBorder="1" applyAlignment="1">
      <alignment horizontal="left" vertical="top" wrapText="1"/>
    </xf>
    <xf numFmtId="0" fontId="6" fillId="0" borderId="39" xfId="5" applyFont="1" applyFill="1" applyBorder="1" applyAlignment="1">
      <alignment horizontal="left" vertical="top" wrapText="1"/>
    </xf>
    <xf numFmtId="49" fontId="9" fillId="0" borderId="5" xfId="5" applyNumberFormat="1" applyFont="1" applyBorder="1" applyAlignment="1">
      <alignment horizontal="center" vertical="top"/>
    </xf>
    <xf numFmtId="49" fontId="2" fillId="0" borderId="10" xfId="5" applyNumberFormat="1" applyFont="1" applyBorder="1" applyAlignment="1">
      <alignment horizontal="center" vertical="top"/>
    </xf>
    <xf numFmtId="49" fontId="2" fillId="0" borderId="51" xfId="5" applyNumberFormat="1" applyFont="1" applyBorder="1" applyAlignment="1">
      <alignment horizontal="center" vertical="top"/>
    </xf>
    <xf numFmtId="49" fontId="2" fillId="0" borderId="52" xfId="5" applyNumberFormat="1" applyFont="1" applyBorder="1" applyAlignment="1">
      <alignment horizontal="center" vertical="top"/>
    </xf>
    <xf numFmtId="0" fontId="5" fillId="2" borderId="20" xfId="5" applyFont="1" applyFill="1" applyBorder="1" applyAlignment="1">
      <alignment horizontal="left" vertical="top"/>
    </xf>
    <xf numFmtId="0" fontId="5" fillId="2" borderId="21" xfId="5" applyFont="1" applyFill="1" applyBorder="1" applyAlignment="1">
      <alignment horizontal="left" vertical="top"/>
    </xf>
    <xf numFmtId="0" fontId="5" fillId="2" borderId="22" xfId="5" applyFont="1" applyFill="1" applyBorder="1" applyAlignment="1">
      <alignment horizontal="left" vertical="top"/>
    </xf>
    <xf numFmtId="0" fontId="7" fillId="3" borderId="20" xfId="5" applyFont="1" applyFill="1" applyBorder="1" applyAlignment="1">
      <alignment horizontal="left" vertical="top" wrapText="1"/>
    </xf>
    <xf numFmtId="0" fontId="7" fillId="3" borderId="21" xfId="5" applyFont="1" applyFill="1" applyBorder="1" applyAlignment="1">
      <alignment horizontal="left" vertical="top" wrapText="1"/>
    </xf>
    <xf numFmtId="0" fontId="7" fillId="3" borderId="22" xfId="5" applyFont="1" applyFill="1" applyBorder="1" applyAlignment="1">
      <alignment horizontal="left" vertical="top" wrapText="1"/>
    </xf>
    <xf numFmtId="49" fontId="7" fillId="2" borderId="6" xfId="5" applyNumberFormat="1" applyFont="1" applyFill="1" applyBorder="1" applyAlignment="1">
      <alignment horizontal="center" vertical="top"/>
    </xf>
    <xf numFmtId="49" fontId="7" fillId="3" borderId="7" xfId="5" applyNumberFormat="1" applyFont="1" applyFill="1" applyBorder="1" applyAlignment="1">
      <alignment horizontal="center" vertical="top"/>
    </xf>
    <xf numFmtId="49" fontId="7" fillId="0" borderId="17" xfId="5" applyNumberFormat="1" applyFont="1" applyBorder="1" applyAlignment="1">
      <alignment horizontal="center" vertical="top"/>
    </xf>
    <xf numFmtId="0" fontId="6" fillId="0" borderId="7" xfId="5" applyFont="1" applyFill="1" applyBorder="1" applyAlignment="1">
      <alignment horizontal="left" vertical="top" wrapText="1"/>
    </xf>
    <xf numFmtId="49" fontId="9" fillId="0" borderId="16" xfId="5" applyNumberFormat="1" applyFont="1" applyBorder="1" applyAlignment="1">
      <alignment horizontal="center" vertical="top"/>
    </xf>
    <xf numFmtId="49" fontId="2" fillId="0" borderId="58" xfId="5" applyNumberFormat="1" applyFont="1" applyBorder="1" applyAlignment="1">
      <alignment horizontal="center" vertical="top"/>
    </xf>
    <xf numFmtId="49" fontId="7" fillId="2" borderId="33" xfId="5" applyNumberFormat="1" applyFont="1" applyFill="1" applyBorder="1" applyAlignment="1">
      <alignment horizontal="center" vertical="top"/>
    </xf>
    <xf numFmtId="49" fontId="7" fillId="2" borderId="38" xfId="5" applyNumberFormat="1" applyFont="1" applyFill="1" applyBorder="1" applyAlignment="1">
      <alignment horizontal="center" vertical="top"/>
    </xf>
    <xf numFmtId="49" fontId="7" fillId="3" borderId="25" xfId="5" applyNumberFormat="1" applyFont="1" applyFill="1" applyBorder="1" applyAlignment="1">
      <alignment horizontal="center" vertical="top"/>
    </xf>
    <xf numFmtId="49" fontId="7" fillId="3" borderId="17" xfId="5" applyNumberFormat="1" applyFont="1" applyFill="1" applyBorder="1" applyAlignment="1">
      <alignment horizontal="center" vertical="top"/>
    </xf>
    <xf numFmtId="49" fontId="7" fillId="3" borderId="29" xfId="5" applyNumberFormat="1" applyFont="1" applyFill="1" applyBorder="1" applyAlignment="1">
      <alignment horizontal="center" vertical="top"/>
    </xf>
    <xf numFmtId="49" fontId="27" fillId="0" borderId="25" xfId="5" applyNumberFormat="1" applyFont="1" applyBorder="1" applyAlignment="1">
      <alignment horizontal="center" vertical="top"/>
    </xf>
    <xf numFmtId="49" fontId="27" fillId="0" borderId="17" xfId="5" applyNumberFormat="1" applyFont="1" applyBorder="1" applyAlignment="1">
      <alignment horizontal="center" vertical="top"/>
    </xf>
    <xf numFmtId="49" fontId="27" fillId="0" borderId="29" xfId="5" applyNumberFormat="1" applyFont="1" applyBorder="1" applyAlignment="1">
      <alignment horizontal="center" vertical="top"/>
    </xf>
    <xf numFmtId="0" fontId="30" fillId="0" borderId="26" xfId="5" applyFont="1" applyFill="1" applyBorder="1" applyAlignment="1">
      <alignment vertical="top" wrapText="1"/>
    </xf>
    <xf numFmtId="0" fontId="30" fillId="0" borderId="18" xfId="5" applyFont="1" applyFill="1" applyBorder="1" applyAlignment="1">
      <alignment vertical="top" wrapText="1"/>
    </xf>
    <xf numFmtId="0" fontId="30" fillId="0" borderId="30" xfId="5" applyFont="1" applyFill="1" applyBorder="1" applyAlignment="1">
      <alignment vertical="top" wrapText="1"/>
    </xf>
    <xf numFmtId="49" fontId="31" fillId="0" borderId="49" xfId="5" applyNumberFormat="1" applyFont="1" applyBorder="1" applyAlignment="1">
      <alignment horizontal="center" vertical="top"/>
    </xf>
    <xf numFmtId="49" fontId="31" fillId="0" borderId="16" xfId="5" applyNumberFormat="1" applyFont="1" applyBorder="1" applyAlignment="1">
      <alignment horizontal="center" vertical="top"/>
    </xf>
    <xf numFmtId="49" fontId="31" fillId="0" borderId="41" xfId="5" applyNumberFormat="1" applyFont="1" applyBorder="1" applyAlignment="1">
      <alignment horizontal="center" vertical="top"/>
    </xf>
    <xf numFmtId="49" fontId="32" fillId="0" borderId="49" xfId="5" applyNumberFormat="1" applyFont="1" applyBorder="1" applyAlignment="1">
      <alignment horizontal="center" vertical="top"/>
    </xf>
    <xf numFmtId="49" fontId="32" fillId="0" borderId="16" xfId="5" applyNumberFormat="1" applyFont="1" applyBorder="1" applyAlignment="1">
      <alignment horizontal="center" vertical="top"/>
    </xf>
    <xf numFmtId="49" fontId="32" fillId="0" borderId="41" xfId="5" applyNumberFormat="1" applyFont="1" applyBorder="1" applyAlignment="1">
      <alignment horizontal="center" vertical="top"/>
    </xf>
    <xf numFmtId="49" fontId="7" fillId="3" borderId="3" xfId="5" applyNumberFormat="1" applyFont="1" applyFill="1" applyBorder="1" applyAlignment="1">
      <alignment horizontal="right" vertical="top"/>
    </xf>
    <xf numFmtId="49" fontId="7" fillId="3" borderId="4" xfId="5" applyNumberFormat="1" applyFont="1" applyFill="1" applyBorder="1" applyAlignment="1">
      <alignment horizontal="right" vertical="top"/>
    </xf>
    <xf numFmtId="49" fontId="7" fillId="3" borderId="59" xfId="5" applyNumberFormat="1" applyFont="1" applyFill="1" applyBorder="1" applyAlignment="1">
      <alignment horizontal="right" vertical="top"/>
    </xf>
    <xf numFmtId="49" fontId="7" fillId="3" borderId="20" xfId="5" applyNumberFormat="1" applyFont="1" applyFill="1" applyBorder="1" applyAlignment="1">
      <alignment horizontal="left" vertical="top"/>
    </xf>
    <xf numFmtId="49" fontId="7" fillId="3" borderId="21" xfId="5" applyNumberFormat="1" applyFont="1" applyFill="1" applyBorder="1" applyAlignment="1">
      <alignment horizontal="left" vertical="top"/>
    </xf>
    <xf numFmtId="49" fontId="7" fillId="3" borderId="22" xfId="5" applyNumberFormat="1" applyFont="1" applyFill="1" applyBorder="1" applyAlignment="1">
      <alignment horizontal="left" vertical="top"/>
    </xf>
    <xf numFmtId="49" fontId="7" fillId="2" borderId="51" xfId="5" applyNumberFormat="1" applyFont="1" applyFill="1" applyBorder="1" applyAlignment="1">
      <alignment horizontal="center" vertical="top"/>
    </xf>
    <xf numFmtId="49" fontId="7" fillId="2" borderId="58" xfId="5" applyNumberFormat="1" applyFont="1" applyFill="1" applyBorder="1" applyAlignment="1">
      <alignment horizontal="center" vertical="top"/>
    </xf>
    <xf numFmtId="49" fontId="7" fillId="2" borderId="52" xfId="5" applyNumberFormat="1" applyFont="1" applyFill="1" applyBorder="1" applyAlignment="1">
      <alignment horizontal="center" vertical="top"/>
    </xf>
    <xf numFmtId="49" fontId="7" fillId="3" borderId="12" xfId="5" applyNumberFormat="1" applyFont="1" applyFill="1" applyBorder="1" applyAlignment="1">
      <alignment horizontal="center" vertical="top"/>
    </xf>
    <xf numFmtId="49" fontId="7" fillId="3" borderId="1" xfId="5" applyNumberFormat="1" applyFont="1" applyFill="1" applyBorder="1" applyAlignment="1">
      <alignment horizontal="center" vertical="top"/>
    </xf>
    <xf numFmtId="49" fontId="27" fillId="0" borderId="12" xfId="5" applyNumberFormat="1" applyFont="1" applyBorder="1" applyAlignment="1">
      <alignment horizontal="center" vertical="top"/>
    </xf>
    <xf numFmtId="49" fontId="27" fillId="0" borderId="1" xfId="5" applyNumberFormat="1" applyFont="1" applyBorder="1" applyAlignment="1">
      <alignment horizontal="center" vertical="top"/>
    </xf>
    <xf numFmtId="0" fontId="30" fillId="0" borderId="24" xfId="5" applyFont="1" applyFill="1" applyBorder="1" applyAlignment="1">
      <alignment vertical="top" wrapText="1"/>
    </xf>
    <xf numFmtId="0" fontId="30" fillId="0" borderId="7" xfId="5" applyFont="1" applyFill="1" applyBorder="1" applyAlignment="1">
      <alignment vertical="top" wrapText="1"/>
    </xf>
    <xf numFmtId="0" fontId="30" fillId="0" borderId="62" xfId="5" applyFont="1" applyFill="1" applyBorder="1" applyAlignment="1">
      <alignment vertical="top" wrapText="1"/>
    </xf>
    <xf numFmtId="49" fontId="31" fillId="0" borderId="65" xfId="5" applyNumberFormat="1" applyFont="1" applyBorder="1" applyAlignment="1">
      <alignment horizontal="center" vertical="top"/>
    </xf>
    <xf numFmtId="49" fontId="31" fillId="0" borderId="58" xfId="5" applyNumberFormat="1" applyFont="1" applyBorder="1" applyAlignment="1">
      <alignment horizontal="center" vertical="top"/>
    </xf>
    <xf numFmtId="49" fontId="32" fillId="0" borderId="43" xfId="5" applyNumberFormat="1" applyFont="1" applyBorder="1" applyAlignment="1">
      <alignment horizontal="center" vertical="top"/>
    </xf>
    <xf numFmtId="49" fontId="32" fillId="0" borderId="65" xfId="5" applyNumberFormat="1" applyFont="1" applyBorder="1" applyAlignment="1">
      <alignment horizontal="center" vertical="top"/>
    </xf>
    <xf numFmtId="49" fontId="32" fillId="0" borderId="58" xfId="5" applyNumberFormat="1" applyFont="1" applyBorder="1" applyAlignment="1">
      <alignment horizontal="center" vertical="top"/>
    </xf>
    <xf numFmtId="49" fontId="30" fillId="0" borderId="33" xfId="5" applyNumberFormat="1" applyFont="1" applyFill="1" applyBorder="1" applyAlignment="1">
      <alignment vertical="top" wrapText="1"/>
    </xf>
    <xf numFmtId="49" fontId="30" fillId="0" borderId="6" xfId="5" applyNumberFormat="1" applyFont="1" applyFill="1" applyBorder="1" applyAlignment="1">
      <alignment vertical="top" wrapText="1"/>
    </xf>
    <xf numFmtId="0" fontId="30" fillId="0" borderId="70" xfId="3" applyFont="1" applyBorder="1" applyAlignment="1">
      <alignment vertical="top" wrapText="1"/>
    </xf>
    <xf numFmtId="0" fontId="26" fillId="0" borderId="64" xfId="5" applyFont="1" applyFill="1" applyBorder="1" applyAlignment="1">
      <alignment horizontal="left" vertical="top" wrapText="1"/>
    </xf>
    <xf numFmtId="0" fontId="26" fillId="0" borderId="40" xfId="5" applyFont="1" applyFill="1" applyBorder="1" applyAlignment="1">
      <alignment horizontal="left" vertical="top" wrapText="1"/>
    </xf>
    <xf numFmtId="49" fontId="31" fillId="0" borderId="5" xfId="5" applyNumberFormat="1" applyFont="1" applyBorder="1" applyAlignment="1">
      <alignment horizontal="center" vertical="top"/>
    </xf>
    <xf numFmtId="49" fontId="31" fillId="0" borderId="10" xfId="5" applyNumberFormat="1" applyFont="1" applyBorder="1" applyAlignment="1">
      <alignment horizontal="center" vertical="top"/>
    </xf>
    <xf numFmtId="49" fontId="32" fillId="0" borderId="5" xfId="5" applyNumberFormat="1" applyFont="1" applyBorder="1" applyAlignment="1">
      <alignment horizontal="center" vertical="top"/>
    </xf>
    <xf numFmtId="49" fontId="32" fillId="0" borderId="10" xfId="5" applyNumberFormat="1" applyFont="1" applyBorder="1" applyAlignment="1">
      <alignment horizontal="center" vertical="top"/>
    </xf>
    <xf numFmtId="0" fontId="26" fillId="0" borderId="27" xfId="5" applyFont="1" applyFill="1" applyBorder="1" applyAlignment="1">
      <alignment horizontal="left" vertical="top" wrapText="1"/>
    </xf>
    <xf numFmtId="49" fontId="27" fillId="3" borderId="3" xfId="5" applyNumberFormat="1" applyFont="1" applyFill="1" applyBorder="1" applyAlignment="1">
      <alignment horizontal="right" vertical="top"/>
    </xf>
    <xf numFmtId="49" fontId="27" fillId="3" borderId="4" xfId="5" applyNumberFormat="1" applyFont="1" applyFill="1" applyBorder="1" applyAlignment="1">
      <alignment horizontal="right" vertical="top"/>
    </xf>
    <xf numFmtId="49" fontId="27" fillId="3" borderId="29" xfId="5" applyNumberFormat="1" applyFont="1" applyFill="1" applyBorder="1" applyAlignment="1">
      <alignment horizontal="right" vertical="top"/>
    </xf>
    <xf numFmtId="49" fontId="27" fillId="3" borderId="59" xfId="5" applyNumberFormat="1" applyFont="1" applyFill="1" applyBorder="1" applyAlignment="1">
      <alignment horizontal="right" vertical="top"/>
    </xf>
    <xf numFmtId="49" fontId="27" fillId="3" borderId="20" xfId="5" applyNumberFormat="1" applyFont="1" applyFill="1" applyBorder="1" applyAlignment="1">
      <alignment horizontal="left" vertical="top"/>
    </xf>
    <xf numFmtId="49" fontId="27" fillId="3" borderId="21" xfId="5" applyNumberFormat="1" applyFont="1" applyFill="1" applyBorder="1" applyAlignment="1">
      <alignment horizontal="left" vertical="top"/>
    </xf>
    <xf numFmtId="49" fontId="27" fillId="3" borderId="22" xfId="5" applyNumberFormat="1" applyFont="1" applyFill="1" applyBorder="1" applyAlignment="1">
      <alignment horizontal="left" vertical="top"/>
    </xf>
    <xf numFmtId="49" fontId="32" fillId="0" borderId="63" xfId="5" applyNumberFormat="1" applyFont="1" applyBorder="1" applyAlignment="1">
      <alignment horizontal="center" vertical="top"/>
    </xf>
    <xf numFmtId="49" fontId="32" fillId="0" borderId="46" xfId="5" applyNumberFormat="1" applyFont="1" applyBorder="1" applyAlignment="1">
      <alignment horizontal="center" vertical="top"/>
    </xf>
    <xf numFmtId="49" fontId="32" fillId="0" borderId="47" xfId="5" applyNumberFormat="1" applyFont="1" applyBorder="1" applyAlignment="1">
      <alignment horizontal="center" vertical="top"/>
    </xf>
    <xf numFmtId="0" fontId="26" fillId="0" borderId="49" xfId="5" applyFont="1" applyFill="1" applyBorder="1" applyAlignment="1">
      <alignment horizontal="left" vertical="top" wrapText="1"/>
    </xf>
    <xf numFmtId="0" fontId="30" fillId="0" borderId="54" xfId="3" applyFont="1" applyBorder="1" applyAlignment="1">
      <alignment horizontal="left" vertical="top" wrapText="1"/>
    </xf>
    <xf numFmtId="49" fontId="27" fillId="3" borderId="12" xfId="5" applyNumberFormat="1" applyFont="1" applyFill="1" applyBorder="1" applyAlignment="1">
      <alignment horizontal="center" vertical="top"/>
    </xf>
    <xf numFmtId="49" fontId="27" fillId="3" borderId="17" xfId="5" applyNumberFormat="1" applyFont="1" applyFill="1" applyBorder="1" applyAlignment="1">
      <alignment horizontal="center" vertical="top"/>
    </xf>
    <xf numFmtId="49" fontId="27" fillId="3" borderId="1" xfId="5" applyNumberFormat="1" applyFont="1" applyFill="1" applyBorder="1" applyAlignment="1">
      <alignment horizontal="center" vertical="top"/>
    </xf>
    <xf numFmtId="49" fontId="7" fillId="2" borderId="33" xfId="5" applyNumberFormat="1" applyFont="1" applyFill="1" applyBorder="1" applyAlignment="1">
      <alignment horizontal="center" vertical="top" wrapText="1"/>
    </xf>
    <xf numFmtId="0" fontId="11" fillId="0" borderId="38" xfId="5" applyFont="1" applyBorder="1" applyAlignment="1">
      <alignment horizontal="center" vertical="top" wrapText="1"/>
    </xf>
    <xf numFmtId="49" fontId="7" fillId="3" borderId="34" xfId="5" applyNumberFormat="1" applyFont="1" applyFill="1" applyBorder="1" applyAlignment="1">
      <alignment horizontal="center" vertical="top" wrapText="1"/>
    </xf>
    <xf numFmtId="0" fontId="11" fillId="0" borderId="39" xfId="5" applyFont="1" applyBorder="1" applyAlignment="1">
      <alignment horizontal="center" vertical="top" wrapText="1"/>
    </xf>
    <xf numFmtId="49" fontId="7" fillId="0" borderId="25" xfId="5" applyNumberFormat="1" applyFont="1" applyBorder="1" applyAlignment="1">
      <alignment horizontal="center" vertical="top" wrapText="1"/>
    </xf>
    <xf numFmtId="0" fontId="11" fillId="0" borderId="29" xfId="5" applyFont="1" applyBorder="1" applyAlignment="1">
      <alignment horizontal="center" vertical="top" wrapText="1"/>
    </xf>
    <xf numFmtId="0" fontId="6" fillId="5" borderId="26" xfId="5" applyFont="1" applyFill="1" applyBorder="1" applyAlignment="1">
      <alignment horizontal="left" vertical="top" wrapText="1"/>
    </xf>
    <xf numFmtId="0" fontId="11" fillId="5" borderId="30" xfId="5" applyFont="1" applyFill="1" applyBorder="1" applyAlignment="1">
      <alignment horizontal="left" vertical="top" wrapText="1"/>
    </xf>
    <xf numFmtId="49" fontId="9" fillId="0" borderId="65" xfId="5" applyNumberFormat="1" applyFont="1" applyBorder="1" applyAlignment="1">
      <alignment horizontal="center" vertical="top" wrapText="1"/>
    </xf>
    <xf numFmtId="0" fontId="11" fillId="0" borderId="43" xfId="5" applyFont="1" applyBorder="1" applyAlignment="1">
      <alignment horizontal="center" vertical="top" wrapText="1"/>
    </xf>
    <xf numFmtId="49" fontId="27" fillId="3" borderId="25" xfId="5" applyNumberFormat="1" applyFont="1" applyFill="1" applyBorder="1" applyAlignment="1">
      <alignment horizontal="center" vertical="top"/>
    </xf>
    <xf numFmtId="49" fontId="27" fillId="3" borderId="29" xfId="5" applyNumberFormat="1" applyFont="1" applyFill="1" applyBorder="1" applyAlignment="1">
      <alignment horizontal="center" vertical="top"/>
    </xf>
    <xf numFmtId="49" fontId="2" fillId="0" borderId="49" xfId="5" applyNumberFormat="1" applyFont="1" applyBorder="1" applyAlignment="1">
      <alignment horizontal="center" vertical="top" wrapText="1"/>
    </xf>
    <xf numFmtId="0" fontId="11" fillId="0" borderId="41" xfId="5" applyFont="1" applyBorder="1" applyAlignment="1">
      <alignment horizontal="center" vertical="top" wrapText="1"/>
    </xf>
    <xf numFmtId="0" fontId="8" fillId="0" borderId="33" xfId="5" applyFont="1" applyFill="1" applyBorder="1" applyAlignment="1">
      <alignment vertical="top" wrapText="1"/>
    </xf>
    <xf numFmtId="0" fontId="14" fillId="0" borderId="38" xfId="3" applyFont="1" applyBorder="1" applyAlignment="1">
      <alignment vertical="top" wrapText="1"/>
    </xf>
    <xf numFmtId="0" fontId="6" fillId="0" borderId="26" xfId="5" applyFont="1" applyFill="1" applyBorder="1" applyAlignment="1">
      <alignment horizontal="left" vertical="top" wrapText="1"/>
    </xf>
    <xf numFmtId="0" fontId="6" fillId="0" borderId="30" xfId="5" applyFont="1" applyFill="1" applyBorder="1" applyAlignment="1">
      <alignment horizontal="left" vertical="top" wrapText="1"/>
    </xf>
    <xf numFmtId="49" fontId="9" fillId="0" borderId="10" xfId="5" applyNumberFormat="1" applyFont="1" applyBorder="1" applyAlignment="1">
      <alignment horizontal="center" vertical="top"/>
    </xf>
    <xf numFmtId="49" fontId="27" fillId="2" borderId="20" xfId="5" applyNumberFormat="1" applyFont="1" applyFill="1" applyBorder="1" applyAlignment="1">
      <alignment horizontal="right" vertical="top"/>
    </xf>
    <xf numFmtId="49" fontId="27" fillId="2" borderId="21" xfId="5" applyNumberFormat="1" applyFont="1" applyFill="1" applyBorder="1" applyAlignment="1">
      <alignment horizontal="right" vertical="top"/>
    </xf>
    <xf numFmtId="49" fontId="27" fillId="2" borderId="22" xfId="5" applyNumberFormat="1" applyFont="1" applyFill="1" applyBorder="1" applyAlignment="1">
      <alignment horizontal="right" vertical="top"/>
    </xf>
    <xf numFmtId="0" fontId="11" fillId="0" borderId="38" xfId="5" applyBorder="1" applyAlignment="1">
      <alignment horizontal="center" vertical="top" wrapText="1"/>
    </xf>
    <xf numFmtId="49" fontId="27" fillId="0" borderId="25" xfId="5" applyNumberFormat="1" applyFont="1" applyBorder="1" applyAlignment="1">
      <alignment horizontal="center" vertical="top" wrapText="1"/>
    </xf>
    <xf numFmtId="0" fontId="29" fillId="0" borderId="29" xfId="5" applyFont="1" applyBorder="1" applyAlignment="1">
      <alignment horizontal="center" vertical="top" wrapText="1"/>
    </xf>
    <xf numFmtId="0" fontId="30" fillId="5" borderId="26" xfId="5" applyFont="1" applyFill="1" applyBorder="1" applyAlignment="1">
      <alignment horizontal="left" vertical="top" wrapText="1"/>
    </xf>
    <xf numFmtId="0" fontId="29" fillId="5" borderId="30" xfId="5" applyFont="1" applyFill="1" applyBorder="1" applyAlignment="1">
      <alignment horizontal="left" vertical="top" wrapText="1"/>
    </xf>
    <xf numFmtId="49" fontId="32" fillId="0" borderId="49" xfId="5" applyNumberFormat="1" applyFont="1" applyBorder="1" applyAlignment="1">
      <alignment horizontal="center" vertical="top" wrapText="1"/>
    </xf>
    <xf numFmtId="0" fontId="29" fillId="0" borderId="41" xfId="5" applyFont="1" applyBorder="1" applyAlignment="1">
      <alignment horizontal="center" vertical="top" wrapText="1"/>
    </xf>
    <xf numFmtId="0" fontId="30" fillId="0" borderId="26" xfId="5" applyFont="1" applyFill="1" applyBorder="1" applyAlignment="1">
      <alignment horizontal="left" vertical="top" wrapText="1"/>
    </xf>
    <xf numFmtId="0" fontId="30" fillId="0" borderId="30" xfId="5" applyFont="1" applyFill="1" applyBorder="1" applyAlignment="1">
      <alignment horizontal="left" vertical="top" wrapText="1"/>
    </xf>
    <xf numFmtId="49" fontId="32" fillId="0" borderId="41" xfId="5" applyNumberFormat="1" applyFont="1" applyBorder="1" applyAlignment="1">
      <alignment horizontal="center" vertical="top" wrapText="1"/>
    </xf>
    <xf numFmtId="0" fontId="34" fillId="0" borderId="33" xfId="3" applyFont="1" applyBorder="1" applyAlignment="1">
      <alignment wrapText="1"/>
    </xf>
    <xf numFmtId="0" fontId="34" fillId="0" borderId="38" xfId="3" applyFont="1" applyBorder="1" applyAlignment="1">
      <alignment wrapText="1"/>
    </xf>
    <xf numFmtId="49" fontId="27" fillId="3" borderId="20" xfId="5" applyNumberFormat="1" applyFont="1" applyFill="1" applyBorder="1" applyAlignment="1">
      <alignment horizontal="right" vertical="top"/>
    </xf>
    <xf numFmtId="49" fontId="27" fillId="3" borderId="21" xfId="5" applyNumberFormat="1" applyFont="1" applyFill="1" applyBorder="1" applyAlignment="1">
      <alignment horizontal="right" vertical="top"/>
    </xf>
    <xf numFmtId="0" fontId="6" fillId="0" borderId="38" xfId="3" applyFont="1" applyBorder="1" applyAlignment="1">
      <alignment vertical="top" wrapText="1"/>
    </xf>
    <xf numFmtId="0" fontId="34" fillId="0" borderId="26" xfId="5" applyFont="1" applyFill="1" applyBorder="1" applyAlignment="1">
      <alignment horizontal="left" vertical="top" wrapText="1"/>
    </xf>
    <xf numFmtId="0" fontId="34" fillId="0" borderId="30" xfId="5" applyFont="1" applyFill="1" applyBorder="1" applyAlignment="1">
      <alignment horizontal="left" vertical="top" wrapText="1"/>
    </xf>
    <xf numFmtId="0" fontId="36" fillId="0" borderId="33" xfId="5" applyFont="1" applyFill="1" applyBorder="1" applyAlignment="1">
      <alignment vertical="top" wrapText="1"/>
    </xf>
    <xf numFmtId="0" fontId="34" fillId="0" borderId="38" xfId="3" applyFont="1" applyBorder="1" applyAlignment="1">
      <alignment vertical="top" wrapText="1"/>
    </xf>
    <xf numFmtId="49" fontId="7" fillId="3" borderId="20" xfId="5" applyNumberFormat="1" applyFont="1" applyFill="1" applyBorder="1" applyAlignment="1">
      <alignment horizontal="right" vertical="top"/>
    </xf>
    <xf numFmtId="49" fontId="7" fillId="3" borderId="21" xfId="5" applyNumberFormat="1" applyFont="1" applyFill="1" applyBorder="1" applyAlignment="1">
      <alignment horizontal="right" vertical="top"/>
    </xf>
    <xf numFmtId="0" fontId="15" fillId="0" borderId="33" xfId="5" applyFont="1" applyFill="1" applyBorder="1" applyAlignment="1">
      <alignment vertical="top" wrapText="1"/>
    </xf>
    <xf numFmtId="0" fontId="14" fillId="0" borderId="26" xfId="5" applyFont="1" applyFill="1" applyBorder="1" applyAlignment="1">
      <alignment horizontal="left" vertical="top" wrapText="1"/>
    </xf>
    <xf numFmtId="0" fontId="14" fillId="0" borderId="30" xfId="5" applyFont="1" applyFill="1" applyBorder="1" applyAlignment="1">
      <alignment horizontal="left" vertical="top" wrapText="1"/>
    </xf>
    <xf numFmtId="49" fontId="7" fillId="2" borderId="20" xfId="5" applyNumberFormat="1" applyFont="1" applyFill="1" applyBorder="1" applyAlignment="1">
      <alignment horizontal="right" vertical="top"/>
    </xf>
    <xf numFmtId="49" fontId="7" fillId="2" borderId="21" xfId="5" applyNumberFormat="1" applyFont="1" applyFill="1" applyBorder="1" applyAlignment="1">
      <alignment horizontal="right" vertical="top"/>
    </xf>
    <xf numFmtId="49" fontId="7" fillId="2" borderId="22" xfId="5" applyNumberFormat="1" applyFont="1" applyFill="1" applyBorder="1" applyAlignment="1">
      <alignment horizontal="right" vertical="top"/>
    </xf>
    <xf numFmtId="0" fontId="8" fillId="0" borderId="70" xfId="5" applyFont="1" applyBorder="1" applyAlignment="1">
      <alignment horizontal="left" vertical="top" wrapText="1"/>
    </xf>
    <xf numFmtId="0" fontId="11" fillId="0" borderId="35" xfId="5" applyBorder="1" applyAlignment="1">
      <alignment vertical="top" wrapText="1"/>
    </xf>
    <xf numFmtId="0" fontId="11" fillId="0" borderId="37" xfId="5" applyBorder="1" applyAlignment="1">
      <alignment vertical="top" wrapText="1"/>
    </xf>
    <xf numFmtId="164" fontId="40" fillId="0" borderId="67" xfId="5" applyNumberFormat="1" applyFont="1" applyBorder="1" applyAlignment="1">
      <alignment horizontal="center" vertical="top" wrapText="1"/>
    </xf>
    <xf numFmtId="164" fontId="40" fillId="0" borderId="57" xfId="5" applyNumberFormat="1" applyFont="1" applyBorder="1" applyAlignment="1">
      <alignment horizontal="center" vertical="top" wrapText="1"/>
    </xf>
    <xf numFmtId="164" fontId="40" fillId="0" borderId="63" xfId="5" applyNumberFormat="1" applyFont="1" applyBorder="1" applyAlignment="1">
      <alignment horizontal="center" vertical="top" wrapText="1"/>
    </xf>
    <xf numFmtId="0" fontId="8" fillId="0" borderId="53" xfId="5" applyFont="1" applyBorder="1" applyAlignment="1">
      <alignment horizontal="left" vertical="top" wrapText="1"/>
    </xf>
    <xf numFmtId="0" fontId="11" fillId="0" borderId="61" xfId="5" applyBorder="1" applyAlignment="1">
      <alignment vertical="top" wrapText="1"/>
    </xf>
    <xf numFmtId="0" fontId="11" fillId="0" borderId="68" xfId="5" applyBorder="1" applyAlignment="1">
      <alignment vertical="top" wrapText="1"/>
    </xf>
    <xf numFmtId="164" fontId="18" fillId="0" borderId="53" xfId="5" applyNumberFormat="1" applyFont="1" applyBorder="1" applyAlignment="1">
      <alignment horizontal="center" vertical="top" wrapText="1"/>
    </xf>
    <xf numFmtId="164" fontId="18" fillId="0" borderId="61" xfId="5" applyNumberFormat="1" applyFont="1" applyBorder="1" applyAlignment="1">
      <alignment horizontal="center" vertical="top" wrapText="1"/>
    </xf>
    <xf numFmtId="164" fontId="18" fillId="0" borderId="68" xfId="5" applyNumberFormat="1" applyFont="1" applyBorder="1" applyAlignment="1">
      <alignment horizontal="center" vertical="top" wrapText="1"/>
    </xf>
    <xf numFmtId="0" fontId="8" fillId="0" borderId="60" xfId="5" applyFont="1" applyBorder="1" applyAlignment="1">
      <alignment horizontal="left" vertical="top" wrapText="1"/>
    </xf>
    <xf numFmtId="0" fontId="11" fillId="0" borderId="56" xfId="5" applyBorder="1" applyAlignment="1">
      <alignment vertical="top" wrapText="1"/>
    </xf>
    <xf numFmtId="0" fontId="11" fillId="0" borderId="69" xfId="5" applyBorder="1" applyAlignment="1">
      <alignment vertical="top" wrapText="1"/>
    </xf>
    <xf numFmtId="49" fontId="7" fillId="6" borderId="21" xfId="5" applyNumberFormat="1" applyFont="1" applyFill="1" applyBorder="1" applyAlignment="1">
      <alignment horizontal="right" vertical="top"/>
    </xf>
    <xf numFmtId="0" fontId="2" fillId="6" borderId="19" xfId="5" applyFont="1" applyFill="1" applyBorder="1" applyAlignment="1">
      <alignment horizontal="center" vertical="top"/>
    </xf>
    <xf numFmtId="0" fontId="2" fillId="6" borderId="47" xfId="5" applyFont="1" applyFill="1" applyBorder="1" applyAlignment="1">
      <alignment horizontal="center" vertical="top"/>
    </xf>
    <xf numFmtId="49" fontId="16" fillId="0" borderId="0" xfId="5" applyNumberFormat="1" applyFont="1" applyFill="1" applyBorder="1" applyAlignment="1">
      <alignment horizontal="center" vertical="top" wrapText="1"/>
    </xf>
    <xf numFmtId="0" fontId="11" fillId="0" borderId="0" xfId="5" applyAlignment="1">
      <alignment vertical="top" wrapText="1"/>
    </xf>
    <xf numFmtId="0" fontId="5" fillId="0" borderId="31" xfId="5" applyFont="1" applyBorder="1" applyAlignment="1">
      <alignment horizontal="center" vertical="center" wrapText="1"/>
    </xf>
    <xf numFmtId="0" fontId="11" fillId="0" borderId="21" xfId="5" applyFont="1" applyBorder="1" applyAlignment="1">
      <alignment vertical="center" wrapText="1"/>
    </xf>
    <xf numFmtId="0" fontId="11" fillId="0" borderId="22" xfId="5" applyFont="1" applyBorder="1" applyAlignment="1">
      <alignment vertical="center" wrapText="1"/>
    </xf>
    <xf numFmtId="0" fontId="7" fillId="6" borderId="3" xfId="5" applyFont="1" applyFill="1" applyBorder="1" applyAlignment="1">
      <alignment horizontal="right" vertical="top" wrapText="1"/>
    </xf>
    <xf numFmtId="0" fontId="11" fillId="6" borderId="4" xfId="5" applyFill="1" applyBorder="1" applyAlignment="1">
      <alignment vertical="top" wrapText="1"/>
    </xf>
    <xf numFmtId="0" fontId="11" fillId="6" borderId="20" xfId="5" applyFill="1" applyBorder="1" applyAlignment="1">
      <alignment vertical="top" wrapText="1"/>
    </xf>
    <xf numFmtId="164" fontId="17" fillId="6" borderId="31" xfId="5" applyNumberFormat="1" applyFont="1" applyFill="1" applyBorder="1" applyAlignment="1">
      <alignment horizontal="center" vertical="top" wrapText="1"/>
    </xf>
    <xf numFmtId="164" fontId="17" fillId="6" borderId="21" xfId="5" applyNumberFormat="1" applyFont="1" applyFill="1" applyBorder="1" applyAlignment="1">
      <alignment horizontal="center" vertical="top" wrapText="1"/>
    </xf>
    <xf numFmtId="164" fontId="17" fillId="6" borderId="22" xfId="5" applyNumberFormat="1" applyFont="1" applyFill="1" applyBorder="1" applyAlignment="1">
      <alignment horizontal="center" vertical="top" wrapText="1"/>
    </xf>
    <xf numFmtId="0" fontId="7" fillId="4" borderId="3" xfId="5" applyFont="1" applyFill="1" applyBorder="1" applyAlignment="1">
      <alignment horizontal="right" vertical="top" wrapText="1"/>
    </xf>
    <xf numFmtId="0" fontId="11" fillId="0" borderId="4" xfId="5" applyBorder="1" applyAlignment="1">
      <alignment vertical="top" wrapText="1"/>
    </xf>
    <xf numFmtId="0" fontId="11" fillId="0" borderId="59" xfId="5" applyBorder="1" applyAlignment="1">
      <alignment vertical="top" wrapText="1"/>
    </xf>
    <xf numFmtId="164" fontId="19" fillId="4" borderId="21" xfId="5" applyNumberFormat="1" applyFont="1" applyFill="1" applyBorder="1" applyAlignment="1">
      <alignment horizontal="center" vertical="top" wrapText="1"/>
    </xf>
    <xf numFmtId="164" fontId="19" fillId="4" borderId="22" xfId="5" applyNumberFormat="1" applyFont="1" applyFill="1" applyBorder="1" applyAlignment="1">
      <alignment horizontal="center" vertical="top" wrapText="1"/>
    </xf>
    <xf numFmtId="0" fontId="8" fillId="0" borderId="13" xfId="5" applyFont="1" applyBorder="1" applyAlignment="1">
      <alignment horizontal="left" vertical="top" wrapText="1"/>
    </xf>
    <xf numFmtId="0" fontId="11" fillId="0" borderId="12" xfId="5" applyBorder="1" applyAlignment="1">
      <alignment vertical="top" wrapText="1"/>
    </xf>
    <xf numFmtId="0" fontId="11" fillId="0" borderId="14" xfId="5" applyBorder="1" applyAlignment="1">
      <alignment vertical="top" wrapText="1"/>
    </xf>
    <xf numFmtId="164" fontId="18" fillId="0" borderId="15" xfId="5" applyNumberFormat="1" applyFont="1" applyBorder="1" applyAlignment="1">
      <alignment horizontal="center" vertical="top" wrapText="1"/>
    </xf>
    <xf numFmtId="164" fontId="18" fillId="0" borderId="45" xfId="5" applyNumberFormat="1" applyFont="1" applyBorder="1" applyAlignment="1">
      <alignment horizontal="center" vertical="top" wrapText="1"/>
    </xf>
    <xf numFmtId="0" fontId="8" fillId="5" borderId="53" xfId="5" applyFont="1" applyFill="1" applyBorder="1" applyAlignment="1">
      <alignment horizontal="left" vertical="top" wrapText="1"/>
    </xf>
    <xf numFmtId="0" fontId="11" fillId="5" borderId="61" xfId="5" applyFont="1" applyFill="1" applyBorder="1" applyAlignment="1">
      <alignment horizontal="left" vertical="top" wrapText="1"/>
    </xf>
    <xf numFmtId="0" fontId="11" fillId="5" borderId="68" xfId="5" applyFont="1" applyFill="1" applyBorder="1" applyAlignment="1">
      <alignment horizontal="left" vertical="top" wrapText="1"/>
    </xf>
    <xf numFmtId="0" fontId="11" fillId="0" borderId="55" xfId="5" applyBorder="1" applyAlignment="1">
      <alignment vertical="top" wrapText="1"/>
    </xf>
  </cellXfs>
  <cellStyles count="6">
    <cellStyle name="Įprastas" xfId="0" builtinId="0"/>
    <cellStyle name="Įprastas 2" xfId="2"/>
    <cellStyle name="Normal 2" xfId="1"/>
    <cellStyle name="Normal 2 2" xfId="3"/>
    <cellStyle name="Normal 3" xfId="4"/>
    <cellStyle name="Normal_1 lentelė(1)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62"/>
  <sheetViews>
    <sheetView tabSelected="1" topLeftCell="A2" zoomScaleNormal="100" workbookViewId="0">
      <selection activeCell="N93" sqref="N93"/>
    </sheetView>
  </sheetViews>
  <sheetFormatPr defaultColWidth="9.109375" defaultRowHeight="10.199999999999999" x14ac:dyDescent="0.25"/>
  <cols>
    <col min="1" max="1" width="2.6640625" style="9" customWidth="1"/>
    <col min="2" max="3" width="2.5546875" style="9" customWidth="1"/>
    <col min="4" max="4" width="25.44140625" style="9" customWidth="1"/>
    <col min="5" max="5" width="7.33203125" style="10" customWidth="1"/>
    <col min="6" max="6" width="3.5546875" style="9" customWidth="1"/>
    <col min="7" max="7" width="5.88671875" style="11" customWidth="1"/>
    <col min="8" max="8" width="7.33203125" style="9" customWidth="1"/>
    <col min="9" max="9" width="5" style="9" customWidth="1"/>
    <col min="10" max="10" width="6.44140625" style="9" customWidth="1"/>
    <col min="11" max="11" width="5.44140625" style="9" customWidth="1"/>
    <col min="12" max="12" width="6.5546875" style="9" customWidth="1"/>
    <col min="13" max="13" width="7.109375" style="9" customWidth="1"/>
    <col min="14" max="14" width="22.5546875" style="9" customWidth="1"/>
    <col min="15" max="15" width="5.109375" style="103" customWidth="1"/>
    <col min="16" max="16" width="4.5546875" style="9" customWidth="1"/>
    <col min="17" max="17" width="4.88671875" style="9" customWidth="1"/>
    <col min="18" max="16384" width="9.109375" style="12"/>
  </cols>
  <sheetData>
    <row r="1" spans="1:23" ht="81" customHeight="1" x14ac:dyDescent="0.25">
      <c r="K1" s="245"/>
      <c r="L1" s="245"/>
      <c r="M1" s="245"/>
      <c r="N1" s="245"/>
      <c r="O1" s="245"/>
      <c r="P1" s="245"/>
      <c r="Q1" s="245"/>
    </row>
    <row r="2" spans="1:23" ht="15.75" customHeight="1" x14ac:dyDescent="0.25">
      <c r="D2" s="13" t="s">
        <v>80</v>
      </c>
      <c r="E2" s="14"/>
      <c r="F2" s="13"/>
      <c r="G2" s="15"/>
      <c r="L2" s="16"/>
      <c r="M2" s="17"/>
      <c r="N2" s="17"/>
      <c r="O2" s="17"/>
      <c r="P2" s="17"/>
      <c r="Q2" s="17"/>
    </row>
    <row r="3" spans="1:23" ht="14.25" customHeight="1" thickBot="1" x14ac:dyDescent="0.3">
      <c r="A3" s="18"/>
      <c r="B3" s="19"/>
      <c r="C3" s="19"/>
      <c r="D3" s="246" t="s">
        <v>35</v>
      </c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0"/>
      <c r="S3" s="20"/>
      <c r="T3" s="20"/>
      <c r="U3" s="20"/>
      <c r="V3" s="20"/>
      <c r="W3" s="20"/>
    </row>
    <row r="4" spans="1:23" ht="36.75" customHeight="1" x14ac:dyDescent="0.25">
      <c r="A4" s="206" t="s">
        <v>0</v>
      </c>
      <c r="B4" s="209" t="s">
        <v>1</v>
      </c>
      <c r="C4" s="209" t="s">
        <v>2</v>
      </c>
      <c r="D4" s="212" t="s">
        <v>3</v>
      </c>
      <c r="E4" s="215" t="s">
        <v>4</v>
      </c>
      <c r="F4" s="218" t="s">
        <v>5</v>
      </c>
      <c r="G4" s="221" t="s">
        <v>6</v>
      </c>
      <c r="H4" s="224" t="s">
        <v>57</v>
      </c>
      <c r="I4" s="225"/>
      <c r="J4" s="225"/>
      <c r="K4" s="226"/>
      <c r="L4" s="227" t="s">
        <v>76</v>
      </c>
      <c r="M4" s="230" t="s">
        <v>77</v>
      </c>
      <c r="N4" s="233" t="s">
        <v>22</v>
      </c>
      <c r="O4" s="234"/>
      <c r="P4" s="234"/>
      <c r="Q4" s="235"/>
    </row>
    <row r="5" spans="1:23" ht="15" customHeight="1" x14ac:dyDescent="0.25">
      <c r="A5" s="207"/>
      <c r="B5" s="210"/>
      <c r="C5" s="210"/>
      <c r="D5" s="213"/>
      <c r="E5" s="216"/>
      <c r="F5" s="219"/>
      <c r="G5" s="222"/>
      <c r="H5" s="236" t="s">
        <v>7</v>
      </c>
      <c r="I5" s="238" t="s">
        <v>8</v>
      </c>
      <c r="J5" s="238"/>
      <c r="K5" s="239" t="s">
        <v>78</v>
      </c>
      <c r="L5" s="228"/>
      <c r="M5" s="231"/>
      <c r="N5" s="241" t="s">
        <v>34</v>
      </c>
      <c r="O5" s="243" t="s">
        <v>9</v>
      </c>
      <c r="P5" s="243"/>
      <c r="Q5" s="244"/>
    </row>
    <row r="6" spans="1:23" ht="74.400000000000006" customHeight="1" thickBot="1" x14ac:dyDescent="0.3">
      <c r="A6" s="208"/>
      <c r="B6" s="211"/>
      <c r="C6" s="211"/>
      <c r="D6" s="214"/>
      <c r="E6" s="217"/>
      <c r="F6" s="220"/>
      <c r="G6" s="223"/>
      <c r="H6" s="237"/>
      <c r="I6" s="21" t="s">
        <v>7</v>
      </c>
      <c r="J6" s="22" t="s">
        <v>10</v>
      </c>
      <c r="K6" s="240"/>
      <c r="L6" s="229"/>
      <c r="M6" s="232"/>
      <c r="N6" s="242"/>
      <c r="O6" s="23" t="s">
        <v>47</v>
      </c>
      <c r="P6" s="23" t="s">
        <v>48</v>
      </c>
      <c r="Q6" s="24" t="s">
        <v>58</v>
      </c>
    </row>
    <row r="7" spans="1:23" ht="17.399999999999999" customHeight="1" thickBot="1" x14ac:dyDescent="0.3">
      <c r="A7" s="25" t="s">
        <v>11</v>
      </c>
      <c r="B7" s="259" t="s">
        <v>81</v>
      </c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1"/>
    </row>
    <row r="8" spans="1:23" ht="16.95" customHeight="1" thickBot="1" x14ac:dyDescent="0.3">
      <c r="A8" s="26" t="s">
        <v>11</v>
      </c>
      <c r="B8" s="27" t="s">
        <v>11</v>
      </c>
      <c r="C8" s="262" t="s">
        <v>82</v>
      </c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4"/>
    </row>
    <row r="9" spans="1:23" ht="33.75" customHeight="1" x14ac:dyDescent="0.25">
      <c r="A9" s="247" t="s">
        <v>11</v>
      </c>
      <c r="B9" s="249" t="s">
        <v>11</v>
      </c>
      <c r="C9" s="251" t="s">
        <v>11</v>
      </c>
      <c r="D9" s="253" t="s">
        <v>83</v>
      </c>
      <c r="E9" s="255" t="s">
        <v>45</v>
      </c>
      <c r="F9" s="257" t="s">
        <v>84</v>
      </c>
      <c r="G9" s="200" t="s">
        <v>38</v>
      </c>
      <c r="H9" s="202">
        <v>10177.299999999999</v>
      </c>
      <c r="I9" s="107">
        <v>0</v>
      </c>
      <c r="J9" s="87">
        <v>0</v>
      </c>
      <c r="K9" s="201">
        <v>138</v>
      </c>
      <c r="L9" s="109">
        <v>9900</v>
      </c>
      <c r="M9" s="31">
        <v>9950</v>
      </c>
      <c r="N9" s="32" t="s">
        <v>85</v>
      </c>
      <c r="O9" s="33">
        <v>29</v>
      </c>
      <c r="P9" s="33">
        <v>29</v>
      </c>
      <c r="Q9" s="34">
        <v>29</v>
      </c>
    </row>
    <row r="10" spans="1:23" ht="25.8" customHeight="1" x14ac:dyDescent="0.25">
      <c r="A10" s="265"/>
      <c r="B10" s="266"/>
      <c r="C10" s="267"/>
      <c r="D10" s="268"/>
      <c r="E10" s="269"/>
      <c r="F10" s="270"/>
      <c r="G10" s="35" t="s">
        <v>46</v>
      </c>
      <c r="H10" s="110">
        <v>165.1</v>
      </c>
      <c r="I10" s="111"/>
      <c r="J10" s="110"/>
      <c r="K10" s="112"/>
      <c r="L10" s="113"/>
      <c r="M10" s="36"/>
      <c r="N10" s="37" t="s">
        <v>86</v>
      </c>
      <c r="O10" s="38">
        <v>3382</v>
      </c>
      <c r="P10" s="38">
        <v>3400</v>
      </c>
      <c r="Q10" s="39">
        <v>3450</v>
      </c>
    </row>
    <row r="11" spans="1:23" ht="12" customHeight="1" thickBot="1" x14ac:dyDescent="0.3">
      <c r="A11" s="248"/>
      <c r="B11" s="250"/>
      <c r="C11" s="252"/>
      <c r="D11" s="254"/>
      <c r="E11" s="256"/>
      <c r="F11" s="258"/>
      <c r="G11" s="40" t="s">
        <v>12</v>
      </c>
      <c r="H11" s="114">
        <f>SUM(H9:H10)</f>
        <v>10342.4</v>
      </c>
      <c r="I11" s="114">
        <f>SUM(I9:I9)</f>
        <v>0</v>
      </c>
      <c r="J11" s="114">
        <f>SUM(J9:J9)</f>
        <v>0</v>
      </c>
      <c r="K11" s="115">
        <f>SUM(K9:K9)</f>
        <v>138</v>
      </c>
      <c r="L11" s="116">
        <f>SUM(L9:L9)</f>
        <v>9900</v>
      </c>
      <c r="M11" s="43">
        <f>SUM(M9:M9)</f>
        <v>9950</v>
      </c>
      <c r="N11" s="44"/>
      <c r="O11" s="45"/>
      <c r="P11" s="45"/>
      <c r="Q11" s="46"/>
    </row>
    <row r="12" spans="1:23" ht="28.95" customHeight="1" x14ac:dyDescent="0.25">
      <c r="A12" s="247" t="s">
        <v>11</v>
      </c>
      <c r="B12" s="249" t="s">
        <v>11</v>
      </c>
      <c r="C12" s="251" t="s">
        <v>13</v>
      </c>
      <c r="D12" s="253" t="s">
        <v>87</v>
      </c>
      <c r="E12" s="255" t="s">
        <v>45</v>
      </c>
      <c r="F12" s="257" t="s">
        <v>84</v>
      </c>
      <c r="G12" s="28" t="s">
        <v>46</v>
      </c>
      <c r="H12" s="106">
        <v>4150</v>
      </c>
      <c r="I12" s="107">
        <v>0</v>
      </c>
      <c r="J12" s="87">
        <v>0</v>
      </c>
      <c r="K12" s="108">
        <v>5.0999999999999996</v>
      </c>
      <c r="L12" s="109">
        <v>4100</v>
      </c>
      <c r="M12" s="31">
        <v>4500</v>
      </c>
      <c r="N12" s="48" t="s">
        <v>88</v>
      </c>
      <c r="O12" s="33">
        <v>1062</v>
      </c>
      <c r="P12" s="33">
        <v>1100</v>
      </c>
      <c r="Q12" s="34">
        <v>1100</v>
      </c>
    </row>
    <row r="13" spans="1:23" ht="21" customHeight="1" thickBot="1" x14ac:dyDescent="0.3">
      <c r="A13" s="248"/>
      <c r="B13" s="250"/>
      <c r="C13" s="252"/>
      <c r="D13" s="254"/>
      <c r="E13" s="256"/>
      <c r="F13" s="258"/>
      <c r="G13" s="40" t="s">
        <v>12</v>
      </c>
      <c r="H13" s="41">
        <f>SUM(H12)</f>
        <v>4150</v>
      </c>
      <c r="I13" s="41">
        <f>SUM(I12:I12)</f>
        <v>0</v>
      </c>
      <c r="J13" s="41">
        <f>SUM(J12:J12)</f>
        <v>0</v>
      </c>
      <c r="K13" s="42">
        <f>SUM(K12:K12)</f>
        <v>5.0999999999999996</v>
      </c>
      <c r="L13" s="49">
        <f>SUM(L12:L12)</f>
        <v>4100</v>
      </c>
      <c r="M13" s="43">
        <f>SUM(M12:M12)</f>
        <v>4500</v>
      </c>
      <c r="N13" s="50" t="s">
        <v>89</v>
      </c>
      <c r="O13" s="45">
        <v>610</v>
      </c>
      <c r="P13" s="45">
        <v>600</v>
      </c>
      <c r="Q13" s="46">
        <v>590</v>
      </c>
    </row>
    <row r="14" spans="1:23" ht="18" customHeight="1" thickBot="1" x14ac:dyDescent="0.3">
      <c r="A14" s="26" t="s">
        <v>11</v>
      </c>
      <c r="B14" s="51" t="s">
        <v>11</v>
      </c>
      <c r="C14" s="288" t="s">
        <v>14</v>
      </c>
      <c r="D14" s="289"/>
      <c r="E14" s="289"/>
      <c r="F14" s="289"/>
      <c r="G14" s="290"/>
      <c r="H14" s="52">
        <f t="shared" ref="H14:M14" si="0">H11+H13</f>
        <v>14492.4</v>
      </c>
      <c r="I14" s="52">
        <f t="shared" si="0"/>
        <v>0</v>
      </c>
      <c r="J14" s="52">
        <f t="shared" si="0"/>
        <v>0</v>
      </c>
      <c r="K14" s="52">
        <f t="shared" si="0"/>
        <v>143.1</v>
      </c>
      <c r="L14" s="52">
        <f t="shared" si="0"/>
        <v>14000</v>
      </c>
      <c r="M14" s="52">
        <f t="shared" si="0"/>
        <v>14450</v>
      </c>
      <c r="N14" s="53"/>
      <c r="O14" s="54"/>
      <c r="P14" s="54"/>
      <c r="Q14" s="55"/>
    </row>
    <row r="15" spans="1:23" ht="31.2" customHeight="1" thickBot="1" x14ac:dyDescent="0.3">
      <c r="A15" s="26" t="s">
        <v>11</v>
      </c>
      <c r="B15" s="27" t="s">
        <v>13</v>
      </c>
      <c r="C15" s="291" t="s">
        <v>90</v>
      </c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P15" s="292"/>
      <c r="Q15" s="293"/>
    </row>
    <row r="16" spans="1:23" ht="12.75" customHeight="1" x14ac:dyDescent="0.25">
      <c r="A16" s="294" t="s">
        <v>11</v>
      </c>
      <c r="B16" s="297" t="s">
        <v>13</v>
      </c>
      <c r="C16" s="299" t="s">
        <v>11</v>
      </c>
      <c r="D16" s="301" t="s">
        <v>91</v>
      </c>
      <c r="E16" s="304" t="s">
        <v>45</v>
      </c>
      <c r="F16" s="307" t="s">
        <v>84</v>
      </c>
      <c r="G16" s="200" t="s">
        <v>38</v>
      </c>
      <c r="H16" s="202">
        <v>5475.9</v>
      </c>
      <c r="I16" s="107">
        <v>0</v>
      </c>
      <c r="J16" s="87">
        <v>0</v>
      </c>
      <c r="K16" s="201">
        <v>71</v>
      </c>
      <c r="L16" s="109">
        <v>5300</v>
      </c>
      <c r="M16" s="109">
        <v>5350</v>
      </c>
      <c r="N16" s="309" t="s">
        <v>92</v>
      </c>
      <c r="O16" s="118" t="s">
        <v>73</v>
      </c>
      <c r="P16" s="118" t="s">
        <v>72</v>
      </c>
      <c r="Q16" s="119" t="s">
        <v>71</v>
      </c>
      <c r="R16" s="56"/>
      <c r="T16" s="57"/>
    </row>
    <row r="17" spans="1:20" ht="10.199999999999999" customHeight="1" x14ac:dyDescent="0.25">
      <c r="A17" s="295"/>
      <c r="B17" s="274"/>
      <c r="C17" s="277"/>
      <c r="D17" s="302"/>
      <c r="E17" s="305"/>
      <c r="F17" s="308"/>
      <c r="G17" s="120" t="s">
        <v>56</v>
      </c>
      <c r="H17" s="110">
        <v>1477</v>
      </c>
      <c r="I17" s="111"/>
      <c r="J17" s="110"/>
      <c r="K17" s="121">
        <v>65.7</v>
      </c>
      <c r="L17" s="113">
        <v>1550</v>
      </c>
      <c r="M17" s="113">
        <v>1550</v>
      </c>
      <c r="N17" s="310"/>
      <c r="O17" s="122"/>
      <c r="P17" s="122"/>
      <c r="Q17" s="123"/>
      <c r="R17" s="56"/>
      <c r="T17" s="57"/>
    </row>
    <row r="18" spans="1:20" ht="11.25" customHeight="1" x14ac:dyDescent="0.25">
      <c r="A18" s="295"/>
      <c r="B18" s="274"/>
      <c r="C18" s="277"/>
      <c r="D18" s="302"/>
      <c r="E18" s="305"/>
      <c r="F18" s="308"/>
      <c r="G18" s="120" t="s">
        <v>56</v>
      </c>
      <c r="H18" s="110">
        <v>171.5</v>
      </c>
      <c r="I18" s="111"/>
      <c r="J18" s="110"/>
      <c r="K18" s="121">
        <v>12</v>
      </c>
      <c r="L18" s="113">
        <v>0</v>
      </c>
      <c r="M18" s="124">
        <v>0</v>
      </c>
      <c r="N18" s="311"/>
      <c r="O18" s="122"/>
      <c r="P18" s="122"/>
      <c r="Q18" s="123"/>
      <c r="T18" s="57"/>
    </row>
    <row r="19" spans="1:20" ht="40.5" customHeight="1" thickBot="1" x14ac:dyDescent="0.3">
      <c r="A19" s="296"/>
      <c r="B19" s="298"/>
      <c r="C19" s="300"/>
      <c r="D19" s="303"/>
      <c r="E19" s="306"/>
      <c r="F19" s="306"/>
      <c r="G19" s="125" t="s">
        <v>12</v>
      </c>
      <c r="H19" s="114">
        <f t="shared" ref="H19:M19" si="1">H16+H18+H17</f>
        <v>7124.4</v>
      </c>
      <c r="I19" s="114">
        <f t="shared" si="1"/>
        <v>0</v>
      </c>
      <c r="J19" s="114">
        <f t="shared" si="1"/>
        <v>0</v>
      </c>
      <c r="K19" s="114">
        <f t="shared" si="1"/>
        <v>148.69999999999999</v>
      </c>
      <c r="L19" s="114">
        <f t="shared" si="1"/>
        <v>6850</v>
      </c>
      <c r="M19" s="114">
        <f t="shared" si="1"/>
        <v>6900</v>
      </c>
      <c r="N19" s="126" t="s">
        <v>93</v>
      </c>
      <c r="O19" s="127" t="s">
        <v>94</v>
      </c>
      <c r="P19" s="127" t="s">
        <v>95</v>
      </c>
      <c r="Q19" s="128" t="s">
        <v>96</v>
      </c>
      <c r="T19" s="57"/>
    </row>
    <row r="20" spans="1:20" ht="15.75" customHeight="1" x14ac:dyDescent="0.25">
      <c r="A20" s="271" t="s">
        <v>11</v>
      </c>
      <c r="B20" s="273" t="s">
        <v>13</v>
      </c>
      <c r="C20" s="276" t="s">
        <v>13</v>
      </c>
      <c r="D20" s="279" t="s">
        <v>97</v>
      </c>
      <c r="E20" s="282" t="s">
        <v>45</v>
      </c>
      <c r="F20" s="285" t="s">
        <v>84</v>
      </c>
      <c r="G20" s="117" t="s">
        <v>46</v>
      </c>
      <c r="H20" s="106">
        <v>13495.4</v>
      </c>
      <c r="I20" s="107">
        <v>0</v>
      </c>
      <c r="J20" s="87">
        <v>0</v>
      </c>
      <c r="K20" s="108">
        <v>25.6</v>
      </c>
      <c r="L20" s="109">
        <v>13500</v>
      </c>
      <c r="M20" s="129">
        <v>13550</v>
      </c>
      <c r="N20" s="130" t="s">
        <v>98</v>
      </c>
      <c r="O20" s="131" t="s">
        <v>99</v>
      </c>
      <c r="P20" s="131" t="s">
        <v>100</v>
      </c>
      <c r="Q20" s="132" t="s">
        <v>101</v>
      </c>
      <c r="R20" s="56"/>
      <c r="T20" s="57"/>
    </row>
    <row r="21" spans="1:20" ht="15.75" customHeight="1" x14ac:dyDescent="0.25">
      <c r="A21" s="265"/>
      <c r="B21" s="274"/>
      <c r="C21" s="277"/>
      <c r="D21" s="280"/>
      <c r="E21" s="283"/>
      <c r="F21" s="286"/>
      <c r="G21" s="133" t="s">
        <v>46</v>
      </c>
      <c r="H21" s="110">
        <v>6</v>
      </c>
      <c r="I21" s="111"/>
      <c r="J21" s="110"/>
      <c r="K21" s="121">
        <v>0.2</v>
      </c>
      <c r="L21" s="113">
        <v>0</v>
      </c>
      <c r="M21" s="124">
        <v>0</v>
      </c>
      <c r="N21" s="134"/>
      <c r="O21" s="122"/>
      <c r="P21" s="122"/>
      <c r="Q21" s="123"/>
      <c r="R21" s="56"/>
      <c r="T21" s="57"/>
    </row>
    <row r="22" spans="1:20" ht="15.75" customHeight="1" x14ac:dyDescent="0.25">
      <c r="A22" s="265"/>
      <c r="B22" s="274"/>
      <c r="C22" s="277"/>
      <c r="D22" s="280"/>
      <c r="E22" s="283"/>
      <c r="F22" s="286"/>
      <c r="G22" s="133" t="s">
        <v>56</v>
      </c>
      <c r="H22" s="110">
        <v>14.6</v>
      </c>
      <c r="I22" s="111"/>
      <c r="J22" s="110"/>
      <c r="K22" s="121"/>
      <c r="L22" s="135"/>
      <c r="M22" s="136"/>
      <c r="N22" s="134"/>
      <c r="O22" s="122"/>
      <c r="P22" s="122"/>
      <c r="Q22" s="123"/>
      <c r="R22" s="56"/>
      <c r="T22" s="57"/>
    </row>
    <row r="23" spans="1:20" ht="13.5" customHeight="1" thickBot="1" x14ac:dyDescent="0.3">
      <c r="A23" s="272"/>
      <c r="B23" s="275"/>
      <c r="C23" s="278"/>
      <c r="D23" s="281"/>
      <c r="E23" s="284"/>
      <c r="F23" s="287"/>
      <c r="G23" s="137" t="s">
        <v>12</v>
      </c>
      <c r="H23" s="138">
        <f>SUM(H20:H22)</f>
        <v>13516</v>
      </c>
      <c r="I23" s="138">
        <f>SUM(I20:I21)</f>
        <v>0</v>
      </c>
      <c r="J23" s="138">
        <f>SUM(J20:J21)</f>
        <v>0</v>
      </c>
      <c r="K23" s="138">
        <f>SUM(K20:K21)</f>
        <v>25.8</v>
      </c>
      <c r="L23" s="138">
        <f>SUM(L20:L21)</f>
        <v>13500</v>
      </c>
      <c r="M23" s="138">
        <f>SUM(M20:M21)</f>
        <v>13550</v>
      </c>
      <c r="N23" s="139"/>
      <c r="O23" s="127"/>
      <c r="P23" s="127"/>
      <c r="Q23" s="128"/>
      <c r="T23" s="57"/>
    </row>
    <row r="24" spans="1:20" ht="13.5" customHeight="1" x14ac:dyDescent="0.25">
      <c r="A24" s="294" t="s">
        <v>11</v>
      </c>
      <c r="B24" s="297" t="s">
        <v>13</v>
      </c>
      <c r="C24" s="299" t="s">
        <v>36</v>
      </c>
      <c r="D24" s="301" t="s">
        <v>102</v>
      </c>
      <c r="E24" s="314" t="s">
        <v>45</v>
      </c>
      <c r="F24" s="316" t="s">
        <v>84</v>
      </c>
      <c r="G24" s="140" t="s">
        <v>38</v>
      </c>
      <c r="H24" s="106">
        <v>3</v>
      </c>
      <c r="I24" s="107"/>
      <c r="J24" s="141">
        <v>0</v>
      </c>
      <c r="K24" s="108">
        <v>0</v>
      </c>
      <c r="L24" s="109">
        <v>4</v>
      </c>
      <c r="M24" s="129">
        <v>5</v>
      </c>
      <c r="N24" s="312" t="s">
        <v>103</v>
      </c>
      <c r="O24" s="142" t="s">
        <v>104</v>
      </c>
      <c r="P24" s="142" t="s">
        <v>105</v>
      </c>
      <c r="Q24" s="143" t="s">
        <v>106</v>
      </c>
      <c r="T24" s="57"/>
    </row>
    <row r="25" spans="1:20" ht="13.5" customHeight="1" thickBot="1" x14ac:dyDescent="0.3">
      <c r="A25" s="296"/>
      <c r="B25" s="298"/>
      <c r="C25" s="300"/>
      <c r="D25" s="303"/>
      <c r="E25" s="315"/>
      <c r="F25" s="317"/>
      <c r="G25" s="144" t="s">
        <v>12</v>
      </c>
      <c r="H25" s="114">
        <f t="shared" ref="H25:M25" si="2">SUM(H24:H24)</f>
        <v>3</v>
      </c>
      <c r="I25" s="114">
        <f t="shared" si="2"/>
        <v>0</v>
      </c>
      <c r="J25" s="114">
        <f t="shared" si="2"/>
        <v>0</v>
      </c>
      <c r="K25" s="115">
        <f t="shared" si="2"/>
        <v>0</v>
      </c>
      <c r="L25" s="116">
        <f t="shared" si="2"/>
        <v>4</v>
      </c>
      <c r="M25" s="116">
        <f t="shared" si="2"/>
        <v>5</v>
      </c>
      <c r="N25" s="313"/>
      <c r="O25" s="127"/>
      <c r="P25" s="127"/>
      <c r="Q25" s="128"/>
      <c r="T25" s="57"/>
    </row>
    <row r="26" spans="1:20" ht="15.75" customHeight="1" thickBot="1" x14ac:dyDescent="0.3">
      <c r="A26" s="294" t="s">
        <v>11</v>
      </c>
      <c r="B26" s="297" t="s">
        <v>13</v>
      </c>
      <c r="C26" s="299" t="s">
        <v>41</v>
      </c>
      <c r="D26" s="301" t="s">
        <v>107</v>
      </c>
      <c r="E26" s="314" t="s">
        <v>45</v>
      </c>
      <c r="F26" s="316" t="s">
        <v>84</v>
      </c>
      <c r="G26" s="140" t="s">
        <v>38</v>
      </c>
      <c r="H26" s="106">
        <v>275.10000000000002</v>
      </c>
      <c r="I26" s="107"/>
      <c r="J26" s="141">
        <v>0</v>
      </c>
      <c r="K26" s="108">
        <v>0</v>
      </c>
      <c r="L26" s="109">
        <v>270</v>
      </c>
      <c r="M26" s="129">
        <v>275</v>
      </c>
      <c r="N26" s="312"/>
      <c r="O26" s="142"/>
      <c r="P26" s="142"/>
      <c r="Q26" s="143"/>
      <c r="R26" s="56"/>
      <c r="T26" s="57"/>
    </row>
    <row r="27" spans="1:20" ht="15.75" customHeight="1" x14ac:dyDescent="0.25">
      <c r="A27" s="295"/>
      <c r="B27" s="274"/>
      <c r="C27" s="277"/>
      <c r="D27" s="302"/>
      <c r="E27" s="283"/>
      <c r="F27" s="286"/>
      <c r="G27" s="117" t="s">
        <v>46</v>
      </c>
      <c r="H27" s="110">
        <v>1188.4000000000001</v>
      </c>
      <c r="I27" s="111"/>
      <c r="J27" s="145"/>
      <c r="K27" s="121"/>
      <c r="L27" s="113">
        <v>1200</v>
      </c>
      <c r="M27" s="124">
        <v>1250</v>
      </c>
      <c r="N27" s="318"/>
      <c r="O27" s="122"/>
      <c r="P27" s="122"/>
      <c r="Q27" s="123"/>
      <c r="R27" s="56"/>
      <c r="T27" s="57"/>
    </row>
    <row r="28" spans="1:20" ht="15.75" customHeight="1" thickBot="1" x14ac:dyDescent="0.3">
      <c r="A28" s="296"/>
      <c r="B28" s="298"/>
      <c r="C28" s="300"/>
      <c r="D28" s="303"/>
      <c r="E28" s="315"/>
      <c r="F28" s="317"/>
      <c r="G28" s="144" t="s">
        <v>12</v>
      </c>
      <c r="H28" s="114">
        <f t="shared" ref="H28:M28" si="3">SUM(H26:H27)</f>
        <v>1463.5</v>
      </c>
      <c r="I28" s="114">
        <f t="shared" si="3"/>
        <v>0</v>
      </c>
      <c r="J28" s="114">
        <f t="shared" si="3"/>
        <v>0</v>
      </c>
      <c r="K28" s="114">
        <f t="shared" si="3"/>
        <v>0</v>
      </c>
      <c r="L28" s="114">
        <f t="shared" si="3"/>
        <v>1470</v>
      </c>
      <c r="M28" s="114">
        <f t="shared" si="3"/>
        <v>1525</v>
      </c>
      <c r="N28" s="313"/>
      <c r="O28" s="127"/>
      <c r="P28" s="127"/>
      <c r="Q28" s="128"/>
      <c r="T28" s="57"/>
    </row>
    <row r="29" spans="1:20" ht="12" customHeight="1" thickBot="1" x14ac:dyDescent="0.3">
      <c r="A29" s="59" t="s">
        <v>11</v>
      </c>
      <c r="B29" s="51" t="s">
        <v>13</v>
      </c>
      <c r="C29" s="319" t="s">
        <v>14</v>
      </c>
      <c r="D29" s="320"/>
      <c r="E29" s="321"/>
      <c r="F29" s="321"/>
      <c r="G29" s="322"/>
      <c r="H29" s="146">
        <f>H19+H23+H28+H25</f>
        <v>22106.9</v>
      </c>
      <c r="I29" s="146">
        <f>I19+I23+I28+I25</f>
        <v>0</v>
      </c>
      <c r="J29" s="146">
        <f>J19+J23+J28+J25</f>
        <v>0</v>
      </c>
      <c r="K29" s="146">
        <f>K19+K23+K28+K25</f>
        <v>174.5</v>
      </c>
      <c r="L29" s="146">
        <f>L19+L23+L28</f>
        <v>21820</v>
      </c>
      <c r="M29" s="146">
        <f>M19+M23+M28</f>
        <v>21975</v>
      </c>
      <c r="N29" s="146"/>
      <c r="O29" s="147"/>
      <c r="P29" s="147"/>
      <c r="Q29" s="148"/>
      <c r="T29" s="57"/>
    </row>
    <row r="30" spans="1:20" ht="15" customHeight="1" thickBot="1" x14ac:dyDescent="0.3">
      <c r="A30" s="26" t="s">
        <v>11</v>
      </c>
      <c r="B30" s="27" t="s">
        <v>36</v>
      </c>
      <c r="C30" s="323" t="s">
        <v>108</v>
      </c>
      <c r="D30" s="324"/>
      <c r="E30" s="324"/>
      <c r="F30" s="324"/>
      <c r="G30" s="324"/>
      <c r="H30" s="324"/>
      <c r="I30" s="324"/>
      <c r="J30" s="324"/>
      <c r="K30" s="324"/>
      <c r="L30" s="324"/>
      <c r="M30" s="324"/>
      <c r="N30" s="324"/>
      <c r="O30" s="324"/>
      <c r="P30" s="324"/>
      <c r="Q30" s="325"/>
      <c r="T30" s="57"/>
    </row>
    <row r="31" spans="1:20" ht="12" customHeight="1" x14ac:dyDescent="0.25">
      <c r="A31" s="294" t="s">
        <v>11</v>
      </c>
      <c r="B31" s="297" t="s">
        <v>36</v>
      </c>
      <c r="C31" s="299" t="s">
        <v>11</v>
      </c>
      <c r="D31" s="301" t="s">
        <v>109</v>
      </c>
      <c r="E31" s="314" t="s">
        <v>45</v>
      </c>
      <c r="F31" s="326" t="s">
        <v>84</v>
      </c>
      <c r="G31" s="203" t="s">
        <v>38</v>
      </c>
      <c r="H31" s="202">
        <v>1754.5</v>
      </c>
      <c r="I31" s="107">
        <v>0</v>
      </c>
      <c r="J31" s="87">
        <v>0</v>
      </c>
      <c r="K31" s="201">
        <v>20.399999999999999</v>
      </c>
      <c r="L31" s="109">
        <v>1800</v>
      </c>
      <c r="M31" s="149">
        <v>1800</v>
      </c>
      <c r="N31" s="329" t="s">
        <v>110</v>
      </c>
      <c r="O31" s="150"/>
      <c r="P31" s="142"/>
      <c r="Q31" s="143"/>
    </row>
    <row r="32" spans="1:20" ht="40.950000000000003" customHeight="1" x14ac:dyDescent="0.25">
      <c r="A32" s="295"/>
      <c r="B32" s="274"/>
      <c r="C32" s="277"/>
      <c r="D32" s="302"/>
      <c r="E32" s="283"/>
      <c r="F32" s="327"/>
      <c r="G32" s="133" t="s">
        <v>46</v>
      </c>
      <c r="H32" s="110">
        <v>13.5</v>
      </c>
      <c r="I32" s="111"/>
      <c r="J32" s="110"/>
      <c r="K32" s="121">
        <v>0.8</v>
      </c>
      <c r="L32" s="113">
        <v>0</v>
      </c>
      <c r="M32" s="136">
        <v>0</v>
      </c>
      <c r="N32" s="330"/>
      <c r="O32" s="151">
        <v>4</v>
      </c>
      <c r="P32" s="152" t="s">
        <v>79</v>
      </c>
      <c r="Q32" s="153" t="s">
        <v>79</v>
      </c>
    </row>
    <row r="33" spans="1:20" ht="12" customHeight="1" thickBot="1" x14ac:dyDescent="0.3">
      <c r="A33" s="296"/>
      <c r="B33" s="298"/>
      <c r="C33" s="300"/>
      <c r="D33" s="303"/>
      <c r="E33" s="315"/>
      <c r="F33" s="328"/>
      <c r="G33" s="144" t="s">
        <v>12</v>
      </c>
      <c r="H33" s="114">
        <f>H31+H32</f>
        <v>1768</v>
      </c>
      <c r="I33" s="114">
        <f t="shared" ref="I33:M33" si="4">I31+I32</f>
        <v>0</v>
      </c>
      <c r="J33" s="114">
        <f t="shared" si="4"/>
        <v>0</v>
      </c>
      <c r="K33" s="114">
        <f t="shared" si="4"/>
        <v>21.2</v>
      </c>
      <c r="L33" s="114">
        <f t="shared" si="4"/>
        <v>1800</v>
      </c>
      <c r="M33" s="114">
        <f t="shared" si="4"/>
        <v>1800</v>
      </c>
      <c r="N33" s="154"/>
      <c r="O33" s="155"/>
      <c r="P33" s="156"/>
      <c r="Q33" s="157"/>
      <c r="T33" s="57"/>
    </row>
    <row r="34" spans="1:20" ht="25.5" customHeight="1" x14ac:dyDescent="0.25">
      <c r="A34" s="294" t="s">
        <v>11</v>
      </c>
      <c r="B34" s="331" t="s">
        <v>36</v>
      </c>
      <c r="C34" s="299" t="s">
        <v>13</v>
      </c>
      <c r="D34" s="301" t="s">
        <v>111</v>
      </c>
      <c r="E34" s="314" t="s">
        <v>45</v>
      </c>
      <c r="F34" s="326" t="s">
        <v>84</v>
      </c>
      <c r="G34" s="140" t="s">
        <v>46</v>
      </c>
      <c r="H34" s="106">
        <v>33.200000000000003</v>
      </c>
      <c r="I34" s="107">
        <v>0</v>
      </c>
      <c r="J34" s="87">
        <v>0</v>
      </c>
      <c r="K34" s="108">
        <v>0</v>
      </c>
      <c r="L34" s="109">
        <v>35</v>
      </c>
      <c r="M34" s="149">
        <v>40</v>
      </c>
      <c r="N34" s="329" t="s">
        <v>112</v>
      </c>
      <c r="O34" s="150">
        <v>120</v>
      </c>
      <c r="P34" s="142" t="s">
        <v>113</v>
      </c>
      <c r="Q34" s="143" t="s">
        <v>114</v>
      </c>
      <c r="T34" s="57"/>
    </row>
    <row r="35" spans="1:20" ht="25.5" customHeight="1" x14ac:dyDescent="0.25">
      <c r="A35" s="295"/>
      <c r="B35" s="332"/>
      <c r="C35" s="277"/>
      <c r="D35" s="302"/>
      <c r="E35" s="283"/>
      <c r="F35" s="327"/>
      <c r="G35" s="133" t="s">
        <v>46</v>
      </c>
      <c r="H35" s="110">
        <v>74.7</v>
      </c>
      <c r="I35" s="111"/>
      <c r="J35" s="110"/>
      <c r="K35" s="121"/>
      <c r="L35" s="113">
        <v>350</v>
      </c>
      <c r="M35" s="136">
        <v>400</v>
      </c>
      <c r="N35" s="330"/>
      <c r="O35" s="151"/>
      <c r="P35" s="152"/>
      <c r="Q35" s="153"/>
      <c r="T35" s="57"/>
    </row>
    <row r="36" spans="1:20" ht="13.2" customHeight="1" x14ac:dyDescent="0.25">
      <c r="A36" s="295"/>
      <c r="B36" s="332"/>
      <c r="C36" s="277"/>
      <c r="D36" s="302"/>
      <c r="E36" s="283"/>
      <c r="F36" s="327"/>
      <c r="G36" s="133" t="s">
        <v>60</v>
      </c>
      <c r="H36" s="110">
        <v>248.2</v>
      </c>
      <c r="I36" s="111"/>
      <c r="J36" s="110"/>
      <c r="K36" s="121"/>
      <c r="L36" s="113"/>
      <c r="M36" s="136"/>
      <c r="N36" s="158"/>
      <c r="O36" s="159"/>
      <c r="P36" s="122"/>
      <c r="Q36" s="123"/>
      <c r="T36" s="57"/>
    </row>
    <row r="37" spans="1:20" ht="42" customHeight="1" thickBot="1" x14ac:dyDescent="0.3">
      <c r="A37" s="296"/>
      <c r="B37" s="333"/>
      <c r="C37" s="300"/>
      <c r="D37" s="303"/>
      <c r="E37" s="315"/>
      <c r="F37" s="328"/>
      <c r="G37" s="144" t="s">
        <v>12</v>
      </c>
      <c r="H37" s="114">
        <f>H34+H35+H36</f>
        <v>356.1</v>
      </c>
      <c r="I37" s="114">
        <f t="shared" ref="I37:M37" si="5">I34+I35+I36</f>
        <v>0</v>
      </c>
      <c r="J37" s="114">
        <f t="shared" si="5"/>
        <v>0</v>
      </c>
      <c r="K37" s="115">
        <f t="shared" si="5"/>
        <v>0</v>
      </c>
      <c r="L37" s="116">
        <f t="shared" si="5"/>
        <v>385</v>
      </c>
      <c r="M37" s="160">
        <f t="shared" si="5"/>
        <v>440</v>
      </c>
      <c r="N37" s="161" t="s">
        <v>115</v>
      </c>
      <c r="O37" s="162">
        <v>2500</v>
      </c>
      <c r="P37" s="163">
        <v>2600</v>
      </c>
      <c r="Q37" s="164">
        <v>2700</v>
      </c>
      <c r="T37" s="57"/>
    </row>
    <row r="38" spans="1:20" ht="14.25" customHeight="1" thickBot="1" x14ac:dyDescent="0.3">
      <c r="A38" s="59" t="s">
        <v>11</v>
      </c>
      <c r="B38" s="165" t="s">
        <v>36</v>
      </c>
      <c r="C38" s="319" t="s">
        <v>14</v>
      </c>
      <c r="D38" s="320"/>
      <c r="E38" s="321"/>
      <c r="F38" s="321"/>
      <c r="G38" s="322"/>
      <c r="H38" s="146">
        <f>H33+H37</f>
        <v>2124.1</v>
      </c>
      <c r="I38" s="146">
        <f t="shared" ref="I38:M38" si="6">I33+I37</f>
        <v>0</v>
      </c>
      <c r="J38" s="146">
        <f t="shared" si="6"/>
        <v>0</v>
      </c>
      <c r="K38" s="146">
        <f t="shared" si="6"/>
        <v>21.2</v>
      </c>
      <c r="L38" s="166">
        <f t="shared" si="6"/>
        <v>2185</v>
      </c>
      <c r="M38" s="167">
        <f t="shared" si="6"/>
        <v>2240</v>
      </c>
      <c r="N38" s="168"/>
      <c r="O38" s="147"/>
      <c r="P38" s="147"/>
      <c r="Q38" s="148"/>
      <c r="T38" s="57"/>
    </row>
    <row r="39" spans="1:20" ht="17.25" customHeight="1" thickBot="1" x14ac:dyDescent="0.3">
      <c r="A39" s="26" t="s">
        <v>11</v>
      </c>
      <c r="B39" s="169" t="s">
        <v>37</v>
      </c>
      <c r="C39" s="323" t="s">
        <v>116</v>
      </c>
      <c r="D39" s="324"/>
      <c r="E39" s="324"/>
      <c r="F39" s="324"/>
      <c r="G39" s="324"/>
      <c r="H39" s="324"/>
      <c r="I39" s="324"/>
      <c r="J39" s="324"/>
      <c r="K39" s="324"/>
      <c r="L39" s="324"/>
      <c r="M39" s="324"/>
      <c r="N39" s="324"/>
      <c r="O39" s="324"/>
      <c r="P39" s="324"/>
      <c r="Q39" s="325"/>
      <c r="T39" s="57"/>
    </row>
    <row r="40" spans="1:20" ht="14.25" customHeight="1" x14ac:dyDescent="0.25">
      <c r="A40" s="294" t="s">
        <v>11</v>
      </c>
      <c r="B40" s="331" t="s">
        <v>37</v>
      </c>
      <c r="C40" s="299" t="s">
        <v>11</v>
      </c>
      <c r="D40" s="301" t="s">
        <v>117</v>
      </c>
      <c r="E40" s="314" t="s">
        <v>45</v>
      </c>
      <c r="F40" s="316" t="s">
        <v>84</v>
      </c>
      <c r="G40" s="140" t="s">
        <v>46</v>
      </c>
      <c r="H40" s="106">
        <v>160.69999999999999</v>
      </c>
      <c r="I40" s="107">
        <v>0</v>
      </c>
      <c r="J40" s="87">
        <v>0</v>
      </c>
      <c r="K40" s="108">
        <v>0</v>
      </c>
      <c r="L40" s="109">
        <v>165</v>
      </c>
      <c r="M40" s="129">
        <v>170</v>
      </c>
      <c r="N40" s="312" t="s">
        <v>118</v>
      </c>
      <c r="O40" s="142" t="s">
        <v>119</v>
      </c>
      <c r="P40" s="142" t="s">
        <v>119</v>
      </c>
      <c r="Q40" s="143" t="s">
        <v>119</v>
      </c>
    </row>
    <row r="41" spans="1:20" ht="14.25" customHeight="1" x14ac:dyDescent="0.25">
      <c r="A41" s="295"/>
      <c r="B41" s="332"/>
      <c r="C41" s="277"/>
      <c r="D41" s="302"/>
      <c r="E41" s="283"/>
      <c r="F41" s="286"/>
      <c r="G41" s="133"/>
      <c r="H41" s="170">
        <v>0</v>
      </c>
      <c r="I41" s="111">
        <v>0</v>
      </c>
      <c r="J41" s="110"/>
      <c r="K41" s="121"/>
      <c r="L41" s="113"/>
      <c r="M41" s="124"/>
      <c r="N41" s="318"/>
      <c r="O41" s="122"/>
      <c r="P41" s="122"/>
      <c r="Q41" s="123"/>
    </row>
    <row r="42" spans="1:20" ht="14.25" customHeight="1" x14ac:dyDescent="0.25">
      <c r="A42" s="295"/>
      <c r="B42" s="332"/>
      <c r="C42" s="277"/>
      <c r="D42" s="302"/>
      <c r="E42" s="283"/>
      <c r="F42" s="286"/>
      <c r="G42" s="133" t="s">
        <v>38</v>
      </c>
      <c r="H42" s="170">
        <v>33.299999999999997</v>
      </c>
      <c r="I42" s="111"/>
      <c r="J42" s="145"/>
      <c r="K42" s="121"/>
      <c r="L42" s="113">
        <v>35</v>
      </c>
      <c r="M42" s="124">
        <v>40</v>
      </c>
      <c r="N42" s="318"/>
      <c r="O42" s="122"/>
      <c r="P42" s="122"/>
      <c r="Q42" s="123"/>
    </row>
    <row r="43" spans="1:20" ht="10.199999999999999" customHeight="1" thickBot="1" x14ac:dyDescent="0.3">
      <c r="A43" s="296"/>
      <c r="B43" s="333"/>
      <c r="C43" s="300"/>
      <c r="D43" s="303"/>
      <c r="E43" s="315"/>
      <c r="F43" s="317"/>
      <c r="G43" s="144" t="s">
        <v>12</v>
      </c>
      <c r="H43" s="171">
        <f t="shared" ref="H43:M43" si="7">SUM(H40:H42)</f>
        <v>194</v>
      </c>
      <c r="I43" s="171">
        <f t="shared" si="7"/>
        <v>0</v>
      </c>
      <c r="J43" s="171">
        <f t="shared" si="7"/>
        <v>0</v>
      </c>
      <c r="K43" s="172">
        <f t="shared" si="7"/>
        <v>0</v>
      </c>
      <c r="L43" s="116">
        <f t="shared" si="7"/>
        <v>200</v>
      </c>
      <c r="M43" s="116">
        <f t="shared" si="7"/>
        <v>210</v>
      </c>
      <c r="N43" s="313"/>
      <c r="O43" s="127"/>
      <c r="P43" s="127"/>
      <c r="Q43" s="128"/>
      <c r="T43" s="57"/>
    </row>
    <row r="44" spans="1:20" ht="12.75" customHeight="1" x14ac:dyDescent="0.25">
      <c r="A44" s="271" t="s">
        <v>11</v>
      </c>
      <c r="B44" s="344" t="s">
        <v>37</v>
      </c>
      <c r="C44" s="276" t="s">
        <v>13</v>
      </c>
      <c r="D44" s="279" t="s">
        <v>120</v>
      </c>
      <c r="E44" s="314" t="s">
        <v>45</v>
      </c>
      <c r="F44" s="285" t="s">
        <v>84</v>
      </c>
      <c r="G44" s="117" t="s">
        <v>38</v>
      </c>
      <c r="H44" s="106">
        <v>101</v>
      </c>
      <c r="I44" s="107">
        <v>0</v>
      </c>
      <c r="J44" s="87">
        <v>0</v>
      </c>
      <c r="K44" s="108">
        <v>0</v>
      </c>
      <c r="L44" s="129">
        <v>110</v>
      </c>
      <c r="M44" s="129">
        <v>115</v>
      </c>
      <c r="N44" s="312" t="s">
        <v>118</v>
      </c>
      <c r="O44" s="142" t="s">
        <v>121</v>
      </c>
      <c r="P44" s="142" t="s">
        <v>122</v>
      </c>
      <c r="Q44" s="143" t="s">
        <v>122</v>
      </c>
      <c r="T44" s="57"/>
    </row>
    <row r="45" spans="1:20" ht="12.75" customHeight="1" x14ac:dyDescent="0.25">
      <c r="A45" s="265"/>
      <c r="B45" s="332"/>
      <c r="C45" s="277"/>
      <c r="D45" s="280"/>
      <c r="E45" s="283"/>
      <c r="F45" s="286"/>
      <c r="G45" s="173" t="s">
        <v>46</v>
      </c>
      <c r="H45" s="110">
        <v>0.3</v>
      </c>
      <c r="I45" s="111"/>
      <c r="J45" s="110"/>
      <c r="K45" s="121"/>
      <c r="L45" s="124"/>
      <c r="M45" s="124"/>
      <c r="N45" s="318"/>
      <c r="O45" s="122"/>
      <c r="P45" s="122"/>
      <c r="Q45" s="123"/>
      <c r="T45" s="57"/>
    </row>
    <row r="46" spans="1:20" ht="12.75" customHeight="1" x14ac:dyDescent="0.25">
      <c r="A46" s="265"/>
      <c r="B46" s="332"/>
      <c r="C46" s="277"/>
      <c r="D46" s="280"/>
      <c r="E46" s="283"/>
      <c r="F46" s="286"/>
      <c r="G46" s="174"/>
      <c r="H46" s="110">
        <v>0</v>
      </c>
      <c r="I46" s="111"/>
      <c r="J46" s="110"/>
      <c r="K46" s="121"/>
      <c r="L46" s="124"/>
      <c r="M46" s="124"/>
      <c r="N46" s="318"/>
      <c r="O46" s="122"/>
      <c r="P46" s="122"/>
      <c r="Q46" s="123"/>
      <c r="T46" s="57"/>
    </row>
    <row r="47" spans="1:20" ht="12" customHeight="1" thickBot="1" x14ac:dyDescent="0.3">
      <c r="A47" s="272"/>
      <c r="B47" s="345"/>
      <c r="C47" s="278"/>
      <c r="D47" s="281"/>
      <c r="E47" s="315"/>
      <c r="F47" s="287"/>
      <c r="G47" s="144" t="s">
        <v>12</v>
      </c>
      <c r="H47" s="114">
        <f>SUM(H44:H46)</f>
        <v>101.3</v>
      </c>
      <c r="I47" s="114">
        <f>SUM(I44:I44)</f>
        <v>0</v>
      </c>
      <c r="J47" s="114">
        <f>SUM(J44:J44)</f>
        <v>0</v>
      </c>
      <c r="K47" s="115">
        <f>SUM(K44:K44)</f>
        <v>0</v>
      </c>
      <c r="L47" s="116">
        <f>SUM(L44:L44)</f>
        <v>110</v>
      </c>
      <c r="M47" s="116">
        <f>SUM(M44:M44)</f>
        <v>115</v>
      </c>
      <c r="N47" s="313"/>
      <c r="O47" s="127"/>
      <c r="P47" s="127"/>
      <c r="Q47" s="128"/>
      <c r="T47" s="57"/>
    </row>
    <row r="48" spans="1:20" ht="13.5" customHeight="1" thickBot="1" x14ac:dyDescent="0.3">
      <c r="A48" s="59" t="s">
        <v>11</v>
      </c>
      <c r="B48" s="165" t="s">
        <v>37</v>
      </c>
      <c r="C48" s="319" t="s">
        <v>14</v>
      </c>
      <c r="D48" s="320"/>
      <c r="E48" s="321"/>
      <c r="F48" s="321"/>
      <c r="G48" s="322"/>
      <c r="H48" s="146">
        <f t="shared" ref="H48:M48" si="8">H47+H43</f>
        <v>295.3</v>
      </c>
      <c r="I48" s="146">
        <f t="shared" si="8"/>
        <v>0</v>
      </c>
      <c r="J48" s="146">
        <f t="shared" si="8"/>
        <v>0</v>
      </c>
      <c r="K48" s="146">
        <f t="shared" si="8"/>
        <v>0</v>
      </c>
      <c r="L48" s="146">
        <f t="shared" si="8"/>
        <v>310</v>
      </c>
      <c r="M48" s="146">
        <f t="shared" si="8"/>
        <v>325</v>
      </c>
      <c r="N48" s="168"/>
      <c r="O48" s="147"/>
      <c r="P48" s="147"/>
      <c r="Q48" s="148"/>
      <c r="T48" s="57"/>
    </row>
    <row r="49" spans="1:20" ht="12" customHeight="1" thickBot="1" x14ac:dyDescent="0.3">
      <c r="A49" s="59" t="s">
        <v>11</v>
      </c>
      <c r="B49" s="353" t="s">
        <v>15</v>
      </c>
      <c r="C49" s="354"/>
      <c r="D49" s="354"/>
      <c r="E49" s="354"/>
      <c r="F49" s="354"/>
      <c r="G49" s="355"/>
      <c r="H49" s="175">
        <f t="shared" ref="H49:M49" si="9">H29+H14+H38+H48</f>
        <v>39018.700000000004</v>
      </c>
      <c r="I49" s="175">
        <f t="shared" si="9"/>
        <v>0</v>
      </c>
      <c r="J49" s="175">
        <f t="shared" si="9"/>
        <v>0</v>
      </c>
      <c r="K49" s="175">
        <f t="shared" si="9"/>
        <v>338.8</v>
      </c>
      <c r="L49" s="175">
        <f t="shared" si="9"/>
        <v>38315</v>
      </c>
      <c r="M49" s="175">
        <f t="shared" si="9"/>
        <v>38990</v>
      </c>
      <c r="N49" s="176"/>
      <c r="O49" s="176"/>
      <c r="P49" s="176"/>
      <c r="Q49" s="177"/>
      <c r="T49" s="57"/>
    </row>
    <row r="50" spans="1:20" ht="12.75" customHeight="1" thickBot="1" x14ac:dyDescent="0.3">
      <c r="A50" s="25" t="s">
        <v>13</v>
      </c>
      <c r="B50" s="259" t="s">
        <v>123</v>
      </c>
      <c r="C50" s="260"/>
      <c r="D50" s="260"/>
      <c r="E50" s="260"/>
      <c r="F50" s="260"/>
      <c r="G50" s="260"/>
      <c r="H50" s="260"/>
      <c r="I50" s="260"/>
      <c r="J50" s="260"/>
      <c r="K50" s="260"/>
      <c r="L50" s="260"/>
      <c r="M50" s="260"/>
      <c r="N50" s="260"/>
      <c r="O50" s="260"/>
      <c r="P50" s="260"/>
      <c r="Q50" s="261"/>
    </row>
    <row r="51" spans="1:20" ht="14.25" customHeight="1" thickBot="1" x14ac:dyDescent="0.3">
      <c r="A51" s="26" t="s">
        <v>13</v>
      </c>
      <c r="B51" s="27" t="s">
        <v>11</v>
      </c>
      <c r="C51" s="262" t="s">
        <v>124</v>
      </c>
      <c r="D51" s="263"/>
      <c r="E51" s="263"/>
      <c r="F51" s="263"/>
      <c r="G51" s="263"/>
      <c r="H51" s="263"/>
      <c r="I51" s="263"/>
      <c r="J51" s="263"/>
      <c r="K51" s="263"/>
      <c r="L51" s="263"/>
      <c r="M51" s="263"/>
      <c r="N51" s="263"/>
      <c r="O51" s="263"/>
      <c r="P51" s="263"/>
      <c r="Q51" s="264"/>
    </row>
    <row r="52" spans="1:20" ht="12" customHeight="1" x14ac:dyDescent="0.25">
      <c r="A52" s="334" t="s">
        <v>13</v>
      </c>
      <c r="B52" s="336" t="s">
        <v>11</v>
      </c>
      <c r="C52" s="338" t="s">
        <v>11</v>
      </c>
      <c r="D52" s="340" t="s">
        <v>125</v>
      </c>
      <c r="E52" s="342" t="s">
        <v>45</v>
      </c>
      <c r="F52" s="346" t="s">
        <v>84</v>
      </c>
      <c r="G52" s="66" t="s">
        <v>38</v>
      </c>
      <c r="H52" s="30">
        <v>10</v>
      </c>
      <c r="I52" s="29"/>
      <c r="J52" s="29"/>
      <c r="K52" s="47">
        <v>0</v>
      </c>
      <c r="L52" s="58">
        <v>10</v>
      </c>
      <c r="M52" s="60">
        <v>10</v>
      </c>
      <c r="N52" s="348" t="s">
        <v>126</v>
      </c>
      <c r="O52" s="67">
        <v>90</v>
      </c>
      <c r="P52" s="67">
        <v>90</v>
      </c>
      <c r="Q52" s="68">
        <v>90</v>
      </c>
      <c r="R52" s="56"/>
    </row>
    <row r="53" spans="1:20" ht="38.25" customHeight="1" thickBot="1" x14ac:dyDescent="0.3">
      <c r="A53" s="335"/>
      <c r="B53" s="337"/>
      <c r="C53" s="339"/>
      <c r="D53" s="341"/>
      <c r="E53" s="343"/>
      <c r="F53" s="347"/>
      <c r="G53" s="69" t="s">
        <v>12</v>
      </c>
      <c r="H53" s="70">
        <f t="shared" ref="H53:M53" si="10">SUM(H52:H52)</f>
        <v>10</v>
      </c>
      <c r="I53" s="70">
        <f t="shared" si="10"/>
        <v>0</v>
      </c>
      <c r="J53" s="70">
        <f t="shared" si="10"/>
        <v>0</v>
      </c>
      <c r="K53" s="70">
        <f t="shared" si="10"/>
        <v>0</v>
      </c>
      <c r="L53" s="70">
        <f t="shared" si="10"/>
        <v>10</v>
      </c>
      <c r="M53" s="71">
        <f t="shared" si="10"/>
        <v>10</v>
      </c>
      <c r="N53" s="349"/>
      <c r="O53" s="61"/>
      <c r="P53" s="61"/>
      <c r="Q53" s="62"/>
    </row>
    <row r="54" spans="1:20" ht="26.25" customHeight="1" x14ac:dyDescent="0.25">
      <c r="A54" s="72" t="s">
        <v>13</v>
      </c>
      <c r="B54" s="73" t="s">
        <v>11</v>
      </c>
      <c r="C54" s="338" t="s">
        <v>13</v>
      </c>
      <c r="D54" s="350" t="s">
        <v>127</v>
      </c>
      <c r="E54" s="255" t="s">
        <v>45</v>
      </c>
      <c r="F54" s="346" t="s">
        <v>84</v>
      </c>
      <c r="G54" s="66" t="s">
        <v>38</v>
      </c>
      <c r="H54" s="30">
        <v>0</v>
      </c>
      <c r="I54" s="29"/>
      <c r="J54" s="29"/>
      <c r="K54" s="47">
        <v>0</v>
      </c>
      <c r="L54" s="58">
        <v>0</v>
      </c>
      <c r="M54" s="60">
        <v>0</v>
      </c>
      <c r="N54" s="74" t="s">
        <v>128</v>
      </c>
      <c r="O54" s="67"/>
      <c r="P54" s="67">
        <v>15</v>
      </c>
      <c r="Q54" s="68">
        <v>15</v>
      </c>
      <c r="R54" s="56"/>
    </row>
    <row r="55" spans="1:20" ht="16.5" customHeight="1" thickBot="1" x14ac:dyDescent="0.3">
      <c r="A55" s="75"/>
      <c r="B55" s="76"/>
      <c r="C55" s="339"/>
      <c r="D55" s="351"/>
      <c r="E55" s="352"/>
      <c r="F55" s="347"/>
      <c r="G55" s="69" t="s">
        <v>12</v>
      </c>
      <c r="H55" s="70">
        <f t="shared" ref="H55:M55" si="11">SUM(H54:H54)</f>
        <v>0</v>
      </c>
      <c r="I55" s="70">
        <f t="shared" si="11"/>
        <v>0</v>
      </c>
      <c r="J55" s="70">
        <f t="shared" si="11"/>
        <v>0</v>
      </c>
      <c r="K55" s="70">
        <f t="shared" si="11"/>
        <v>0</v>
      </c>
      <c r="L55" s="70">
        <f t="shared" si="11"/>
        <v>0</v>
      </c>
      <c r="M55" s="71">
        <f t="shared" si="11"/>
        <v>0</v>
      </c>
      <c r="N55" s="77"/>
      <c r="O55" s="61"/>
      <c r="P55" s="78"/>
      <c r="Q55" s="62"/>
      <c r="T55" s="57"/>
    </row>
    <row r="56" spans="1:20" ht="16.5" customHeight="1" x14ac:dyDescent="0.25">
      <c r="A56" s="72" t="s">
        <v>13</v>
      </c>
      <c r="B56" s="73" t="s">
        <v>11</v>
      </c>
      <c r="C56" s="357" t="s">
        <v>36</v>
      </c>
      <c r="D56" s="363" t="s">
        <v>129</v>
      </c>
      <c r="E56" s="282" t="s">
        <v>45</v>
      </c>
      <c r="F56" s="361" t="s">
        <v>84</v>
      </c>
      <c r="G56" s="178" t="s">
        <v>38</v>
      </c>
      <c r="H56" s="87">
        <v>17.8</v>
      </c>
      <c r="I56" s="107"/>
      <c r="J56" s="107"/>
      <c r="K56" s="108">
        <v>0</v>
      </c>
      <c r="L56" s="129">
        <v>0</v>
      </c>
      <c r="M56" s="149">
        <v>0</v>
      </c>
      <c r="N56" s="366" t="s">
        <v>130</v>
      </c>
      <c r="O56" s="179">
        <v>800</v>
      </c>
      <c r="P56" s="179">
        <v>0</v>
      </c>
      <c r="Q56" s="180">
        <v>0</v>
      </c>
      <c r="T56" s="57"/>
    </row>
    <row r="57" spans="1:20" ht="25.5" customHeight="1" thickBot="1" x14ac:dyDescent="0.3">
      <c r="A57" s="75"/>
      <c r="B57" s="76"/>
      <c r="C57" s="358"/>
      <c r="D57" s="364"/>
      <c r="E57" s="284"/>
      <c r="F57" s="365"/>
      <c r="G57" s="181" t="s">
        <v>12</v>
      </c>
      <c r="H57" s="88">
        <f t="shared" ref="H57:M57" si="12">SUM(H56:H56)</f>
        <v>17.8</v>
      </c>
      <c r="I57" s="88">
        <f t="shared" si="12"/>
        <v>0</v>
      </c>
      <c r="J57" s="88">
        <f t="shared" si="12"/>
        <v>0</v>
      </c>
      <c r="K57" s="88">
        <f t="shared" si="12"/>
        <v>0</v>
      </c>
      <c r="L57" s="88">
        <f t="shared" si="12"/>
        <v>0</v>
      </c>
      <c r="M57" s="182">
        <f t="shared" si="12"/>
        <v>0</v>
      </c>
      <c r="N57" s="367"/>
      <c r="O57" s="183"/>
      <c r="P57" s="184"/>
      <c r="Q57" s="185"/>
      <c r="T57" s="57"/>
    </row>
    <row r="58" spans="1:20" ht="14.25" customHeight="1" thickBot="1" x14ac:dyDescent="0.3">
      <c r="A58" s="79" t="s">
        <v>13</v>
      </c>
      <c r="B58" s="80" t="s">
        <v>11</v>
      </c>
      <c r="C58" s="368" t="s">
        <v>14</v>
      </c>
      <c r="D58" s="369"/>
      <c r="E58" s="369"/>
      <c r="F58" s="369"/>
      <c r="G58" s="369"/>
      <c r="H58" s="186">
        <f t="shared" ref="H58:M58" si="13">H53+H55+H57</f>
        <v>27.8</v>
      </c>
      <c r="I58" s="186">
        <f t="shared" si="13"/>
        <v>0</v>
      </c>
      <c r="J58" s="186">
        <f t="shared" si="13"/>
        <v>0</v>
      </c>
      <c r="K58" s="186">
        <f t="shared" si="13"/>
        <v>0</v>
      </c>
      <c r="L58" s="186">
        <f t="shared" si="13"/>
        <v>10</v>
      </c>
      <c r="M58" s="186">
        <f t="shared" si="13"/>
        <v>10</v>
      </c>
      <c r="N58" s="187"/>
      <c r="O58" s="188"/>
      <c r="P58" s="188"/>
      <c r="Q58" s="189"/>
      <c r="T58" s="57"/>
    </row>
    <row r="59" spans="1:20" ht="15.75" customHeight="1" thickBot="1" x14ac:dyDescent="0.3">
      <c r="A59" s="26" t="s">
        <v>13</v>
      </c>
      <c r="B59" s="27" t="s">
        <v>13</v>
      </c>
      <c r="C59" s="323" t="s">
        <v>131</v>
      </c>
      <c r="D59" s="324"/>
      <c r="E59" s="324"/>
      <c r="F59" s="324"/>
      <c r="G59" s="324"/>
      <c r="H59" s="324"/>
      <c r="I59" s="324"/>
      <c r="J59" s="324"/>
      <c r="K59" s="324"/>
      <c r="L59" s="324"/>
      <c r="M59" s="324"/>
      <c r="N59" s="324"/>
      <c r="O59" s="324"/>
      <c r="P59" s="324"/>
      <c r="Q59" s="325"/>
      <c r="T59" s="57"/>
    </row>
    <row r="60" spans="1:20" ht="15.6" customHeight="1" x14ac:dyDescent="0.25">
      <c r="A60" s="334" t="s">
        <v>13</v>
      </c>
      <c r="B60" s="336" t="s">
        <v>13</v>
      </c>
      <c r="C60" s="357" t="s">
        <v>11</v>
      </c>
      <c r="D60" s="359" t="s">
        <v>132</v>
      </c>
      <c r="E60" s="314" t="s">
        <v>45</v>
      </c>
      <c r="F60" s="361" t="s">
        <v>84</v>
      </c>
      <c r="G60" s="178" t="s">
        <v>38</v>
      </c>
      <c r="H60" s="87">
        <v>15.6</v>
      </c>
      <c r="I60" s="107"/>
      <c r="J60" s="107"/>
      <c r="K60" s="108">
        <v>0</v>
      </c>
      <c r="L60" s="129">
        <v>20</v>
      </c>
      <c r="M60" s="149">
        <v>30</v>
      </c>
      <c r="N60" s="190" t="s">
        <v>98</v>
      </c>
      <c r="O60" s="191">
        <v>6000</v>
      </c>
      <c r="P60" s="191">
        <v>6200</v>
      </c>
      <c r="Q60" s="192">
        <v>6500</v>
      </c>
      <c r="T60" s="57"/>
    </row>
    <row r="61" spans="1:20" ht="16.2" customHeight="1" thickBot="1" x14ac:dyDescent="0.3">
      <c r="A61" s="356"/>
      <c r="B61" s="337"/>
      <c r="C61" s="358"/>
      <c r="D61" s="360"/>
      <c r="E61" s="315"/>
      <c r="F61" s="362"/>
      <c r="G61" s="181" t="s">
        <v>12</v>
      </c>
      <c r="H61" s="88">
        <f t="shared" ref="H61:M61" si="14">SUM(H60:H60)</f>
        <v>15.6</v>
      </c>
      <c r="I61" s="88">
        <f t="shared" si="14"/>
        <v>0</v>
      </c>
      <c r="J61" s="88">
        <f t="shared" si="14"/>
        <v>0</v>
      </c>
      <c r="K61" s="88">
        <f t="shared" si="14"/>
        <v>0</v>
      </c>
      <c r="L61" s="88">
        <f t="shared" si="14"/>
        <v>20</v>
      </c>
      <c r="M61" s="88">
        <f t="shared" si="14"/>
        <v>30</v>
      </c>
      <c r="N61" s="193"/>
      <c r="O61" s="163"/>
      <c r="P61" s="163"/>
      <c r="Q61" s="164"/>
      <c r="T61" s="57"/>
    </row>
    <row r="62" spans="1:20" ht="14.25" customHeight="1" x14ac:dyDescent="0.25">
      <c r="A62" s="72" t="s">
        <v>13</v>
      </c>
      <c r="B62" s="73" t="s">
        <v>13</v>
      </c>
      <c r="C62" s="357" t="s">
        <v>13</v>
      </c>
      <c r="D62" s="363" t="s">
        <v>133</v>
      </c>
      <c r="E62" s="314" t="s">
        <v>45</v>
      </c>
      <c r="F62" s="361" t="s">
        <v>84</v>
      </c>
      <c r="G62" s="178" t="s">
        <v>38</v>
      </c>
      <c r="H62" s="87">
        <v>0.6</v>
      </c>
      <c r="I62" s="107"/>
      <c r="J62" s="107"/>
      <c r="K62" s="108">
        <v>0</v>
      </c>
      <c r="L62" s="129">
        <v>1</v>
      </c>
      <c r="M62" s="149">
        <v>1</v>
      </c>
      <c r="N62" s="190" t="s">
        <v>98</v>
      </c>
      <c r="O62" s="191">
        <v>20</v>
      </c>
      <c r="P62" s="191">
        <v>20</v>
      </c>
      <c r="Q62" s="192">
        <v>20</v>
      </c>
    </row>
    <row r="63" spans="1:20" ht="11.25" customHeight="1" thickBot="1" x14ac:dyDescent="0.3">
      <c r="A63" s="75"/>
      <c r="B63" s="76"/>
      <c r="C63" s="358"/>
      <c r="D63" s="364"/>
      <c r="E63" s="315"/>
      <c r="F63" s="362"/>
      <c r="G63" s="181" t="s">
        <v>12</v>
      </c>
      <c r="H63" s="88">
        <f t="shared" ref="H63:M63" si="15">SUM(H62:H62)</f>
        <v>0.6</v>
      </c>
      <c r="I63" s="88">
        <f t="shared" si="15"/>
        <v>0</v>
      </c>
      <c r="J63" s="88">
        <f t="shared" si="15"/>
        <v>0</v>
      </c>
      <c r="K63" s="88">
        <f t="shared" si="15"/>
        <v>0</v>
      </c>
      <c r="L63" s="88">
        <f t="shared" si="15"/>
        <v>1</v>
      </c>
      <c r="M63" s="88">
        <f t="shared" si="15"/>
        <v>1</v>
      </c>
      <c r="N63" s="194"/>
      <c r="O63" s="163"/>
      <c r="P63" s="195"/>
      <c r="Q63" s="164"/>
      <c r="T63" s="57"/>
    </row>
    <row r="64" spans="1:20" ht="14.25" customHeight="1" x14ac:dyDescent="0.25">
      <c r="A64" s="72" t="s">
        <v>13</v>
      </c>
      <c r="B64" s="73" t="s">
        <v>13</v>
      </c>
      <c r="C64" s="357" t="s">
        <v>36</v>
      </c>
      <c r="D64" s="363" t="s">
        <v>134</v>
      </c>
      <c r="E64" s="314" t="s">
        <v>45</v>
      </c>
      <c r="F64" s="361" t="s">
        <v>84</v>
      </c>
      <c r="G64" s="178" t="s">
        <v>38</v>
      </c>
      <c r="H64" s="106">
        <v>1.7</v>
      </c>
      <c r="I64" s="107"/>
      <c r="J64" s="107"/>
      <c r="K64" s="196">
        <v>0</v>
      </c>
      <c r="L64" s="149">
        <v>2</v>
      </c>
      <c r="M64" s="129">
        <v>3</v>
      </c>
      <c r="N64" s="190" t="s">
        <v>98</v>
      </c>
      <c r="O64" s="191">
        <v>50</v>
      </c>
      <c r="P64" s="191">
        <v>50</v>
      </c>
      <c r="Q64" s="192">
        <v>50</v>
      </c>
      <c r="T64" s="57"/>
    </row>
    <row r="65" spans="1:20" ht="12" customHeight="1" thickBot="1" x14ac:dyDescent="0.3">
      <c r="A65" s="75"/>
      <c r="B65" s="76"/>
      <c r="C65" s="358"/>
      <c r="D65" s="364"/>
      <c r="E65" s="315"/>
      <c r="F65" s="362"/>
      <c r="G65" s="181" t="s">
        <v>12</v>
      </c>
      <c r="H65" s="197">
        <f t="shared" ref="H65:M65" si="16">SUM(H64:H64)</f>
        <v>1.7</v>
      </c>
      <c r="I65" s="88">
        <f t="shared" si="16"/>
        <v>0</v>
      </c>
      <c r="J65" s="88">
        <f t="shared" si="16"/>
        <v>0</v>
      </c>
      <c r="K65" s="198">
        <f t="shared" si="16"/>
        <v>0</v>
      </c>
      <c r="L65" s="182">
        <f t="shared" si="16"/>
        <v>2</v>
      </c>
      <c r="M65" s="199">
        <f t="shared" si="16"/>
        <v>3</v>
      </c>
      <c r="N65" s="194"/>
      <c r="O65" s="163"/>
      <c r="P65" s="195"/>
      <c r="Q65" s="164"/>
      <c r="T65" s="57"/>
    </row>
    <row r="66" spans="1:20" ht="11.4" customHeight="1" x14ac:dyDescent="0.25">
      <c r="A66" s="72" t="s">
        <v>13</v>
      </c>
      <c r="B66" s="73" t="s">
        <v>13</v>
      </c>
      <c r="C66" s="357" t="s">
        <v>37</v>
      </c>
      <c r="D66" s="371" t="s">
        <v>135</v>
      </c>
      <c r="E66" s="314" t="s">
        <v>45</v>
      </c>
      <c r="F66" s="361" t="s">
        <v>84</v>
      </c>
      <c r="G66" s="178" t="s">
        <v>38</v>
      </c>
      <c r="H66" s="87">
        <v>3</v>
      </c>
      <c r="I66" s="107"/>
      <c r="J66" s="107"/>
      <c r="K66" s="108">
        <v>0</v>
      </c>
      <c r="L66" s="129">
        <v>2</v>
      </c>
      <c r="M66" s="149">
        <v>3</v>
      </c>
      <c r="N66" s="373" t="s">
        <v>136</v>
      </c>
      <c r="O66" s="191">
        <v>1</v>
      </c>
      <c r="P66" s="191">
        <v>1</v>
      </c>
      <c r="Q66" s="192">
        <v>1</v>
      </c>
      <c r="T66" s="57"/>
    </row>
    <row r="67" spans="1:20" ht="14.4" customHeight="1" thickBot="1" x14ac:dyDescent="0.3">
      <c r="A67" s="75"/>
      <c r="B67" s="76"/>
      <c r="C67" s="358"/>
      <c r="D67" s="372"/>
      <c r="E67" s="315"/>
      <c r="F67" s="362"/>
      <c r="G67" s="181" t="s">
        <v>12</v>
      </c>
      <c r="H67" s="88">
        <f t="shared" ref="H67:M67" si="17">SUM(H66:H66)</f>
        <v>3</v>
      </c>
      <c r="I67" s="88">
        <f t="shared" si="17"/>
        <v>0</v>
      </c>
      <c r="J67" s="88">
        <f t="shared" si="17"/>
        <v>0</v>
      </c>
      <c r="K67" s="88">
        <f t="shared" si="17"/>
        <v>0</v>
      </c>
      <c r="L67" s="88">
        <f t="shared" si="17"/>
        <v>2</v>
      </c>
      <c r="M67" s="88">
        <f t="shared" si="17"/>
        <v>3</v>
      </c>
      <c r="N67" s="374"/>
      <c r="O67" s="163"/>
      <c r="P67" s="195"/>
      <c r="Q67" s="164"/>
      <c r="T67" s="57"/>
    </row>
    <row r="68" spans="1:20" ht="15.6" customHeight="1" x14ac:dyDescent="0.25">
      <c r="A68" s="334" t="s">
        <v>13</v>
      </c>
      <c r="B68" s="336" t="s">
        <v>13</v>
      </c>
      <c r="C68" s="338" t="s">
        <v>39</v>
      </c>
      <c r="D68" s="340" t="s">
        <v>137</v>
      </c>
      <c r="E68" s="255" t="s">
        <v>45</v>
      </c>
      <c r="F68" s="346" t="s">
        <v>84</v>
      </c>
      <c r="G68" s="66" t="s">
        <v>38</v>
      </c>
      <c r="H68" s="30">
        <v>15</v>
      </c>
      <c r="I68" s="29"/>
      <c r="J68" s="29"/>
      <c r="K68" s="47">
        <v>0</v>
      </c>
      <c r="L68" s="58">
        <v>20</v>
      </c>
      <c r="M68" s="60">
        <v>20</v>
      </c>
      <c r="N68" s="348" t="s">
        <v>138</v>
      </c>
      <c r="O68" s="67">
        <v>20</v>
      </c>
      <c r="P68" s="67">
        <v>20</v>
      </c>
      <c r="Q68" s="68">
        <v>20</v>
      </c>
      <c r="T68" s="57"/>
    </row>
    <row r="69" spans="1:20" ht="10.95" customHeight="1" thickBot="1" x14ac:dyDescent="0.3">
      <c r="A69" s="356"/>
      <c r="B69" s="337"/>
      <c r="C69" s="339"/>
      <c r="D69" s="341"/>
      <c r="E69" s="352"/>
      <c r="F69" s="347"/>
      <c r="G69" s="69" t="s">
        <v>12</v>
      </c>
      <c r="H69" s="70">
        <f t="shared" ref="H69:M69" si="18">SUM(H68:H68)</f>
        <v>15</v>
      </c>
      <c r="I69" s="70">
        <f t="shared" si="18"/>
        <v>0</v>
      </c>
      <c r="J69" s="70">
        <f t="shared" si="18"/>
        <v>0</v>
      </c>
      <c r="K69" s="70">
        <f t="shared" si="18"/>
        <v>0</v>
      </c>
      <c r="L69" s="70">
        <f t="shared" si="18"/>
        <v>20</v>
      </c>
      <c r="M69" s="70">
        <f t="shared" si="18"/>
        <v>20</v>
      </c>
      <c r="N69" s="370"/>
      <c r="O69" s="61"/>
      <c r="P69" s="61"/>
      <c r="Q69" s="62"/>
      <c r="T69" s="57"/>
    </row>
    <row r="70" spans="1:20" ht="13.2" customHeight="1" x14ac:dyDescent="0.25">
      <c r="A70" s="72" t="s">
        <v>13</v>
      </c>
      <c r="B70" s="73" t="s">
        <v>13</v>
      </c>
      <c r="C70" s="338" t="s">
        <v>40</v>
      </c>
      <c r="D70" s="350" t="s">
        <v>139</v>
      </c>
      <c r="E70" s="255" t="s">
        <v>45</v>
      </c>
      <c r="F70" s="346" t="s">
        <v>84</v>
      </c>
      <c r="G70" s="66" t="s">
        <v>38</v>
      </c>
      <c r="H70" s="87">
        <v>1.1000000000000001</v>
      </c>
      <c r="I70" s="107"/>
      <c r="J70" s="107"/>
      <c r="K70" s="108">
        <v>0</v>
      </c>
      <c r="L70" s="129">
        <v>0</v>
      </c>
      <c r="M70" s="149">
        <v>0</v>
      </c>
      <c r="N70" s="190" t="s">
        <v>140</v>
      </c>
      <c r="O70" s="67">
        <v>1</v>
      </c>
      <c r="P70" s="67">
        <v>0</v>
      </c>
      <c r="Q70" s="68">
        <v>1</v>
      </c>
    </row>
    <row r="71" spans="1:20" ht="11.4" customHeight="1" thickBot="1" x14ac:dyDescent="0.3">
      <c r="A71" s="75"/>
      <c r="B71" s="76"/>
      <c r="C71" s="339"/>
      <c r="D71" s="351"/>
      <c r="E71" s="352"/>
      <c r="F71" s="347"/>
      <c r="G71" s="69" t="s">
        <v>12</v>
      </c>
      <c r="H71" s="88">
        <f t="shared" ref="H71:M71" si="19">SUM(H70:H70)</f>
        <v>1.1000000000000001</v>
      </c>
      <c r="I71" s="88">
        <f t="shared" si="19"/>
        <v>0</v>
      </c>
      <c r="J71" s="88">
        <f t="shared" si="19"/>
        <v>0</v>
      </c>
      <c r="K71" s="88">
        <f t="shared" si="19"/>
        <v>0</v>
      </c>
      <c r="L71" s="88">
        <f t="shared" si="19"/>
        <v>0</v>
      </c>
      <c r="M71" s="88">
        <f t="shared" si="19"/>
        <v>0</v>
      </c>
      <c r="N71" s="194"/>
      <c r="O71" s="61"/>
      <c r="P71" s="78"/>
      <c r="Q71" s="62"/>
      <c r="T71" s="57"/>
    </row>
    <row r="72" spans="1:20" ht="14.25" customHeight="1" x14ac:dyDescent="0.25">
      <c r="A72" s="72" t="s">
        <v>13</v>
      </c>
      <c r="B72" s="73" t="s">
        <v>13</v>
      </c>
      <c r="C72" s="338" t="s">
        <v>41</v>
      </c>
      <c r="D72" s="350" t="s">
        <v>141</v>
      </c>
      <c r="E72" s="255" t="s">
        <v>45</v>
      </c>
      <c r="F72" s="346" t="s">
        <v>84</v>
      </c>
      <c r="G72" s="66" t="s">
        <v>38</v>
      </c>
      <c r="H72" s="87">
        <v>0</v>
      </c>
      <c r="I72" s="107"/>
      <c r="J72" s="107"/>
      <c r="K72" s="108">
        <v>0</v>
      </c>
      <c r="L72" s="129">
        <v>0</v>
      </c>
      <c r="M72" s="149">
        <v>0</v>
      </c>
      <c r="N72" s="190" t="s">
        <v>140</v>
      </c>
      <c r="O72" s="67">
        <v>22</v>
      </c>
      <c r="P72" s="67">
        <v>23</v>
      </c>
      <c r="Q72" s="68">
        <v>24</v>
      </c>
      <c r="R72" s="56"/>
      <c r="T72" s="57"/>
    </row>
    <row r="73" spans="1:20" ht="19.2" customHeight="1" thickBot="1" x14ac:dyDescent="0.3">
      <c r="A73" s="75"/>
      <c r="B73" s="76"/>
      <c r="C73" s="339"/>
      <c r="D73" s="351"/>
      <c r="E73" s="352"/>
      <c r="F73" s="347"/>
      <c r="G73" s="69" t="s">
        <v>12</v>
      </c>
      <c r="H73" s="88">
        <f t="shared" ref="H73:M73" si="20">SUM(H72:H72)</f>
        <v>0</v>
      </c>
      <c r="I73" s="88">
        <f t="shared" si="20"/>
        <v>0</v>
      </c>
      <c r="J73" s="88">
        <f t="shared" si="20"/>
        <v>0</v>
      </c>
      <c r="K73" s="88">
        <f t="shared" si="20"/>
        <v>0</v>
      </c>
      <c r="L73" s="88">
        <f t="shared" si="20"/>
        <v>0</v>
      </c>
      <c r="M73" s="88">
        <f t="shared" si="20"/>
        <v>0</v>
      </c>
      <c r="N73" s="194"/>
      <c r="O73" s="61"/>
      <c r="P73" s="78"/>
      <c r="Q73" s="62"/>
      <c r="T73" s="57"/>
    </row>
    <row r="74" spans="1:20" ht="12.75" customHeight="1" x14ac:dyDescent="0.25">
      <c r="A74" s="72" t="s">
        <v>13</v>
      </c>
      <c r="B74" s="73" t="s">
        <v>13</v>
      </c>
      <c r="C74" s="338" t="s">
        <v>42</v>
      </c>
      <c r="D74" s="378" t="s">
        <v>142</v>
      </c>
      <c r="E74" s="255" t="s">
        <v>45</v>
      </c>
      <c r="F74" s="346" t="s">
        <v>84</v>
      </c>
      <c r="G74" s="66" t="s">
        <v>38</v>
      </c>
      <c r="H74" s="30">
        <v>13</v>
      </c>
      <c r="I74" s="29"/>
      <c r="J74" s="29"/>
      <c r="K74" s="47">
        <v>0</v>
      </c>
      <c r="L74" s="58">
        <v>15</v>
      </c>
      <c r="M74" s="60">
        <v>15</v>
      </c>
      <c r="N74" s="377" t="s">
        <v>143</v>
      </c>
      <c r="O74" s="67">
        <v>44</v>
      </c>
      <c r="P74" s="67">
        <v>46</v>
      </c>
      <c r="Q74" s="68">
        <v>48</v>
      </c>
      <c r="R74" s="56"/>
      <c r="T74" s="57"/>
    </row>
    <row r="75" spans="1:20" ht="26.25" customHeight="1" thickBot="1" x14ac:dyDescent="0.3">
      <c r="A75" s="75"/>
      <c r="B75" s="76"/>
      <c r="C75" s="339"/>
      <c r="D75" s="379"/>
      <c r="E75" s="352"/>
      <c r="F75" s="347"/>
      <c r="G75" s="69" t="s">
        <v>12</v>
      </c>
      <c r="H75" s="70">
        <f t="shared" ref="H75:M75" si="21">SUM(H74:H74)</f>
        <v>13</v>
      </c>
      <c r="I75" s="70">
        <f t="shared" si="21"/>
        <v>0</v>
      </c>
      <c r="J75" s="70">
        <f t="shared" si="21"/>
        <v>0</v>
      </c>
      <c r="K75" s="70">
        <f t="shared" si="21"/>
        <v>0</v>
      </c>
      <c r="L75" s="70">
        <f t="shared" si="21"/>
        <v>15</v>
      </c>
      <c r="M75" s="70">
        <f t="shared" si="21"/>
        <v>15</v>
      </c>
      <c r="N75" s="349"/>
      <c r="O75" s="61"/>
      <c r="P75" s="78"/>
      <c r="Q75" s="62"/>
      <c r="T75" s="57"/>
    </row>
    <row r="76" spans="1:20" ht="15.75" customHeight="1" x14ac:dyDescent="0.25">
      <c r="A76" s="72" t="s">
        <v>13</v>
      </c>
      <c r="B76" s="73" t="s">
        <v>13</v>
      </c>
      <c r="C76" s="338" t="s">
        <v>43</v>
      </c>
      <c r="D76" s="350" t="s">
        <v>144</v>
      </c>
      <c r="E76" s="255" t="s">
        <v>45</v>
      </c>
      <c r="F76" s="346" t="s">
        <v>84</v>
      </c>
      <c r="G76" s="66" t="s">
        <v>38</v>
      </c>
      <c r="H76" s="30">
        <v>0.3</v>
      </c>
      <c r="I76" s="29"/>
      <c r="J76" s="29"/>
      <c r="K76" s="47">
        <v>0</v>
      </c>
      <c r="L76" s="58">
        <v>0.5</v>
      </c>
      <c r="M76" s="60">
        <v>0.5</v>
      </c>
      <c r="N76" s="348" t="s">
        <v>145</v>
      </c>
      <c r="O76" s="67">
        <v>2</v>
      </c>
      <c r="P76" s="67">
        <v>2</v>
      </c>
      <c r="Q76" s="68">
        <v>2</v>
      </c>
      <c r="T76" s="57"/>
    </row>
    <row r="77" spans="1:20" ht="15.75" customHeight="1" thickBot="1" x14ac:dyDescent="0.3">
      <c r="A77" s="75"/>
      <c r="B77" s="76"/>
      <c r="C77" s="339"/>
      <c r="D77" s="351"/>
      <c r="E77" s="352"/>
      <c r="F77" s="347"/>
      <c r="G77" s="69" t="s">
        <v>12</v>
      </c>
      <c r="H77" s="70">
        <f t="shared" ref="H77:M77" si="22">SUM(H76:H76)</f>
        <v>0.3</v>
      </c>
      <c r="I77" s="70">
        <f t="shared" si="22"/>
        <v>0</v>
      </c>
      <c r="J77" s="70">
        <f t="shared" si="22"/>
        <v>0</v>
      </c>
      <c r="K77" s="70">
        <f t="shared" si="22"/>
        <v>0</v>
      </c>
      <c r="L77" s="70">
        <f t="shared" si="22"/>
        <v>0.5</v>
      </c>
      <c r="M77" s="70">
        <f t="shared" si="22"/>
        <v>0.5</v>
      </c>
      <c r="N77" s="349"/>
      <c r="O77" s="61"/>
      <c r="P77" s="78"/>
      <c r="Q77" s="62"/>
      <c r="T77" s="57"/>
    </row>
    <row r="78" spans="1:20" ht="12.75" customHeight="1" x14ac:dyDescent="0.25">
      <c r="A78" s="72" t="s">
        <v>13</v>
      </c>
      <c r="B78" s="73" t="s">
        <v>13</v>
      </c>
      <c r="C78" s="338" t="s">
        <v>44</v>
      </c>
      <c r="D78" s="350" t="s">
        <v>146</v>
      </c>
      <c r="E78" s="255" t="s">
        <v>45</v>
      </c>
      <c r="F78" s="346" t="s">
        <v>84</v>
      </c>
      <c r="G78" s="66" t="s">
        <v>38</v>
      </c>
      <c r="H78" s="30">
        <v>3</v>
      </c>
      <c r="I78" s="29"/>
      <c r="J78" s="29"/>
      <c r="K78" s="47">
        <v>0</v>
      </c>
      <c r="L78" s="58">
        <v>3</v>
      </c>
      <c r="M78" s="60">
        <v>3</v>
      </c>
      <c r="N78" s="348" t="s">
        <v>147</v>
      </c>
      <c r="O78" s="67">
        <v>3</v>
      </c>
      <c r="P78" s="67">
        <v>3</v>
      </c>
      <c r="Q78" s="68">
        <v>3</v>
      </c>
      <c r="R78" s="56"/>
      <c r="T78" s="57"/>
    </row>
    <row r="79" spans="1:20" ht="25.5" customHeight="1" thickBot="1" x14ac:dyDescent="0.3">
      <c r="A79" s="75"/>
      <c r="B79" s="76"/>
      <c r="C79" s="339"/>
      <c r="D79" s="351"/>
      <c r="E79" s="352"/>
      <c r="F79" s="347"/>
      <c r="G79" s="69" t="s">
        <v>12</v>
      </c>
      <c r="H79" s="70">
        <f t="shared" ref="H79:M79" si="23">SUM(H78:H78)</f>
        <v>3</v>
      </c>
      <c r="I79" s="70">
        <f t="shared" si="23"/>
        <v>0</v>
      </c>
      <c r="J79" s="70">
        <f t="shared" si="23"/>
        <v>0</v>
      </c>
      <c r="K79" s="70">
        <f t="shared" si="23"/>
        <v>0</v>
      </c>
      <c r="L79" s="70">
        <f t="shared" si="23"/>
        <v>3</v>
      </c>
      <c r="M79" s="70">
        <f t="shared" si="23"/>
        <v>3</v>
      </c>
      <c r="N79" s="370"/>
      <c r="O79" s="61"/>
      <c r="P79" s="78"/>
      <c r="Q79" s="62"/>
      <c r="T79" s="57"/>
    </row>
    <row r="80" spans="1:20" ht="12.75" customHeight="1" thickBot="1" x14ac:dyDescent="0.3">
      <c r="A80" s="79" t="s">
        <v>13</v>
      </c>
      <c r="B80" s="80" t="s">
        <v>13</v>
      </c>
      <c r="C80" s="375" t="s">
        <v>14</v>
      </c>
      <c r="D80" s="376"/>
      <c r="E80" s="376"/>
      <c r="F80" s="376"/>
      <c r="G80" s="376"/>
      <c r="H80" s="81">
        <f>H61+H63+H65+H67+H69+H71+H73+H75+H79+H77</f>
        <v>53.3</v>
      </c>
      <c r="I80" s="81">
        <f t="shared" ref="I80:M80" si="24">I61+I63+I65+I67+I69+I71+I73+I75+I79+I77</f>
        <v>0</v>
      </c>
      <c r="J80" s="81">
        <f t="shared" si="24"/>
        <v>0</v>
      </c>
      <c r="K80" s="81">
        <f t="shared" si="24"/>
        <v>0</v>
      </c>
      <c r="L80" s="81">
        <f t="shared" si="24"/>
        <v>63.5</v>
      </c>
      <c r="M80" s="81">
        <f t="shared" si="24"/>
        <v>75.5</v>
      </c>
      <c r="N80" s="82"/>
      <c r="O80" s="83"/>
      <c r="P80" s="83"/>
      <c r="Q80" s="84"/>
      <c r="T80" s="57"/>
    </row>
    <row r="81" spans="1:39" ht="4.5" hidden="1" customHeight="1" thickBot="1" x14ac:dyDescent="0.3">
      <c r="A81" s="79" t="s">
        <v>13</v>
      </c>
      <c r="B81" s="80" t="s">
        <v>13</v>
      </c>
      <c r="C81" s="375" t="s">
        <v>14</v>
      </c>
      <c r="D81" s="376"/>
      <c r="E81" s="376"/>
      <c r="F81" s="376"/>
      <c r="G81" s="376"/>
      <c r="H81" s="81" t="e">
        <f>H61+H63+H65+H67+H69+H71+#REF!+#REF!+H73+H75+H79</f>
        <v>#REF!</v>
      </c>
      <c r="I81" s="81" t="e">
        <f>I61+I63+I65+I67+I69+I71+#REF!+#REF!+I73+I75+I79</f>
        <v>#REF!</v>
      </c>
      <c r="J81" s="81" t="e">
        <f>J61+J63+J65+J67+J69+J71+#REF!+#REF!+J73+J75+J79</f>
        <v>#REF!</v>
      </c>
      <c r="K81" s="81" t="e">
        <f>K61+K63+K65+K67+K69+K71+#REF!+#REF!+K73+K75+K79</f>
        <v>#REF!</v>
      </c>
      <c r="L81" s="81" t="e">
        <f>L61+L63+L65+L67+L69+L71+#REF!+#REF!+L73+L75+L79</f>
        <v>#REF!</v>
      </c>
      <c r="M81" s="81" t="e">
        <f>M61+M63+M65+M67+M69+M71+#REF!+#REF!+M73+M75+M79</f>
        <v>#REF!</v>
      </c>
      <c r="N81" s="82"/>
      <c r="O81" s="83"/>
      <c r="P81" s="83"/>
      <c r="Q81" s="84"/>
      <c r="T81" s="57"/>
    </row>
    <row r="82" spans="1:39" ht="21" hidden="1" customHeight="1" thickBot="1" x14ac:dyDescent="0.3">
      <c r="A82" s="26" t="s">
        <v>13</v>
      </c>
      <c r="B82" s="380" t="s">
        <v>15</v>
      </c>
      <c r="C82" s="381"/>
      <c r="D82" s="381"/>
      <c r="E82" s="381"/>
      <c r="F82" s="381"/>
      <c r="G82" s="381"/>
      <c r="H82" s="85" t="e">
        <f>H58+H81</f>
        <v>#REF!</v>
      </c>
      <c r="I82" s="85" t="e">
        <f>I58+I81</f>
        <v>#REF!</v>
      </c>
      <c r="J82" s="85">
        <v>75536.2</v>
      </c>
      <c r="K82" s="85">
        <v>95.4</v>
      </c>
      <c r="L82" s="85" t="e">
        <f>L58+L81</f>
        <v>#REF!</v>
      </c>
      <c r="M82" s="85" t="e">
        <f>M58+M81</f>
        <v>#REF!</v>
      </c>
      <c r="N82" s="86"/>
      <c r="O82" s="64"/>
      <c r="P82" s="64"/>
      <c r="Q82" s="65"/>
      <c r="T82" s="57"/>
    </row>
    <row r="83" spans="1:39" ht="15.75" customHeight="1" thickBot="1" x14ac:dyDescent="0.3">
      <c r="A83" s="59" t="s">
        <v>11</v>
      </c>
      <c r="B83" s="380" t="s">
        <v>15</v>
      </c>
      <c r="C83" s="381"/>
      <c r="D83" s="381"/>
      <c r="E83" s="381"/>
      <c r="F83" s="381"/>
      <c r="G83" s="382"/>
      <c r="H83" s="63">
        <f t="shared" ref="H83:M83" si="25">H80+H58</f>
        <v>81.099999999999994</v>
      </c>
      <c r="I83" s="63">
        <f t="shared" si="25"/>
        <v>0</v>
      </c>
      <c r="J83" s="63">
        <f t="shared" si="25"/>
        <v>0</v>
      </c>
      <c r="K83" s="63">
        <f t="shared" si="25"/>
        <v>0</v>
      </c>
      <c r="L83" s="63">
        <f t="shared" si="25"/>
        <v>73.5</v>
      </c>
      <c r="M83" s="63">
        <f t="shared" si="25"/>
        <v>85.5</v>
      </c>
      <c r="N83" s="64"/>
      <c r="O83" s="64"/>
      <c r="P83" s="64"/>
      <c r="Q83" s="65"/>
      <c r="T83" s="57"/>
    </row>
    <row r="84" spans="1:39" ht="14.25" customHeight="1" x14ac:dyDescent="0.25">
      <c r="A84" s="72"/>
      <c r="B84" s="73"/>
      <c r="C84" s="338"/>
      <c r="D84" s="350" t="s">
        <v>148</v>
      </c>
      <c r="E84" s="255" t="s">
        <v>45</v>
      </c>
      <c r="F84" s="346" t="s">
        <v>84</v>
      </c>
      <c r="G84" s="66" t="s">
        <v>38</v>
      </c>
      <c r="H84" s="87">
        <v>7</v>
      </c>
      <c r="I84" s="29"/>
      <c r="J84" s="29"/>
      <c r="K84" s="47">
        <v>0</v>
      </c>
      <c r="L84" s="58">
        <v>8</v>
      </c>
      <c r="M84" s="60">
        <v>9</v>
      </c>
      <c r="N84" s="74"/>
      <c r="O84" s="67"/>
      <c r="P84" s="67"/>
      <c r="Q84" s="68"/>
    </row>
    <row r="85" spans="1:39" ht="41.25" customHeight="1" thickBot="1" x14ac:dyDescent="0.3">
      <c r="A85" s="75"/>
      <c r="B85" s="76"/>
      <c r="C85" s="339"/>
      <c r="D85" s="351"/>
      <c r="E85" s="352"/>
      <c r="F85" s="347"/>
      <c r="G85" s="69" t="s">
        <v>12</v>
      </c>
      <c r="H85" s="88">
        <f t="shared" ref="H85:M85" si="26">SUM(H84:H84)</f>
        <v>7</v>
      </c>
      <c r="I85" s="70">
        <f t="shared" si="26"/>
        <v>0</v>
      </c>
      <c r="J85" s="70">
        <f t="shared" si="26"/>
        <v>0</v>
      </c>
      <c r="K85" s="70">
        <f t="shared" si="26"/>
        <v>0</v>
      </c>
      <c r="L85" s="70">
        <f t="shared" si="26"/>
        <v>8</v>
      </c>
      <c r="M85" s="70">
        <f t="shared" si="26"/>
        <v>9</v>
      </c>
      <c r="N85" s="89" t="s">
        <v>149</v>
      </c>
      <c r="O85" s="90">
        <v>8</v>
      </c>
      <c r="P85" s="90">
        <v>10</v>
      </c>
      <c r="Q85" s="91">
        <v>10</v>
      </c>
      <c r="R85" s="92"/>
    </row>
    <row r="86" spans="1:39" ht="14.25" customHeight="1" thickBot="1" x14ac:dyDescent="0.3">
      <c r="A86" s="93" t="s">
        <v>11</v>
      </c>
      <c r="B86" s="398" t="s">
        <v>16</v>
      </c>
      <c r="C86" s="398"/>
      <c r="D86" s="398"/>
      <c r="E86" s="398"/>
      <c r="F86" s="398"/>
      <c r="G86" s="398"/>
      <c r="H86" s="205">
        <f>H83+H85+H49</f>
        <v>39106.800000000003</v>
      </c>
      <c r="I86" s="94">
        <f t="shared" ref="I86:K86" si="27">I83+I85+I49</f>
        <v>0</v>
      </c>
      <c r="J86" s="204">
        <v>24774.3</v>
      </c>
      <c r="K86" s="205">
        <f t="shared" si="27"/>
        <v>338.8</v>
      </c>
      <c r="L86" s="94">
        <f>L83+L85+L49</f>
        <v>38396.5</v>
      </c>
      <c r="M86" s="94">
        <f>M83+M85+M49</f>
        <v>39084.5</v>
      </c>
      <c r="N86" s="399"/>
      <c r="O86" s="399"/>
      <c r="P86" s="399"/>
      <c r="Q86" s="400"/>
    </row>
    <row r="87" spans="1:39" s="102" customFormat="1" ht="15.75" customHeight="1" x14ac:dyDescent="0.25">
      <c r="A87" s="95"/>
      <c r="B87" s="96"/>
      <c r="C87" s="96"/>
      <c r="D87" s="96"/>
      <c r="E87" s="96"/>
      <c r="F87" s="97"/>
      <c r="G87" s="98"/>
      <c r="H87" s="99"/>
      <c r="I87" s="99"/>
      <c r="J87" s="99"/>
      <c r="K87" s="99"/>
      <c r="L87" s="99"/>
      <c r="M87" s="99"/>
      <c r="N87" s="100"/>
      <c r="O87" s="100"/>
      <c r="P87" s="100"/>
      <c r="Q87" s="100"/>
      <c r="R87" s="101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</row>
    <row r="88" spans="1:39" s="102" customFormat="1" ht="15" customHeight="1" thickBot="1" x14ac:dyDescent="0.3">
      <c r="A88" s="95"/>
      <c r="B88" s="96"/>
      <c r="C88" s="96"/>
      <c r="D88" s="96"/>
      <c r="E88" s="96"/>
      <c r="F88" s="401" t="s">
        <v>17</v>
      </c>
      <c r="G88" s="402"/>
      <c r="H88" s="402"/>
      <c r="I88" s="402"/>
      <c r="J88" s="402"/>
      <c r="K88" s="402"/>
      <c r="L88" s="402"/>
      <c r="M88" s="402"/>
      <c r="N88" s="100"/>
      <c r="O88" s="100"/>
      <c r="P88" s="100"/>
      <c r="Q88" s="100"/>
      <c r="R88" s="101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</row>
    <row r="89" spans="1:39" s="102" customFormat="1" ht="39.75" customHeight="1" thickBot="1" x14ac:dyDescent="0.3">
      <c r="A89" s="9"/>
      <c r="B89" s="9"/>
      <c r="C89" s="403" t="s">
        <v>18</v>
      </c>
      <c r="D89" s="404"/>
      <c r="E89" s="404"/>
      <c r="F89" s="404"/>
      <c r="G89" s="405"/>
      <c r="H89" s="224" t="s">
        <v>75</v>
      </c>
      <c r="I89" s="225"/>
      <c r="J89" s="225"/>
      <c r="K89" s="226"/>
      <c r="L89" s="12"/>
      <c r="M89" s="12"/>
      <c r="N89" s="9"/>
      <c r="O89" s="103"/>
      <c r="P89" s="9"/>
      <c r="Q89" s="9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101"/>
      <c r="AG89" s="101"/>
      <c r="AH89" s="101"/>
      <c r="AI89" s="101"/>
      <c r="AJ89" s="101"/>
      <c r="AK89" s="101"/>
      <c r="AL89" s="101"/>
      <c r="AM89" s="101"/>
    </row>
    <row r="90" spans="1:39" s="102" customFormat="1" ht="15.75" customHeight="1" thickBot="1" x14ac:dyDescent="0.3">
      <c r="A90" s="9"/>
      <c r="B90" s="9"/>
      <c r="C90" s="406" t="s">
        <v>19</v>
      </c>
      <c r="D90" s="407"/>
      <c r="E90" s="407"/>
      <c r="F90" s="407"/>
      <c r="G90" s="408"/>
      <c r="H90" s="409">
        <f>H91+H92+H93+H94+H95</f>
        <v>38858.6</v>
      </c>
      <c r="I90" s="410"/>
      <c r="J90" s="410"/>
      <c r="K90" s="411"/>
      <c r="L90" s="12"/>
      <c r="M90" s="12"/>
      <c r="N90" s="9"/>
      <c r="O90" s="103"/>
      <c r="P90" s="9"/>
      <c r="Q90" s="9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</row>
    <row r="91" spans="1:39" ht="18.75" customHeight="1" x14ac:dyDescent="0.25">
      <c r="C91" s="383" t="s">
        <v>49</v>
      </c>
      <c r="D91" s="384"/>
      <c r="E91" s="384"/>
      <c r="F91" s="384"/>
      <c r="G91" s="385"/>
      <c r="H91" s="386">
        <v>17911.5</v>
      </c>
      <c r="I91" s="387"/>
      <c r="J91" s="387"/>
      <c r="K91" s="388"/>
      <c r="L91" s="12"/>
      <c r="M91" s="12"/>
    </row>
    <row r="92" spans="1:39" ht="14.1" customHeight="1" x14ac:dyDescent="0.25">
      <c r="C92" s="389" t="s">
        <v>50</v>
      </c>
      <c r="D92" s="390"/>
      <c r="E92" s="390"/>
      <c r="F92" s="390"/>
      <c r="G92" s="391"/>
      <c r="H92" s="392"/>
      <c r="I92" s="393"/>
      <c r="J92" s="393"/>
      <c r="K92" s="394"/>
      <c r="L92" s="12"/>
      <c r="M92" s="12"/>
    </row>
    <row r="93" spans="1:39" ht="14.1" customHeight="1" x14ac:dyDescent="0.25">
      <c r="C93" s="395" t="s">
        <v>74</v>
      </c>
      <c r="D93" s="396"/>
      <c r="E93" s="396"/>
      <c r="F93" s="396"/>
      <c r="G93" s="397"/>
      <c r="H93" s="392">
        <v>0</v>
      </c>
      <c r="I93" s="393"/>
      <c r="J93" s="393"/>
      <c r="K93" s="394"/>
      <c r="L93" s="12"/>
      <c r="M93" s="12"/>
    </row>
    <row r="94" spans="1:39" ht="26.25" customHeight="1" x14ac:dyDescent="0.25">
      <c r="C94" s="395" t="s">
        <v>51</v>
      </c>
      <c r="D94" s="396"/>
      <c r="E94" s="396"/>
      <c r="F94" s="396"/>
      <c r="G94" s="397"/>
      <c r="H94" s="392">
        <v>19451.099999999999</v>
      </c>
      <c r="I94" s="393"/>
      <c r="J94" s="393"/>
      <c r="K94" s="394"/>
      <c r="L94" s="12"/>
      <c r="M94" s="12"/>
    </row>
    <row r="95" spans="1:39" ht="14.1" customHeight="1" thickBot="1" x14ac:dyDescent="0.3">
      <c r="C95" s="389" t="s">
        <v>52</v>
      </c>
      <c r="D95" s="390"/>
      <c r="E95" s="390"/>
      <c r="F95" s="390"/>
      <c r="G95" s="391"/>
      <c r="H95" s="392">
        <v>1496</v>
      </c>
      <c r="I95" s="393"/>
      <c r="J95" s="393"/>
      <c r="K95" s="394"/>
      <c r="L95" s="12"/>
      <c r="M95" s="12"/>
    </row>
    <row r="96" spans="1:39" ht="14.1" customHeight="1" thickBot="1" x14ac:dyDescent="0.3">
      <c r="C96" s="406" t="s">
        <v>20</v>
      </c>
      <c r="D96" s="407"/>
      <c r="E96" s="407"/>
      <c r="F96" s="407"/>
      <c r="G96" s="408"/>
      <c r="H96" s="409">
        <f>H97+H98+H99</f>
        <v>248.2</v>
      </c>
      <c r="I96" s="410"/>
      <c r="J96" s="410"/>
      <c r="K96" s="411"/>
      <c r="L96" s="12"/>
      <c r="M96" s="12"/>
    </row>
    <row r="97" spans="1:20" ht="12.75" customHeight="1" x14ac:dyDescent="0.25">
      <c r="C97" s="417" t="s">
        <v>53</v>
      </c>
      <c r="D97" s="418"/>
      <c r="E97" s="418"/>
      <c r="F97" s="418"/>
      <c r="G97" s="419"/>
      <c r="H97" s="420">
        <v>0</v>
      </c>
      <c r="I97" s="420"/>
      <c r="J97" s="420"/>
      <c r="K97" s="421"/>
      <c r="L97" s="12"/>
      <c r="M97" s="12"/>
    </row>
    <row r="98" spans="1:20" ht="14.1" customHeight="1" x14ac:dyDescent="0.25">
      <c r="C98" s="422" t="s">
        <v>54</v>
      </c>
      <c r="D98" s="423"/>
      <c r="E98" s="423"/>
      <c r="F98" s="423"/>
      <c r="G98" s="424"/>
      <c r="H98" s="393">
        <v>248.2</v>
      </c>
      <c r="I98" s="393"/>
      <c r="J98" s="393"/>
      <c r="K98" s="394"/>
      <c r="L98" s="12"/>
      <c r="M98" s="12"/>
    </row>
    <row r="99" spans="1:20" ht="14.1" customHeight="1" thickBot="1" x14ac:dyDescent="0.3">
      <c r="C99" s="395" t="s">
        <v>55</v>
      </c>
      <c r="D99" s="396"/>
      <c r="E99" s="396"/>
      <c r="F99" s="396"/>
      <c r="G99" s="425"/>
      <c r="H99" s="393">
        <v>0</v>
      </c>
      <c r="I99" s="393"/>
      <c r="J99" s="393"/>
      <c r="K99" s="394"/>
      <c r="L99" s="12"/>
      <c r="M99" s="12"/>
    </row>
    <row r="100" spans="1:20" ht="14.1" customHeight="1" thickBot="1" x14ac:dyDescent="0.3">
      <c r="A100" s="12"/>
      <c r="B100" s="12"/>
      <c r="C100" s="412" t="s">
        <v>21</v>
      </c>
      <c r="D100" s="413"/>
      <c r="E100" s="413"/>
      <c r="F100" s="413"/>
      <c r="G100" s="414"/>
      <c r="H100" s="415">
        <f>H96+H90</f>
        <v>39106.799999999996</v>
      </c>
      <c r="I100" s="415"/>
      <c r="J100" s="415"/>
      <c r="K100" s="416"/>
    </row>
    <row r="101" spans="1:20" ht="14.1" customHeight="1" x14ac:dyDescent="0.25">
      <c r="A101" s="12"/>
      <c r="B101" s="12"/>
    </row>
    <row r="102" spans="1:20" ht="14.1" customHeight="1" x14ac:dyDescent="0.25">
      <c r="A102" s="12"/>
      <c r="B102" s="12"/>
    </row>
    <row r="104" spans="1:20" ht="15.6" x14ac:dyDescent="0.3">
      <c r="A104" s="12"/>
      <c r="B104" s="12"/>
      <c r="E104" s="104"/>
    </row>
    <row r="106" spans="1:20" ht="13.2" x14ac:dyDescent="0.25">
      <c r="A106" s="12"/>
      <c r="B106" s="12"/>
      <c r="D106" s="105"/>
      <c r="E106" s="105"/>
      <c r="F106" s="105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</row>
    <row r="108" spans="1:20" ht="15.6" x14ac:dyDescent="0.3">
      <c r="A108" s="12"/>
      <c r="B108" s="12"/>
      <c r="E108" s="104"/>
      <c r="R108" s="105"/>
      <c r="S108" s="105"/>
      <c r="T108" s="105"/>
    </row>
    <row r="128" spans="14:17" x14ac:dyDescent="0.25">
      <c r="N128" s="12"/>
      <c r="O128" s="12"/>
      <c r="P128" s="12"/>
      <c r="Q128" s="12"/>
    </row>
    <row r="129" spans="14:17" x14ac:dyDescent="0.25">
      <c r="N129" s="12"/>
      <c r="O129" s="12"/>
      <c r="P129" s="12"/>
      <c r="Q129" s="12"/>
    </row>
    <row r="130" spans="14:17" x14ac:dyDescent="0.25">
      <c r="N130" s="12"/>
      <c r="O130" s="12"/>
      <c r="P130" s="12"/>
      <c r="Q130" s="12"/>
    </row>
    <row r="131" spans="14:17" x14ac:dyDescent="0.25">
      <c r="N131" s="12"/>
      <c r="O131" s="12"/>
      <c r="P131" s="12"/>
      <c r="Q131" s="12"/>
    </row>
    <row r="132" spans="14:17" x14ac:dyDescent="0.25">
      <c r="N132" s="12"/>
      <c r="O132" s="12"/>
      <c r="P132" s="12"/>
      <c r="Q132" s="12"/>
    </row>
    <row r="133" spans="14:17" x14ac:dyDescent="0.25">
      <c r="N133" s="12"/>
      <c r="O133" s="12"/>
      <c r="P133" s="12"/>
      <c r="Q133" s="12"/>
    </row>
    <row r="134" spans="14:17" x14ac:dyDescent="0.25">
      <c r="N134" s="12"/>
      <c r="O134" s="12"/>
      <c r="P134" s="12"/>
      <c r="Q134" s="12"/>
    </row>
    <row r="135" spans="14:17" x14ac:dyDescent="0.25">
      <c r="N135" s="12"/>
      <c r="O135" s="12"/>
      <c r="P135" s="12"/>
      <c r="Q135" s="12"/>
    </row>
    <row r="136" spans="14:17" x14ac:dyDescent="0.25">
      <c r="N136" s="12"/>
      <c r="O136" s="12"/>
      <c r="P136" s="12"/>
      <c r="Q136" s="12"/>
    </row>
    <row r="137" spans="14:17" x14ac:dyDescent="0.25">
      <c r="N137" s="12"/>
      <c r="O137" s="12"/>
      <c r="P137" s="12"/>
      <c r="Q137" s="12"/>
    </row>
    <row r="138" spans="14:17" x14ac:dyDescent="0.25">
      <c r="N138" s="12"/>
      <c r="O138" s="12"/>
      <c r="P138" s="12"/>
      <c r="Q138" s="12"/>
    </row>
    <row r="139" spans="14:17" x14ac:dyDescent="0.25">
      <c r="N139" s="12"/>
      <c r="O139" s="12"/>
      <c r="P139" s="12"/>
      <c r="Q139" s="12"/>
    </row>
    <row r="140" spans="14:17" x14ac:dyDescent="0.25">
      <c r="N140" s="12"/>
      <c r="O140" s="12"/>
      <c r="P140" s="12"/>
      <c r="Q140" s="12"/>
    </row>
    <row r="141" spans="14:17" x14ac:dyDescent="0.25">
      <c r="N141" s="12"/>
      <c r="O141" s="12"/>
      <c r="P141" s="12"/>
      <c r="Q141" s="12"/>
    </row>
    <row r="142" spans="14:17" x14ac:dyDescent="0.25">
      <c r="N142" s="12"/>
      <c r="O142" s="12"/>
      <c r="P142" s="12"/>
      <c r="Q142" s="12"/>
    </row>
    <row r="143" spans="14:17" x14ac:dyDescent="0.25">
      <c r="N143" s="12"/>
      <c r="O143" s="12"/>
      <c r="P143" s="12"/>
      <c r="Q143" s="12"/>
    </row>
    <row r="144" spans="14:17" x14ac:dyDescent="0.25">
      <c r="N144" s="12"/>
      <c r="O144" s="12"/>
      <c r="P144" s="12"/>
      <c r="Q144" s="12"/>
    </row>
    <row r="145" spans="14:17" x14ac:dyDescent="0.25">
      <c r="N145" s="12"/>
      <c r="O145" s="12"/>
      <c r="P145" s="12"/>
      <c r="Q145" s="12"/>
    </row>
    <row r="146" spans="14:17" x14ac:dyDescent="0.25">
      <c r="N146" s="12"/>
      <c r="O146" s="12"/>
      <c r="P146" s="12"/>
      <c r="Q146" s="12"/>
    </row>
    <row r="147" spans="14:17" x14ac:dyDescent="0.25">
      <c r="N147" s="12"/>
      <c r="O147" s="12"/>
      <c r="P147" s="12"/>
      <c r="Q147" s="12"/>
    </row>
    <row r="148" spans="14:17" x14ac:dyDescent="0.25">
      <c r="N148" s="12"/>
      <c r="O148" s="12"/>
      <c r="P148" s="12"/>
      <c r="Q148" s="12"/>
    </row>
    <row r="149" spans="14:17" x14ac:dyDescent="0.25">
      <c r="N149" s="12"/>
      <c r="O149" s="12"/>
      <c r="P149" s="12"/>
      <c r="Q149" s="12"/>
    </row>
    <row r="150" spans="14:17" x14ac:dyDescent="0.25">
      <c r="N150" s="12"/>
      <c r="O150" s="12"/>
      <c r="P150" s="12"/>
      <c r="Q150" s="12"/>
    </row>
    <row r="151" spans="14:17" x14ac:dyDescent="0.25">
      <c r="N151" s="12"/>
      <c r="O151" s="12"/>
      <c r="P151" s="12"/>
      <c r="Q151" s="12"/>
    </row>
    <row r="152" spans="14:17" x14ac:dyDescent="0.25">
      <c r="N152" s="12"/>
      <c r="O152" s="12"/>
      <c r="P152" s="12"/>
      <c r="Q152" s="12"/>
    </row>
    <row r="153" spans="14:17" x14ac:dyDescent="0.25">
      <c r="N153" s="12"/>
      <c r="O153" s="12"/>
      <c r="P153" s="12"/>
      <c r="Q153" s="12"/>
    </row>
    <row r="154" spans="14:17" x14ac:dyDescent="0.25">
      <c r="N154" s="12"/>
      <c r="O154" s="12"/>
      <c r="P154" s="12"/>
      <c r="Q154" s="12"/>
    </row>
    <row r="155" spans="14:17" x14ac:dyDescent="0.25">
      <c r="N155" s="12"/>
      <c r="O155" s="12"/>
      <c r="P155" s="12"/>
      <c r="Q155" s="12"/>
    </row>
    <row r="156" spans="14:17" x14ac:dyDescent="0.25">
      <c r="N156" s="12"/>
      <c r="O156" s="12"/>
      <c r="P156" s="12"/>
      <c r="Q156" s="12"/>
    </row>
    <row r="157" spans="14:17" x14ac:dyDescent="0.25">
      <c r="N157" s="12"/>
      <c r="O157" s="12"/>
      <c r="P157" s="12"/>
      <c r="Q157" s="12"/>
    </row>
    <row r="158" spans="14:17" x14ac:dyDescent="0.25">
      <c r="N158" s="12"/>
      <c r="O158" s="12"/>
      <c r="P158" s="12"/>
      <c r="Q158" s="12"/>
    </row>
    <row r="159" spans="14:17" x14ac:dyDescent="0.25">
      <c r="N159" s="12"/>
      <c r="O159" s="12"/>
      <c r="P159" s="12"/>
      <c r="Q159" s="12"/>
    </row>
    <row r="160" spans="14:17" x14ac:dyDescent="0.25">
      <c r="N160" s="12"/>
      <c r="O160" s="12"/>
      <c r="P160" s="12"/>
      <c r="Q160" s="12"/>
    </row>
    <row r="161" spans="14:17" x14ac:dyDescent="0.25">
      <c r="N161" s="12"/>
      <c r="O161" s="12"/>
      <c r="P161" s="12"/>
      <c r="Q161" s="12"/>
    </row>
    <row r="162" spans="14:17" x14ac:dyDescent="0.25">
      <c r="N162" s="12"/>
      <c r="O162" s="12"/>
      <c r="P162" s="12"/>
      <c r="Q162" s="12"/>
    </row>
  </sheetData>
  <mergeCells count="199">
    <mergeCell ref="C100:G100"/>
    <mergeCell ref="H100:K100"/>
    <mergeCell ref="C97:G97"/>
    <mergeCell ref="H97:K97"/>
    <mergeCell ref="C98:G98"/>
    <mergeCell ref="H98:K98"/>
    <mergeCell ref="C99:G99"/>
    <mergeCell ref="H99:K99"/>
    <mergeCell ref="C94:G94"/>
    <mergeCell ref="H94:K94"/>
    <mergeCell ref="C95:G95"/>
    <mergeCell ref="H95:K95"/>
    <mergeCell ref="C96:G96"/>
    <mergeCell ref="H96:K96"/>
    <mergeCell ref="C91:G91"/>
    <mergeCell ref="H91:K91"/>
    <mergeCell ref="C92:G92"/>
    <mergeCell ref="H92:K92"/>
    <mergeCell ref="C93:G93"/>
    <mergeCell ref="H93:K93"/>
    <mergeCell ref="B86:G86"/>
    <mergeCell ref="N86:Q86"/>
    <mergeCell ref="F88:M88"/>
    <mergeCell ref="C89:G89"/>
    <mergeCell ref="H89:K89"/>
    <mergeCell ref="C90:G90"/>
    <mergeCell ref="H90:K90"/>
    <mergeCell ref="C81:G81"/>
    <mergeCell ref="B82:G82"/>
    <mergeCell ref="B83:G83"/>
    <mergeCell ref="C84:C85"/>
    <mergeCell ref="D84:D85"/>
    <mergeCell ref="E84:E85"/>
    <mergeCell ref="F84:F85"/>
    <mergeCell ref="C78:C79"/>
    <mergeCell ref="D78:D79"/>
    <mergeCell ref="E78:E79"/>
    <mergeCell ref="F78:F79"/>
    <mergeCell ref="N78:N79"/>
    <mergeCell ref="C80:G80"/>
    <mergeCell ref="N74:N75"/>
    <mergeCell ref="C76:C77"/>
    <mergeCell ref="D76:D77"/>
    <mergeCell ref="E76:E77"/>
    <mergeCell ref="F76:F77"/>
    <mergeCell ref="N76:N77"/>
    <mergeCell ref="C72:C73"/>
    <mergeCell ref="D72:D73"/>
    <mergeCell ref="E72:E73"/>
    <mergeCell ref="F72:F73"/>
    <mergeCell ref="C74:C75"/>
    <mergeCell ref="D74:D75"/>
    <mergeCell ref="E74:E75"/>
    <mergeCell ref="F74:F75"/>
    <mergeCell ref="N68:N69"/>
    <mergeCell ref="C70:C71"/>
    <mergeCell ref="D70:D71"/>
    <mergeCell ref="E70:E71"/>
    <mergeCell ref="F70:F71"/>
    <mergeCell ref="C66:C67"/>
    <mergeCell ref="D66:D67"/>
    <mergeCell ref="E66:E67"/>
    <mergeCell ref="F66:F67"/>
    <mergeCell ref="N66:N67"/>
    <mergeCell ref="A68:A69"/>
    <mergeCell ref="B68:B69"/>
    <mergeCell ref="C68:C69"/>
    <mergeCell ref="D68:D69"/>
    <mergeCell ref="E68:E69"/>
    <mergeCell ref="C62:C63"/>
    <mergeCell ref="D62:D63"/>
    <mergeCell ref="E62:E63"/>
    <mergeCell ref="F62:F63"/>
    <mergeCell ref="C64:C65"/>
    <mergeCell ref="D64:D65"/>
    <mergeCell ref="E64:E65"/>
    <mergeCell ref="F64:F65"/>
    <mergeCell ref="F68:F69"/>
    <mergeCell ref="C59:Q59"/>
    <mergeCell ref="A60:A61"/>
    <mergeCell ref="B60:B61"/>
    <mergeCell ref="C60:C61"/>
    <mergeCell ref="D60:D61"/>
    <mergeCell ref="E60:E61"/>
    <mergeCell ref="F60:F61"/>
    <mergeCell ref="C56:C57"/>
    <mergeCell ref="D56:D57"/>
    <mergeCell ref="E56:E57"/>
    <mergeCell ref="F56:F57"/>
    <mergeCell ref="N56:N57"/>
    <mergeCell ref="C58:G58"/>
    <mergeCell ref="F52:F53"/>
    <mergeCell ref="N52:N53"/>
    <mergeCell ref="C54:C55"/>
    <mergeCell ref="D54:D55"/>
    <mergeCell ref="E54:E55"/>
    <mergeCell ref="F54:F55"/>
    <mergeCell ref="N44:N47"/>
    <mergeCell ref="C48:G48"/>
    <mergeCell ref="B49:G49"/>
    <mergeCell ref="B50:Q50"/>
    <mergeCell ref="C51:Q51"/>
    <mergeCell ref="F44:F47"/>
    <mergeCell ref="A52:A53"/>
    <mergeCell ref="B52:B53"/>
    <mergeCell ref="C52:C53"/>
    <mergeCell ref="D52:D53"/>
    <mergeCell ref="E52:E53"/>
    <mergeCell ref="A44:A47"/>
    <mergeCell ref="B44:B47"/>
    <mergeCell ref="C44:C47"/>
    <mergeCell ref="D44:D47"/>
    <mergeCell ref="E44:E47"/>
    <mergeCell ref="N34:N35"/>
    <mergeCell ref="C38:G38"/>
    <mergeCell ref="C39:Q39"/>
    <mergeCell ref="A40:A43"/>
    <mergeCell ref="B40:B43"/>
    <mergeCell ref="C40:C43"/>
    <mergeCell ref="D40:D43"/>
    <mergeCell ref="E40:E43"/>
    <mergeCell ref="F40:F43"/>
    <mergeCell ref="N40:N43"/>
    <mergeCell ref="A34:A37"/>
    <mergeCell ref="B34:B37"/>
    <mergeCell ref="C34:C37"/>
    <mergeCell ref="D34:D37"/>
    <mergeCell ref="E34:E37"/>
    <mergeCell ref="F34:F37"/>
    <mergeCell ref="C29:G29"/>
    <mergeCell ref="C30:Q30"/>
    <mergeCell ref="A31:A33"/>
    <mergeCell ref="B31:B33"/>
    <mergeCell ref="C31:C33"/>
    <mergeCell ref="D31:D33"/>
    <mergeCell ref="E31:E33"/>
    <mergeCell ref="F31:F33"/>
    <mergeCell ref="N31:N32"/>
    <mergeCell ref="N24:N25"/>
    <mergeCell ref="A26:A28"/>
    <mergeCell ref="B26:B28"/>
    <mergeCell ref="C26:C28"/>
    <mergeCell ref="D26:D28"/>
    <mergeCell ref="E26:E28"/>
    <mergeCell ref="F26:F28"/>
    <mergeCell ref="N26:N28"/>
    <mergeCell ref="A24:A25"/>
    <mergeCell ref="B24:B25"/>
    <mergeCell ref="C24:C25"/>
    <mergeCell ref="D24:D25"/>
    <mergeCell ref="E24:E25"/>
    <mergeCell ref="F24:F25"/>
    <mergeCell ref="A20:A23"/>
    <mergeCell ref="B20:B23"/>
    <mergeCell ref="C20:C23"/>
    <mergeCell ref="D20:D23"/>
    <mergeCell ref="E20:E23"/>
    <mergeCell ref="F20:F23"/>
    <mergeCell ref="C14:G14"/>
    <mergeCell ref="C15:Q15"/>
    <mergeCell ref="A16:A19"/>
    <mergeCell ref="B16:B19"/>
    <mergeCell ref="C16:C19"/>
    <mergeCell ref="D16:D19"/>
    <mergeCell ref="E16:E19"/>
    <mergeCell ref="F16:F19"/>
    <mergeCell ref="N16:N18"/>
    <mergeCell ref="A12:A13"/>
    <mergeCell ref="B12:B13"/>
    <mergeCell ref="C12:C13"/>
    <mergeCell ref="D12:D13"/>
    <mergeCell ref="E12:E13"/>
    <mergeCell ref="F12:F13"/>
    <mergeCell ref="B7:Q7"/>
    <mergeCell ref="C8:Q8"/>
    <mergeCell ref="A9:A11"/>
    <mergeCell ref="B9:B11"/>
    <mergeCell ref="C9:C11"/>
    <mergeCell ref="D9:D11"/>
    <mergeCell ref="E9:E11"/>
    <mergeCell ref="F9:F11"/>
    <mergeCell ref="M4:M6"/>
    <mergeCell ref="N4:Q4"/>
    <mergeCell ref="H5:H6"/>
    <mergeCell ref="I5:J5"/>
    <mergeCell ref="K5:K6"/>
    <mergeCell ref="N5:N6"/>
    <mergeCell ref="O5:Q5"/>
    <mergeCell ref="K1:Q1"/>
    <mergeCell ref="D3:Q3"/>
    <mergeCell ref="A4:A6"/>
    <mergeCell ref="B4:B6"/>
    <mergeCell ref="C4:C6"/>
    <mergeCell ref="D4:D6"/>
    <mergeCell ref="E4:E6"/>
    <mergeCell ref="F4:F6"/>
    <mergeCell ref="G4:G6"/>
    <mergeCell ref="H4:K4"/>
    <mergeCell ref="L4:L6"/>
  </mergeCells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2"/>
  <sheetViews>
    <sheetView workbookViewId="0">
      <selection activeCell="B2" sqref="B2"/>
    </sheetView>
  </sheetViews>
  <sheetFormatPr defaultRowHeight="13.2" x14ac:dyDescent="0.25"/>
  <cols>
    <col min="2" max="2" width="10.6640625" customWidth="1"/>
    <col min="3" max="3" width="53.33203125" customWidth="1"/>
  </cols>
  <sheetData>
    <row r="2" spans="2:3" ht="13.8" thickBot="1" x14ac:dyDescent="0.3">
      <c r="C2" t="s">
        <v>32</v>
      </c>
    </row>
    <row r="3" spans="2:3" ht="31.8" thickBot="1" x14ac:dyDescent="0.3">
      <c r="B3" s="1" t="s">
        <v>23</v>
      </c>
      <c r="C3" s="2" t="s">
        <v>24</v>
      </c>
    </row>
    <row r="4" spans="2:3" ht="14.25" customHeight="1" x14ac:dyDescent="0.25">
      <c r="B4" s="7">
        <v>0</v>
      </c>
      <c r="C4" s="8" t="s">
        <v>25</v>
      </c>
    </row>
    <row r="5" spans="2:3" ht="14.25" customHeight="1" x14ac:dyDescent="0.25">
      <c r="B5" s="3">
        <v>1</v>
      </c>
      <c r="C5" s="4" t="s">
        <v>27</v>
      </c>
    </row>
    <row r="6" spans="2:3" ht="14.25" customHeight="1" x14ac:dyDescent="0.25">
      <c r="B6" s="3">
        <v>2</v>
      </c>
      <c r="C6" s="4" t="s">
        <v>26</v>
      </c>
    </row>
    <row r="7" spans="2:3" ht="14.25" customHeight="1" x14ac:dyDescent="0.25">
      <c r="B7" s="3">
        <v>3</v>
      </c>
      <c r="C7" s="4" t="s">
        <v>29</v>
      </c>
    </row>
    <row r="8" spans="2:3" ht="14.25" customHeight="1" x14ac:dyDescent="0.25">
      <c r="B8" s="3">
        <v>4</v>
      </c>
      <c r="C8" s="4" t="s">
        <v>64</v>
      </c>
    </row>
    <row r="9" spans="2:3" ht="14.25" customHeight="1" x14ac:dyDescent="0.25">
      <c r="B9" s="3">
        <v>5</v>
      </c>
      <c r="C9" s="4" t="s">
        <v>68</v>
      </c>
    </row>
    <row r="10" spans="2:3" ht="14.25" customHeight="1" x14ac:dyDescent="0.25">
      <c r="B10" s="3">
        <v>6</v>
      </c>
      <c r="C10" s="4" t="s">
        <v>30</v>
      </c>
    </row>
    <row r="11" spans="2:3" ht="14.25" customHeight="1" x14ac:dyDescent="0.25">
      <c r="B11" s="3">
        <v>7</v>
      </c>
      <c r="C11" s="4" t="s">
        <v>65</v>
      </c>
    </row>
    <row r="12" spans="2:3" ht="14.25" customHeight="1" x14ac:dyDescent="0.25">
      <c r="B12" s="3">
        <v>8</v>
      </c>
      <c r="C12" s="4" t="s">
        <v>62</v>
      </c>
    </row>
    <row r="13" spans="2:3" ht="14.25" customHeight="1" x14ac:dyDescent="0.25">
      <c r="B13" s="3">
        <v>9</v>
      </c>
      <c r="C13" s="4" t="s">
        <v>69</v>
      </c>
    </row>
    <row r="14" spans="2:3" ht="14.25" customHeight="1" x14ac:dyDescent="0.25">
      <c r="B14" s="3">
        <v>10</v>
      </c>
      <c r="C14" s="4" t="s">
        <v>59</v>
      </c>
    </row>
    <row r="15" spans="2:3" ht="13.95" customHeight="1" x14ac:dyDescent="0.25">
      <c r="B15" s="3">
        <v>11</v>
      </c>
      <c r="C15" s="4" t="s">
        <v>63</v>
      </c>
    </row>
    <row r="16" spans="2:3" ht="13.95" customHeight="1" x14ac:dyDescent="0.25">
      <c r="B16" s="3">
        <v>12</v>
      </c>
      <c r="C16" s="4" t="s">
        <v>70</v>
      </c>
    </row>
    <row r="17" spans="2:3" ht="14.25" customHeight="1" x14ac:dyDescent="0.25">
      <c r="B17" s="3">
        <v>13</v>
      </c>
      <c r="C17" s="4" t="s">
        <v>66</v>
      </c>
    </row>
    <row r="18" spans="2:3" ht="14.25" customHeight="1" x14ac:dyDescent="0.25">
      <c r="B18" s="3">
        <v>14</v>
      </c>
      <c r="C18" s="4" t="s">
        <v>61</v>
      </c>
    </row>
    <row r="19" spans="2:3" ht="14.25" customHeight="1" x14ac:dyDescent="0.25">
      <c r="B19" s="3">
        <v>15</v>
      </c>
      <c r="C19" s="4" t="s">
        <v>31</v>
      </c>
    </row>
    <row r="20" spans="2:3" ht="14.25" customHeight="1" x14ac:dyDescent="0.25">
      <c r="B20" s="3">
        <v>16</v>
      </c>
      <c r="C20" s="4" t="s">
        <v>67</v>
      </c>
    </row>
    <row r="21" spans="2:3" ht="14.25" customHeight="1" x14ac:dyDescent="0.25">
      <c r="B21" s="3">
        <v>17</v>
      </c>
      <c r="C21" s="4" t="s">
        <v>28</v>
      </c>
    </row>
    <row r="22" spans="2:3" ht="15.75" customHeight="1" thickBot="1" x14ac:dyDescent="0.3">
      <c r="B22" s="5">
        <v>18</v>
      </c>
      <c r="C22" s="6" t="s">
        <v>33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13</vt:lpstr>
      <vt:lpstr>Priemoniu vykdytoju kodai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Puodžiūnienė</dc:creator>
  <cp:lastModifiedBy>Asta Puodžiūnienė</cp:lastModifiedBy>
  <cp:lastPrinted>2016-12-09T11:50:31Z</cp:lastPrinted>
  <dcterms:created xsi:type="dcterms:W3CDTF">1996-10-14T23:33:28Z</dcterms:created>
  <dcterms:modified xsi:type="dcterms:W3CDTF">2016-12-12T10:57:32Z</dcterms:modified>
</cp:coreProperties>
</file>