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9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oreta5\Desktop\Sprendimai\biudzeto patikslinimas\"/>
    </mc:Choice>
  </mc:AlternateContent>
  <bookViews>
    <workbookView xWindow="0" yWindow="0" windowWidth="16380" windowHeight="8190" tabRatio="500" activeTab="1"/>
  </bookViews>
  <sheets>
    <sheet name="1priedas" sheetId="2" r:id="rId1"/>
    <sheet name="2 priedas" sheetId="1" r:id="rId2"/>
    <sheet name="3 priedas" sheetId="3" r:id="rId3"/>
  </sheets>
  <definedNames>
    <definedName name="_xlnm.Print_Titles" localSheetId="1">'2 priedas'!$4:$6</definedName>
  </definedName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18" i="1" l="1"/>
  <c r="D11" i="3" l="1"/>
  <c r="C11" i="3"/>
  <c r="B10" i="3"/>
  <c r="B9" i="3"/>
  <c r="B28" i="2"/>
  <c r="B27" i="2" s="1"/>
  <c r="B25" i="2"/>
  <c r="B18" i="2"/>
  <c r="B15" i="2"/>
  <c r="B13" i="2"/>
  <c r="B12" i="2"/>
  <c r="E341" i="1"/>
  <c r="D341" i="1"/>
  <c r="C341" i="1"/>
  <c r="B341" i="1"/>
  <c r="D340" i="1"/>
  <c r="C340" i="1"/>
  <c r="B340" i="1"/>
  <c r="D339" i="1"/>
  <c r="C339" i="1"/>
  <c r="B339" i="1"/>
  <c r="D338" i="1"/>
  <c r="C338" i="1"/>
  <c r="B338" i="1"/>
  <c r="E337" i="1"/>
  <c r="D337" i="1"/>
  <c r="C337" i="1"/>
  <c r="B337" i="1"/>
  <c r="E332" i="1"/>
  <c r="E336" i="1" s="1"/>
  <c r="D332" i="1"/>
  <c r="C332" i="1"/>
  <c r="B332" i="1"/>
  <c r="D328" i="1"/>
  <c r="C328" i="1"/>
  <c r="B328" i="1"/>
  <c r="D326" i="1"/>
  <c r="C326" i="1"/>
  <c r="B326" i="1"/>
  <c r="C324" i="1"/>
  <c r="B324" i="1"/>
  <c r="D323" i="1"/>
  <c r="D351" i="1" s="1"/>
  <c r="C323" i="1"/>
  <c r="C351" i="1" s="1"/>
  <c r="B323" i="1"/>
  <c r="B351" i="1" s="1"/>
  <c r="D322" i="1"/>
  <c r="C322" i="1"/>
  <c r="B322" i="1"/>
  <c r="D321" i="1"/>
  <c r="C321" i="1"/>
  <c r="B321" i="1"/>
  <c r="E320" i="1"/>
  <c r="D320" i="1"/>
  <c r="D343" i="1" s="1"/>
  <c r="C320" i="1"/>
  <c r="B320" i="1"/>
  <c r="D316" i="1"/>
  <c r="C316" i="1"/>
  <c r="B316" i="1"/>
  <c r="D314" i="1"/>
  <c r="C314" i="1"/>
  <c r="B314" i="1"/>
  <c r="D311" i="1"/>
  <c r="C311" i="1"/>
  <c r="B311" i="1"/>
  <c r="D309" i="1"/>
  <c r="C309" i="1"/>
  <c r="B309" i="1"/>
  <c r="D307" i="1"/>
  <c r="C307" i="1"/>
  <c r="B307" i="1"/>
  <c r="D305" i="1"/>
  <c r="C305" i="1"/>
  <c r="B305" i="1"/>
  <c r="D303" i="1"/>
  <c r="C303" i="1"/>
  <c r="B303" i="1"/>
  <c r="D298" i="1"/>
  <c r="C298" i="1"/>
  <c r="B298" i="1"/>
  <c r="D293" i="1"/>
  <c r="C293" i="1"/>
  <c r="B293" i="1"/>
  <c r="D288" i="1"/>
  <c r="C288" i="1"/>
  <c r="B288" i="1"/>
  <c r="D284" i="1"/>
  <c r="C284" i="1"/>
  <c r="B284" i="1"/>
  <c r="D280" i="1"/>
  <c r="C280" i="1"/>
  <c r="B280" i="1"/>
  <c r="D276" i="1"/>
  <c r="C276" i="1"/>
  <c r="B276" i="1"/>
  <c r="D272" i="1"/>
  <c r="C272" i="1"/>
  <c r="B272" i="1"/>
  <c r="D268" i="1"/>
  <c r="C268" i="1"/>
  <c r="B268" i="1"/>
  <c r="D264" i="1"/>
  <c r="C264" i="1"/>
  <c r="B264" i="1"/>
  <c r="D260" i="1"/>
  <c r="C260" i="1"/>
  <c r="B260" i="1"/>
  <c r="D255" i="1"/>
  <c r="C255" i="1"/>
  <c r="B255" i="1"/>
  <c r="D251" i="1"/>
  <c r="C251" i="1"/>
  <c r="B251" i="1"/>
  <c r="D247" i="1"/>
  <c r="C247" i="1"/>
  <c r="B247" i="1"/>
  <c r="D243" i="1"/>
  <c r="C243" i="1"/>
  <c r="B243" i="1"/>
  <c r="D239" i="1"/>
  <c r="C239" i="1"/>
  <c r="B239" i="1"/>
  <c r="D235" i="1"/>
  <c r="C235" i="1"/>
  <c r="B235" i="1"/>
  <c r="D230" i="1"/>
  <c r="C230" i="1"/>
  <c r="B230" i="1"/>
  <c r="D226" i="1"/>
  <c r="C226" i="1"/>
  <c r="B226" i="1"/>
  <c r="D222" i="1"/>
  <c r="C222" i="1"/>
  <c r="B222" i="1"/>
  <c r="D218" i="1"/>
  <c r="C218" i="1"/>
  <c r="B218" i="1"/>
  <c r="D214" i="1"/>
  <c r="C214" i="1"/>
  <c r="B214" i="1"/>
  <c r="D210" i="1"/>
  <c r="C210" i="1"/>
  <c r="B210" i="1"/>
  <c r="D206" i="1"/>
  <c r="C206" i="1"/>
  <c r="B206" i="1"/>
  <c r="D202" i="1"/>
  <c r="C202" i="1"/>
  <c r="B202" i="1"/>
  <c r="D198" i="1"/>
  <c r="C198" i="1"/>
  <c r="B198" i="1"/>
  <c r="D194" i="1"/>
  <c r="C194" i="1"/>
  <c r="B194" i="1"/>
  <c r="D190" i="1"/>
  <c r="C190" i="1"/>
  <c r="B190" i="1"/>
  <c r="D186" i="1"/>
  <c r="C186" i="1"/>
  <c r="B186" i="1"/>
  <c r="D182" i="1"/>
  <c r="C182" i="1"/>
  <c r="B182" i="1"/>
  <c r="D178" i="1"/>
  <c r="C178" i="1"/>
  <c r="B178" i="1"/>
  <c r="D174" i="1"/>
  <c r="C174" i="1"/>
  <c r="B174" i="1"/>
  <c r="D170" i="1"/>
  <c r="C170" i="1"/>
  <c r="B170" i="1"/>
  <c r="D166" i="1"/>
  <c r="C166" i="1"/>
  <c r="B166" i="1"/>
  <c r="D162" i="1"/>
  <c r="C162" i="1"/>
  <c r="B162" i="1"/>
  <c r="D158" i="1"/>
  <c r="C158" i="1"/>
  <c r="B158" i="1"/>
  <c r="D154" i="1"/>
  <c r="C154" i="1"/>
  <c r="B154" i="1"/>
  <c r="D150" i="1"/>
  <c r="C150" i="1"/>
  <c r="B150" i="1"/>
  <c r="D146" i="1"/>
  <c r="C146" i="1"/>
  <c r="B146" i="1"/>
  <c r="D142" i="1"/>
  <c r="C142" i="1"/>
  <c r="B142" i="1"/>
  <c r="D138" i="1"/>
  <c r="C138" i="1"/>
  <c r="B138" i="1"/>
  <c r="D134" i="1"/>
  <c r="C134" i="1"/>
  <c r="B134" i="1"/>
  <c r="D130" i="1"/>
  <c r="C130" i="1"/>
  <c r="B130" i="1"/>
  <c r="D126" i="1"/>
  <c r="C126" i="1"/>
  <c r="B126" i="1"/>
  <c r="D122" i="1"/>
  <c r="C122" i="1"/>
  <c r="B122" i="1"/>
  <c r="D118" i="1"/>
  <c r="C118" i="1"/>
  <c r="B118" i="1"/>
  <c r="D114" i="1"/>
  <c r="C114" i="1"/>
  <c r="B114" i="1"/>
  <c r="D110" i="1"/>
  <c r="C110" i="1"/>
  <c r="B110" i="1"/>
  <c r="D106" i="1"/>
  <c r="C106" i="1"/>
  <c r="B106" i="1"/>
  <c r="D102" i="1"/>
  <c r="C102" i="1"/>
  <c r="B102" i="1"/>
  <c r="D98" i="1"/>
  <c r="C98" i="1"/>
  <c r="B98" i="1"/>
  <c r="E94" i="1"/>
  <c r="E319" i="1" s="1"/>
  <c r="D94" i="1"/>
  <c r="C94" i="1"/>
  <c r="B94" i="1"/>
  <c r="D89" i="1"/>
  <c r="C89" i="1"/>
  <c r="B89" i="1"/>
  <c r="B319" i="1" s="1"/>
  <c r="D87" i="1"/>
  <c r="C87" i="1"/>
  <c r="B87" i="1"/>
  <c r="E86" i="1"/>
  <c r="B86" i="1"/>
  <c r="D83" i="1"/>
  <c r="C83" i="1"/>
  <c r="B83" i="1"/>
  <c r="E80" i="1"/>
  <c r="E85" i="1" s="1"/>
  <c r="D80" i="1"/>
  <c r="D85" i="1" s="1"/>
  <c r="C80" i="1"/>
  <c r="C85" i="1" s="1"/>
  <c r="B80" i="1"/>
  <c r="B85" i="1" s="1"/>
  <c r="D76" i="1"/>
  <c r="C76" i="1"/>
  <c r="C348" i="1" s="1"/>
  <c r="B76" i="1"/>
  <c r="B348" i="1" s="1"/>
  <c r="C75" i="1"/>
  <c r="B75" i="1"/>
  <c r="D71" i="1"/>
  <c r="C71" i="1"/>
  <c r="B71" i="1"/>
  <c r="D69" i="1"/>
  <c r="C69" i="1"/>
  <c r="B69" i="1"/>
  <c r="D65" i="1"/>
  <c r="C65" i="1"/>
  <c r="B65" i="1"/>
  <c r="D62" i="1"/>
  <c r="C62" i="1"/>
  <c r="B62" i="1"/>
  <c r="D60" i="1"/>
  <c r="C60" i="1"/>
  <c r="B60" i="1"/>
  <c r="D57" i="1"/>
  <c r="C57" i="1"/>
  <c r="B57" i="1"/>
  <c r="D55" i="1"/>
  <c r="C55" i="1"/>
  <c r="B55" i="1"/>
  <c r="D53" i="1"/>
  <c r="C53" i="1"/>
  <c r="B53" i="1"/>
  <c r="D51" i="1"/>
  <c r="D74" i="1" s="1"/>
  <c r="C51" i="1"/>
  <c r="B51" i="1"/>
  <c r="C49" i="1"/>
  <c r="C347" i="1" s="1"/>
  <c r="B49" i="1"/>
  <c r="B347" i="1" s="1"/>
  <c r="E48" i="1"/>
  <c r="E343" i="1" s="1"/>
  <c r="C48" i="1"/>
  <c r="B48" i="1"/>
  <c r="C47" i="1"/>
  <c r="E44" i="1"/>
  <c r="C44" i="1"/>
  <c r="B44" i="1"/>
  <c r="B47" i="1" s="1"/>
  <c r="E42" i="1"/>
  <c r="C42" i="1"/>
  <c r="B42" i="1"/>
  <c r="E41" i="1"/>
  <c r="B41" i="1"/>
  <c r="E39" i="1"/>
  <c r="C39" i="1"/>
  <c r="C41" i="1" s="1"/>
  <c r="B39" i="1"/>
  <c r="E37" i="1"/>
  <c r="E350" i="1" s="1"/>
  <c r="C37" i="1"/>
  <c r="C350" i="1" s="1"/>
  <c r="E36" i="1"/>
  <c r="E34" i="1"/>
  <c r="C34" i="1"/>
  <c r="C36" i="1" s="1"/>
  <c r="C29" i="1"/>
  <c r="B29" i="1"/>
  <c r="C27" i="1"/>
  <c r="B27" i="1"/>
  <c r="C25" i="1"/>
  <c r="B25" i="1"/>
  <c r="B24" i="1"/>
  <c r="C22" i="1"/>
  <c r="C24" i="1" s="1"/>
  <c r="B22" i="1"/>
  <c r="E20" i="1"/>
  <c r="D20" i="1"/>
  <c r="C20" i="1"/>
  <c r="B20" i="1"/>
  <c r="E19" i="1"/>
  <c r="E346" i="1" s="1"/>
  <c r="B19" i="1"/>
  <c r="B346" i="1" s="1"/>
  <c r="C18" i="1"/>
  <c r="C343" i="1" s="1"/>
  <c r="B18" i="1"/>
  <c r="E13" i="1"/>
  <c r="E17" i="1" s="1"/>
  <c r="D13" i="1"/>
  <c r="D17" i="1" s="1"/>
  <c r="C13" i="1"/>
  <c r="C17" i="1" s="1"/>
  <c r="B13" i="1"/>
  <c r="B17" i="1" s="1"/>
  <c r="D11" i="1"/>
  <c r="D345" i="1" s="1"/>
  <c r="C11" i="1"/>
  <c r="C345" i="1" s="1"/>
  <c r="B11" i="1"/>
  <c r="B345" i="1" s="1"/>
  <c r="B10" i="1"/>
  <c r="D8" i="1"/>
  <c r="D10" i="1" s="1"/>
  <c r="C8" i="1"/>
  <c r="C10" i="1" s="1"/>
  <c r="B8" i="1"/>
  <c r="C74" i="1" l="1"/>
  <c r="D344" i="1"/>
  <c r="D348" i="1"/>
  <c r="B336" i="1"/>
  <c r="C336" i="1"/>
  <c r="D336" i="1"/>
  <c r="B74" i="1"/>
  <c r="D319" i="1"/>
  <c r="C349" i="1"/>
  <c r="D342" i="1"/>
  <c r="D349" i="1"/>
  <c r="E349" i="1"/>
  <c r="B349" i="1"/>
  <c r="C319" i="1"/>
  <c r="C342" i="1" s="1"/>
  <c r="B343" i="1"/>
  <c r="B17" i="2"/>
  <c r="B34" i="2" s="1"/>
  <c r="B342" i="1"/>
  <c r="E47" i="1"/>
  <c r="E342" i="1" s="1"/>
</calcChain>
</file>

<file path=xl/sharedStrings.xml><?xml version="1.0" encoding="utf-8"?>
<sst xmlns="http://schemas.openxmlformats.org/spreadsheetml/2006/main" count="393" uniqueCount="181">
  <si>
    <t xml:space="preserve">     ASIGNAVIMAI PAGAL ASIGNAVIMŲ VALDYTOJUS IR PROGRAMAS</t>
  </si>
  <si>
    <t>Asignavimų valdytojas</t>
  </si>
  <si>
    <t>Iš viso (tūkst. Eur)</t>
  </si>
  <si>
    <t>Iš jų  (tūkst. Eur)</t>
  </si>
  <si>
    <t xml:space="preserve">  išlaidoms</t>
  </si>
  <si>
    <t>iš viso</t>
  </si>
  <si>
    <t>iš jų darbo užmokesčiui</t>
  </si>
  <si>
    <t>turtui įsigyti  ir finansi-niams įsipareigoji-mams vykdyti</t>
  </si>
  <si>
    <t>Savivaldybės administracija</t>
  </si>
  <si>
    <t>Iš viso  01 programai</t>
  </si>
  <si>
    <t xml:space="preserve">Savivaldybės administracija </t>
  </si>
  <si>
    <t>Iš jų: Savivaldybės biudžeto lėšos</t>
  </si>
  <si>
    <t xml:space="preserve">       Valstybės investicijų programoje numatytoms kapitalo investicijoms</t>
  </si>
  <si>
    <t xml:space="preserve">       Europos sąjungos finansinės paramos lėšos</t>
  </si>
  <si>
    <t>Iš viso  02 programai</t>
  </si>
  <si>
    <t>04  APLINKOS APSAUGOS RĖMIMO SPECIALIOJI PROGRAMA</t>
  </si>
  <si>
    <t>Iš jų – valstybės biudžeto lėšos</t>
  </si>
  <si>
    <t>Iš viso 04 programai</t>
  </si>
  <si>
    <t>05 EKONOMINĖS PLĖTROS IR UŽIMTUMO SKATINIMO  PROGRAMA</t>
  </si>
  <si>
    <t>Savivaldybės administracijos Socialinių reikalų skyrius</t>
  </si>
  <si>
    <t>Iš viso 05 programai</t>
  </si>
  <si>
    <t>Iš jų – įstaigos pajamos už paslaugas</t>
  </si>
  <si>
    <t>Iš viso 06 programai</t>
  </si>
  <si>
    <t>09 INFORMACINĖS VISUOMENĖS PLĖTROS PROGRAMA</t>
  </si>
  <si>
    <t>Iš jų – Savivaldybės biudžeto lėšos</t>
  </si>
  <si>
    <t>Iš viso 09 programai</t>
  </si>
  <si>
    <t>Iš jų:  Savivaldybės biudžeto lėšos</t>
  </si>
  <si>
    <t xml:space="preserve">        valstybės lėšos vietinės reikšmės keliams (gatvėms) tiesti, taisyti, prižiūrėti ir saugaus eismo sąlygoms užtikrinti</t>
  </si>
  <si>
    <t>Iš viso  10 programai</t>
  </si>
  <si>
    <t>Savivaldybės viešoji biblioteka</t>
  </si>
  <si>
    <t>Iš jų –  valstybės biudžeto lėšos</t>
  </si>
  <si>
    <t>Dailės galerija</t>
  </si>
  <si>
    <t>Kraštotyros muziejus</t>
  </si>
  <si>
    <t>Lėlių vežimo teatras</t>
  </si>
  <si>
    <t xml:space="preserve">          valstybės biudžeto lėšos</t>
  </si>
  <si>
    <t>Kultūros centras Panevėžio bendruomenių rūmai</t>
  </si>
  <si>
    <t>Muzikinis teatras</t>
  </si>
  <si>
    <t xml:space="preserve">         įstaigos pajamos už paslaugas</t>
  </si>
  <si>
    <t>Iš viso  11 programai</t>
  </si>
  <si>
    <t>Kūno kultūros ir sporto centras</t>
  </si>
  <si>
    <t xml:space="preserve">         valstybės biudžeto lėšos</t>
  </si>
  <si>
    <t>Futbolo akademija</t>
  </si>
  <si>
    <t>Iš viso 12 programai</t>
  </si>
  <si>
    <t xml:space="preserve">         mokinio krepšelio lėšos </t>
  </si>
  <si>
    <t xml:space="preserve">           valstybės biudžeto lėšos</t>
  </si>
  <si>
    <t xml:space="preserve">           mokinio krepšelio lėšos</t>
  </si>
  <si>
    <t xml:space="preserve">             valstybės biudžeto lėšos</t>
  </si>
  <si>
    <t xml:space="preserve">             mokinio krepšelio lėšos</t>
  </si>
  <si>
    <t>Kastyčio Ramanausko lopšelis-darželis</t>
  </si>
  <si>
    <t>Juozo Balčikonio gimnazija</t>
  </si>
  <si>
    <t>Vytauto Žemkalnio gimnazija</t>
  </si>
  <si>
    <t>5-oji gimnazija</t>
  </si>
  <si>
    <t>Juozo Miltinio gimnazija</t>
  </si>
  <si>
    <t>Raimundo Sargūno sporto gimnazija</t>
  </si>
  <si>
    <t>Rožyno progimnazija</t>
  </si>
  <si>
    <t>Skaistakalnio pagrindinė mokykla</t>
  </si>
  <si>
    <t>Mykolo Karkos pagrindinė mokykla</t>
  </si>
  <si>
    <t xml:space="preserve">          valstybės biudžeto specialioji tikslinė dotacija regioninėms  klasėms finansuoti</t>
  </si>
  <si>
    <t>Alfonso Lipniūno progimnazija</t>
  </si>
  <si>
    <t>Senvagės progimnazija</t>
  </si>
  <si>
    <t>Pradinė mokykla</t>
  </si>
  <si>
    <t>Kurčiųjų ir neprigirdinčiųjų pagrindinė mokykla</t>
  </si>
  <si>
    <t>Suaugusiųjų ir jaunimo mokymo centras</t>
  </si>
  <si>
    <t>Muzikos mokykla</t>
  </si>
  <si>
    <t>Dailės mokykla</t>
  </si>
  <si>
    <t>Gamtos mokykla</t>
  </si>
  <si>
    <t>Moksleivių namai</t>
  </si>
  <si>
    <t>Atviras  jaunimo centras</t>
  </si>
  <si>
    <t>Pedagogų švietimo centras</t>
  </si>
  <si>
    <t>Pedagoginė-psichologinė tarnyba</t>
  </si>
  <si>
    <t>Iš jų: valstybės biudžeto lėšos</t>
  </si>
  <si>
    <t>Iš viso 13 programai</t>
  </si>
  <si>
    <t>Jaunuolių dienos centras</t>
  </si>
  <si>
    <t>Specialioji mokykla-daugiafunkcis centras</t>
  </si>
  <si>
    <t>Iš jų:  valstybės biudžeto lėšos</t>
  </si>
  <si>
    <t xml:space="preserve">          valstybės biudžeto  specialioji tikslinė   dotacija regioninėms įstaigoms finansuoti</t>
  </si>
  <si>
    <t>Socialinių paslaugų centras</t>
  </si>
  <si>
    <t xml:space="preserve">          valstybės bniudžeto lėšos</t>
  </si>
  <si>
    <t xml:space="preserve">           Europos Sąjungos  finansinės paramos lėšos</t>
  </si>
  <si>
    <t>Iš viso 15 programai</t>
  </si>
  <si>
    <t>Iš jų: Savivaldybės biuddžeto lėšos</t>
  </si>
  <si>
    <t xml:space="preserve">          valstybės biudžeto lėšos                                        </t>
  </si>
  <si>
    <t xml:space="preserve">          mokinio krepšelio lėšos</t>
  </si>
  <si>
    <t xml:space="preserve">          Europos Sąjungos  finansinės paramos lėšos</t>
  </si>
  <si>
    <t xml:space="preserve">                Iš viso asignavimų</t>
  </si>
  <si>
    <t xml:space="preserve">         valstybinėms (valstybės perduotoms savivaldybėms) funkcijoms atlikti</t>
  </si>
  <si>
    <t xml:space="preserve">         Europos Sąjungos  finansinės paramos lėšos</t>
  </si>
  <si>
    <t xml:space="preserve">          įstaigos pajamos už paslaugas</t>
  </si>
  <si>
    <t xml:space="preserve">        PANEVĖŽIO MIESTO SAVIVALDYBĖS 2017 METŲ BIUDŽETO PAJAMOS           </t>
  </si>
  <si>
    <t>Pajamų pavadinimas</t>
  </si>
  <si>
    <t>MOKESČIAI</t>
  </si>
  <si>
    <t>Pajamų ir pelno mokesčiai</t>
  </si>
  <si>
    <t>Gyventojų pajamų mokestis</t>
  </si>
  <si>
    <t>Turto mokesčiai</t>
  </si>
  <si>
    <t>Nekilnojamojo turto mokestis</t>
  </si>
  <si>
    <t>DOTACIJOS</t>
  </si>
  <si>
    <t>Speciali tikslinė dotacija</t>
  </si>
  <si>
    <t xml:space="preserve">Valstybinėms (valstybės perduotoms savivaldybėms) funkcijoms atlikti       </t>
  </si>
  <si>
    <t>Mokykloms (klasėms), skirtoms šalies (regiono) mokiniams, turintiems specialiųjų ugdymosi poreikių, ir kitoms Savivaldybei perduotoms įstaigoms išlaikyti</t>
  </si>
  <si>
    <t>Valstybės investicijų 2017–2019 metų programoje numatytoms kapitalo investicijoms finansuoti</t>
  </si>
  <si>
    <t>Valstybės lėšos vietinės reikšmės keliams (gatvėms) tiesti, taisyti, prižiūrėti ir saugaus eismo sąlygoms užtikrinti</t>
  </si>
  <si>
    <t>Kita tikslinė dotacija</t>
  </si>
  <si>
    <t>Europos Sąjungos finansinės paramos lėšos</t>
  </si>
  <si>
    <t>Dotacijos ir lėšos iš kitų valdymo lygių</t>
  </si>
  <si>
    <t>Kitos dotacijos ir lėšos iš kitų valdymo lygių</t>
  </si>
  <si>
    <t>KITOS PAJAMOS</t>
  </si>
  <si>
    <t>Turto pajamos</t>
  </si>
  <si>
    <t>Dividendai</t>
  </si>
  <si>
    <t xml:space="preserve">Nuomos mokestis už valstybinę žemę </t>
  </si>
  <si>
    <t>Pajamos už prekes ir paslaugas</t>
  </si>
  <si>
    <t>Pajamos už patalpų nuomą</t>
  </si>
  <si>
    <t>Iš viso pajamų</t>
  </si>
  <si>
    <t>IŠ SAVIVALDYBĖS BIUDŽETO IŠLAIKOMŲ ĮSTAIGŲ PAJAMŲ UŽ TEIKIAMAS PASLAUGAS ĮMOKOS Į SAVIVALDYBĖS BIUDŽETĄ</t>
  </si>
  <si>
    <t xml:space="preserve">         Iš jų ( tūkst. Eur)</t>
  </si>
  <si>
    <t>Savivaldybės institucijos ir įstaigos pavadinimas</t>
  </si>
  <si>
    <t>Iš viso pajamų (tūkst. Eur)</t>
  </si>
  <si>
    <t xml:space="preserve">pajamos už prekes ir paslaugas </t>
  </si>
  <si>
    <r>
      <rPr>
        <sz val="12"/>
        <rFont val="Times New Roman"/>
        <family val="1"/>
        <charset val="186"/>
      </rPr>
      <t xml:space="preserve">pajamos už patalpų nuomą </t>
    </r>
    <r>
      <rPr>
        <sz val="10"/>
        <rFont val="Times New Roman"/>
        <family val="1"/>
        <charset val="186"/>
      </rPr>
      <t xml:space="preserve">          </t>
    </r>
  </si>
  <si>
    <t xml:space="preserve">                         Iš viso </t>
  </si>
  <si>
    <t>Panevėžio miesto savivaldybės</t>
  </si>
  <si>
    <t>1 priedas</t>
  </si>
  <si>
    <t>Iš jų – valstybinėms (valstybės perduotoms savivaldybėms) funkcijoms atlikti</t>
  </si>
  <si>
    <r>
      <t xml:space="preserve">                                    </t>
    </r>
    <r>
      <rPr>
        <b/>
        <sz val="12"/>
        <rFont val="Times New Roman"/>
        <family val="1"/>
        <charset val="186"/>
      </rPr>
      <t xml:space="preserve"> 01 SAVIVALDYBĖS VALDYMO  PROGRAMA</t>
    </r>
  </si>
  <si>
    <r>
      <rPr>
        <sz val="10"/>
        <rFont val="Arial"/>
        <family val="1"/>
        <charset val="186"/>
      </rPr>
      <t xml:space="preserve">                                </t>
    </r>
    <r>
      <rPr>
        <sz val="12"/>
        <rFont val="Times New Roman"/>
        <family val="1"/>
        <charset val="186"/>
      </rPr>
      <t xml:space="preserve">   </t>
    </r>
    <r>
      <rPr>
        <b/>
        <sz val="12"/>
        <rFont val="Times New Roman"/>
        <family val="1"/>
        <charset val="186"/>
      </rPr>
      <t>02 INVESTICIJŲ PROJEKTŲ PROGRAMA</t>
    </r>
  </si>
  <si>
    <r>
      <t xml:space="preserve">                               </t>
    </r>
    <r>
      <rPr>
        <b/>
        <sz val="12"/>
        <rFont val="Times New Roman"/>
        <family val="1"/>
        <charset val="186"/>
      </rPr>
      <t>06  SAVIVALDYBĖS TURTO VALDYMO PROGRAMA</t>
    </r>
  </si>
  <si>
    <r>
      <t xml:space="preserve">                    </t>
    </r>
    <r>
      <rPr>
        <b/>
        <sz val="12"/>
        <rFont val="Times New Roman"/>
        <family val="1"/>
        <charset val="186"/>
      </rPr>
      <t>10 MIESTO INFRASTRUKTŪROS OBJEKTŲ PLĖTROS,                                        MODERNIZAVIMO IR PRIEŽIŪROS PROGRAMA</t>
    </r>
  </si>
  <si>
    <r>
      <t xml:space="preserve">                                     </t>
    </r>
    <r>
      <rPr>
        <b/>
        <sz val="12"/>
        <rFont val="Times New Roman"/>
        <family val="1"/>
        <charset val="186"/>
      </rPr>
      <t xml:space="preserve"> 11 KULTŪROS IR MENO PROGRAMA</t>
    </r>
  </si>
  <si>
    <t>Kino centras ,,Garsas“</t>
  </si>
  <si>
    <t>Teatras ,,Menas“</t>
  </si>
  <si>
    <t>Koncertinė įstaiga ,,Panevėžio garsas“</t>
  </si>
  <si>
    <r>
      <t xml:space="preserve">                                         </t>
    </r>
    <r>
      <rPr>
        <b/>
        <sz val="12"/>
        <rFont val="Times New Roman"/>
        <family val="1"/>
        <charset val="186"/>
      </rPr>
      <t>12 KŪNO KULTŪROS IR SPORTO PROGRAMA</t>
    </r>
  </si>
  <si>
    <r>
      <t xml:space="preserve">                                        </t>
    </r>
    <r>
      <rPr>
        <b/>
        <sz val="12"/>
        <rFont val="Times New Roman"/>
        <family val="1"/>
        <charset val="186"/>
      </rPr>
      <t xml:space="preserve">    13 ŠVIETIMO IR UGDYMO PROGRAMA</t>
    </r>
  </si>
  <si>
    <t>Lopšelis-darželis ,,Draugystė“</t>
  </si>
  <si>
    <t>Lopšelis-darželis ,,Pušynėlis“</t>
  </si>
  <si>
    <t>Lopšelis-darželis ,,Jūratė“</t>
  </si>
  <si>
    <t>Lopšelis-darželis ,,Aušra“</t>
  </si>
  <si>
    <t>Lopšelis-darželis ,,Vyturėlis“</t>
  </si>
  <si>
    <t>Lopšelis-darželis ,,Žibutė“</t>
  </si>
  <si>
    <t>Lopšelis-darželis ,,Gintarėlis“</t>
  </si>
  <si>
    <t>Lopšelis-darželis ,,Sigutė“</t>
  </si>
  <si>
    <t>Lopšelis-darželis ,,Žilvinas“</t>
  </si>
  <si>
    <t>Lopšelis-darželis ,,Nykštukas“</t>
  </si>
  <si>
    <t>Lopšelis-darželis ,,Kastytis“</t>
  </si>
  <si>
    <t>Lopšelis-darželis ,,Varpelis“</t>
  </si>
  <si>
    <t>Lopšelis-darželis ,,Kregždutė“</t>
  </si>
  <si>
    <t>Lopšelis-darželis ,,Pasaka“</t>
  </si>
  <si>
    <t>Lopšelis-darželis ,,Žvaigždutė“</t>
  </si>
  <si>
    <t>Lopšelis-darželis ,,Riešutėlis“</t>
  </si>
  <si>
    <t>Lopšelis-darželis ,,Rugelis“</t>
  </si>
  <si>
    <t>Lopšelis-darželis ,,Dobilas“</t>
  </si>
  <si>
    <t>Lopšelis-darželis ,,Vaivorykštė“</t>
  </si>
  <si>
    <t>Lopšelis-darželis ,,Vaikystė“</t>
  </si>
  <si>
    <t>Lopšelis-darželis ,,Papartis“</t>
  </si>
  <si>
    <t>Lopšelis-darželis ,,Žilvitis“</t>
  </si>
  <si>
    <t>Lopšelis-darželis ,,Puriena“</t>
  </si>
  <si>
    <t>Lopšelis-darželis ,,Voveraitė“</t>
  </si>
  <si>
    <t>Lopšelis-darželis ,,Rūta“</t>
  </si>
  <si>
    <t>Lopšelis-darželis ,,Diemedis“</t>
  </si>
  <si>
    <t>Regos centras ,,Linelis“</t>
  </si>
  <si>
    <t>,,Minties“ gimnazija</t>
  </si>
  <si>
    <t xml:space="preserve">           valstybės biudžeto specialioji tikslinė dotacija regioninėms  įstaigoms finansuoti</t>
  </si>
  <si>
    <t>,,Vilties“ progimnazija</t>
  </si>
  <si>
    <t>,,Aušros“ progimnazija</t>
  </si>
  <si>
    <t>,,Saulėtekio“ progimnazija</t>
  </si>
  <si>
    <t>,,Žemynos“ progimnazija</t>
  </si>
  <si>
    <t>,,Vyturio“ progimnazija</t>
  </si>
  <si>
    <t>,,Ąžuolo“ progimnazija</t>
  </si>
  <si>
    <t>,,Šaltinio“ progimnazija</t>
  </si>
  <si>
    <t xml:space="preserve">           valstybės biudžeto specialioji tikslinė dotacija regioninėms įstaigoms finansuoti</t>
  </si>
  <si>
    <t>,,Šviesos“ specialiojo ugdymo centras</t>
  </si>
  <si>
    <t xml:space="preserve">           valstybės biudžeto specialioji tikslinė dotacija regioninėms  klasėms finansuoti</t>
  </si>
  <si>
    <t xml:space="preserve">           valstybės biudžeto  specialioji tikslinė   dotacija regioninėms įstaigoms ( klasėms) finansuoti</t>
  </si>
  <si>
    <r>
      <t xml:space="preserve">                                    </t>
    </r>
    <r>
      <rPr>
        <b/>
        <sz val="12"/>
        <rFont val="Times New Roman"/>
        <family val="1"/>
        <charset val="186"/>
      </rPr>
      <t>15 SOCIALINĖS PARAMOS ĮGYVENDINIMO PROGRAMA</t>
    </r>
  </si>
  <si>
    <t xml:space="preserve">           valstybės biudžeto  specialioji tikslinė   dotacija regioninėms įstaigoms finansuoti</t>
  </si>
  <si>
    <t xml:space="preserve">           Valstybės investicijų programoje numatytoms  kapitalo investicijoms finansuoti</t>
  </si>
  <si>
    <t xml:space="preserve">         valstybės lėšos vietinės reikšmės keliams (gatvėms) tiesti, taisyti, prižiūrėti ir saugaus eismo sąlygoms užtikrinti</t>
  </si>
  <si>
    <t xml:space="preserve">         valstybės biudžeto lėšos </t>
  </si>
  <si>
    <t xml:space="preserve">         valstybės biudžeto  specialioji tikslinė   dotacija regioninėms įstaigoms  ( klasėms) finansuoti</t>
  </si>
  <si>
    <t>Lopšelis-darželis ,,Taika“</t>
  </si>
  <si>
    <r>
      <rPr>
        <sz val="12"/>
        <rFont val="Times New Roman"/>
        <family val="1"/>
        <charset val="186"/>
      </rPr>
      <t>tarybos</t>
    </r>
    <r>
      <rPr>
        <sz val="11"/>
        <rFont val="Times New Roman"/>
        <family val="1"/>
        <charset val="186"/>
      </rPr>
      <t xml:space="preserve"> 2017 m. gegužės     d.</t>
    </r>
  </si>
  <si>
    <r>
      <rPr>
        <sz val="12"/>
        <rFont val="Times New Roman"/>
        <family val="1"/>
        <charset val="186"/>
      </rPr>
      <t>sprendimo Nr</t>
    </r>
    <r>
      <rPr>
        <sz val="11"/>
        <rFont val="Times New Roman"/>
        <family val="1"/>
        <charset val="186"/>
      </rPr>
      <t xml:space="preserve">.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</si>
</sst>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35" x14ac:knownFonts="1">
    <font>
      <sz val="10"/>
      <name val="Arial"/>
      <charset val="186"/>
    </font>
    <font>
      <sz val="11"/>
      <name val="Times New Roman"/>
      <family val="1"/>
      <charset val="186"/>
    </font>
    <font>
      <b/>
      <sz val="12"/>
      <name val="Times New Roman"/>
      <family val="1"/>
      <charset val="186"/>
    </font>
    <font>
      <sz val="11"/>
      <color rgb="FF9C6500"/>
      <name val="Calibri"/>
      <family val="2"/>
      <charset val="186"/>
    </font>
    <font>
      <b/>
      <sz val="11"/>
      <name val="Times New Roman"/>
      <family val="1"/>
      <charset val="186"/>
    </font>
    <font>
      <b/>
      <sz val="10"/>
      <name val="Arial"/>
      <family val="2"/>
      <charset val="186"/>
    </font>
    <font>
      <sz val="10"/>
      <name val="Times New Roman"/>
      <family val="1"/>
      <charset val="186"/>
    </font>
    <font>
      <sz val="10"/>
      <color rgb="FF000000"/>
      <name val="Arial"/>
      <family val="2"/>
      <charset val="186"/>
    </font>
    <font>
      <sz val="10"/>
      <name val="Arial"/>
      <family val="2"/>
      <charset val="186"/>
    </font>
    <font>
      <b/>
      <sz val="12"/>
      <color rgb="FF000000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sz val="12"/>
      <name val="Times New Roman"/>
      <family val="1"/>
      <charset val="186"/>
    </font>
    <font>
      <sz val="10"/>
      <color rgb="FFFF0000"/>
      <name val="Arial"/>
      <family val="2"/>
      <charset val="186"/>
    </font>
    <font>
      <b/>
      <sz val="12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1"/>
      <name val="Times New Roman"/>
      <family val="1"/>
      <charset val="186"/>
    </font>
    <font>
      <sz val="10"/>
      <name val="Arial"/>
      <charset val="186"/>
    </font>
    <font>
      <b/>
      <sz val="12"/>
      <name val="Times New Roman"/>
      <family val="1"/>
      <charset val="186"/>
    </font>
    <font>
      <sz val="11"/>
      <color rgb="FF9C6500"/>
      <name val="Calibri"/>
      <family val="2"/>
      <charset val="186"/>
    </font>
    <font>
      <sz val="11"/>
      <name val="Times New Roman"/>
      <family val="1"/>
      <charset val="1"/>
    </font>
    <font>
      <b/>
      <sz val="11"/>
      <name val="Times New Roman"/>
      <family val="1"/>
      <charset val="186"/>
    </font>
    <font>
      <b/>
      <sz val="10"/>
      <name val="Arial"/>
      <family val="2"/>
      <charset val="186"/>
    </font>
    <font>
      <sz val="10"/>
      <name val="Times New Roman"/>
      <family val="1"/>
      <charset val="186"/>
    </font>
    <font>
      <sz val="11"/>
      <color rgb="FF000000"/>
      <name val="Times New Roman"/>
      <family val="1"/>
      <charset val="186"/>
    </font>
    <font>
      <sz val="10"/>
      <color rgb="FF000000"/>
      <name val="Arial"/>
      <family val="2"/>
      <charset val="186"/>
    </font>
    <font>
      <sz val="10"/>
      <name val="Arial"/>
      <family val="2"/>
      <charset val="186"/>
    </font>
    <font>
      <sz val="10"/>
      <name val="Arial"/>
      <family val="1"/>
      <charset val="186"/>
    </font>
    <font>
      <b/>
      <sz val="11"/>
      <name val="Times New Roman"/>
      <family val="1"/>
      <charset val="1"/>
    </font>
    <font>
      <sz val="10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1"/>
      <color rgb="FFFF0000"/>
      <name val="Times New Roman"/>
      <family val="1"/>
      <charset val="186"/>
    </font>
    <font>
      <b/>
      <sz val="11"/>
      <color rgb="FF000000"/>
      <name val="Times New Roman"/>
      <family val="1"/>
      <charset val="186"/>
    </font>
    <font>
      <b/>
      <sz val="12"/>
      <color rgb="FF000000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sz val="12"/>
      <color rgb="FF00000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rgb="FFFFEB9C"/>
        <bgColor rgb="FFFFFFCC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2" borderId="0" applyBorder="0" applyProtection="0"/>
  </cellStyleXfs>
  <cellXfs count="171">
    <xf numFmtId="0" fontId="0" fillId="0" borderId="0" xfId="0"/>
    <xf numFmtId="0" fontId="1" fillId="0" borderId="0" xfId="0" applyFont="1"/>
    <xf numFmtId="164" fontId="2" fillId="0" borderId="2" xfId="0" applyNumberFormat="1" applyFont="1" applyBorder="1" applyAlignment="1">
      <alignment horizontal="center" vertical="center" wrapText="1"/>
    </xf>
    <xf numFmtId="164" fontId="9" fillId="0" borderId="2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0" fontId="5" fillId="0" borderId="0" xfId="0" applyFont="1"/>
    <xf numFmtId="0" fontId="1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top" wrapText="1"/>
    </xf>
    <xf numFmtId="0" fontId="11" fillId="0" borderId="2" xfId="0" applyFont="1" applyBorder="1" applyAlignment="1">
      <alignment vertical="top" wrapText="1"/>
    </xf>
    <xf numFmtId="164" fontId="11" fillId="0" borderId="2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vertical="top" wrapText="1"/>
    </xf>
    <xf numFmtId="164" fontId="10" fillId="0" borderId="2" xfId="0" applyNumberFormat="1" applyFont="1" applyBorder="1" applyAlignment="1">
      <alignment horizontal="center" vertical="center" wrapText="1"/>
    </xf>
    <xf numFmtId="0" fontId="8" fillId="0" borderId="0" xfId="0" applyFont="1"/>
    <xf numFmtId="0" fontId="12" fillId="0" borderId="0" xfId="0" applyFont="1"/>
    <xf numFmtId="0" fontId="10" fillId="0" borderId="2" xfId="0" applyFont="1" applyBorder="1" applyAlignment="1">
      <alignment vertical="top" wrapText="1"/>
    </xf>
    <xf numFmtId="0" fontId="7" fillId="0" borderId="0" xfId="0" applyFont="1"/>
    <xf numFmtId="0" fontId="6" fillId="0" borderId="0" xfId="0" applyFont="1"/>
    <xf numFmtId="0" fontId="6" fillId="0" borderId="1" xfId="0" applyFont="1" applyBorder="1"/>
    <xf numFmtId="0" fontId="6" fillId="0" borderId="11" xfId="0" applyFont="1" applyBorder="1"/>
    <xf numFmtId="0" fontId="6" fillId="0" borderId="8" xfId="0" applyFont="1" applyBorder="1"/>
    <xf numFmtId="0" fontId="11" fillId="0" borderId="6" xfId="0" applyFont="1" applyBorder="1" applyAlignment="1">
      <alignment horizontal="center" vertical="top" wrapText="1"/>
    </xf>
    <xf numFmtId="0" fontId="11" fillId="0" borderId="4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left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164" fontId="14" fillId="0" borderId="2" xfId="0" applyNumberFormat="1" applyFont="1" applyBorder="1" applyAlignment="1">
      <alignment horizontal="center" vertical="center" wrapText="1"/>
    </xf>
    <xf numFmtId="164" fontId="13" fillId="0" borderId="2" xfId="0" applyNumberFormat="1" applyFont="1" applyBorder="1" applyAlignment="1">
      <alignment horizontal="center" vertical="center" wrapText="1"/>
    </xf>
    <xf numFmtId="0" fontId="15" fillId="0" borderId="0" xfId="0" applyFont="1"/>
    <xf numFmtId="49" fontId="15" fillId="0" borderId="0" xfId="0" applyNumberFormat="1" applyFont="1" applyAlignment="1">
      <alignment horizontal="right"/>
    </xf>
    <xf numFmtId="0" fontId="16" fillId="0" borderId="0" xfId="0" applyFont="1"/>
    <xf numFmtId="0" fontId="16" fillId="0" borderId="0" xfId="0" applyFont="1" applyAlignment="1"/>
    <xf numFmtId="0" fontId="18" fillId="2" borderId="0" xfId="1" applyFont="1" applyBorder="1" applyAlignment="1" applyProtection="1"/>
    <xf numFmtId="0" fontId="19" fillId="0" borderId="3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 wrapText="1"/>
    </xf>
    <xf numFmtId="164" fontId="20" fillId="0" borderId="8" xfId="0" applyNumberFormat="1" applyFont="1" applyBorder="1" applyAlignment="1">
      <alignment wrapText="1"/>
    </xf>
    <xf numFmtId="164" fontId="21" fillId="0" borderId="2" xfId="0" applyNumberFormat="1" applyFont="1" applyBorder="1" applyAlignment="1">
      <alignment wrapText="1"/>
    </xf>
    <xf numFmtId="164" fontId="22" fillId="0" borderId="4" xfId="0" applyNumberFormat="1" applyFont="1" applyBorder="1" applyAlignment="1">
      <alignment horizontal="left" vertical="center" wrapText="1"/>
    </xf>
    <xf numFmtId="164" fontId="15" fillId="0" borderId="8" xfId="0" applyNumberFormat="1" applyFont="1" applyBorder="1" applyAlignment="1">
      <alignment wrapText="1"/>
    </xf>
    <xf numFmtId="164" fontId="23" fillId="0" borderId="8" xfId="0" applyNumberFormat="1" applyFont="1" applyBorder="1" applyAlignment="1">
      <alignment wrapText="1"/>
    </xf>
    <xf numFmtId="164" fontId="24" fillId="0" borderId="8" xfId="0" applyNumberFormat="1" applyFont="1" applyBorder="1" applyAlignment="1">
      <alignment wrapText="1"/>
    </xf>
    <xf numFmtId="164" fontId="25" fillId="0" borderId="8" xfId="0" applyNumberFormat="1" applyFont="1" applyBorder="1" applyAlignment="1">
      <alignment wrapText="1"/>
    </xf>
    <xf numFmtId="164" fontId="17" fillId="0" borderId="1" xfId="0" applyNumberFormat="1" applyFont="1" applyBorder="1" applyAlignment="1">
      <alignment horizontal="left" vertical="center" wrapText="1"/>
    </xf>
    <xf numFmtId="164" fontId="20" fillId="0" borderId="9" xfId="0" applyNumberFormat="1" applyFont="1" applyBorder="1" applyAlignment="1">
      <alignment horizontal="right" vertical="center" wrapText="1"/>
    </xf>
    <xf numFmtId="164" fontId="20" fillId="0" borderId="6" xfId="0" applyNumberFormat="1" applyFont="1" applyBorder="1" applyAlignment="1">
      <alignment horizontal="right" vertical="center" wrapText="1"/>
    </xf>
    <xf numFmtId="164" fontId="15" fillId="0" borderId="8" xfId="0" applyNumberFormat="1" applyFont="1" applyBorder="1" applyAlignment="1">
      <alignment horizontal="right" vertical="center" wrapText="1"/>
    </xf>
    <xf numFmtId="164" fontId="20" fillId="0" borderId="1" xfId="0" applyNumberFormat="1" applyFont="1" applyBorder="1" applyAlignment="1">
      <alignment horizontal="left" vertical="center" wrapText="1"/>
    </xf>
    <xf numFmtId="164" fontId="27" fillId="0" borderId="8" xfId="0" applyNumberFormat="1" applyFont="1" applyBorder="1" applyAlignment="1">
      <alignment horizontal="right" vertical="center" wrapText="1"/>
    </xf>
    <xf numFmtId="0" fontId="15" fillId="0" borderId="0" xfId="0" applyFont="1" applyBorder="1"/>
    <xf numFmtId="164" fontId="28" fillId="0" borderId="4" xfId="0" applyNumberFormat="1" applyFont="1" applyBorder="1" applyAlignment="1">
      <alignment horizontal="left" vertical="center" wrapText="1"/>
    </xf>
    <xf numFmtId="164" fontId="29" fillId="0" borderId="3" xfId="0" applyNumberFormat="1" applyFont="1" applyBorder="1" applyAlignment="1">
      <alignment horizontal="right" vertical="center" wrapText="1"/>
    </xf>
    <xf numFmtId="164" fontId="29" fillId="0" borderId="1" xfId="0" applyNumberFormat="1" applyFont="1" applyBorder="1" applyAlignment="1">
      <alignment horizontal="right" vertical="center" wrapText="1"/>
    </xf>
    <xf numFmtId="164" fontId="29" fillId="0" borderId="1" xfId="0" applyNumberFormat="1" applyFont="1" applyBorder="1"/>
    <xf numFmtId="164" fontId="23" fillId="0" borderId="3" xfId="0" applyNumberFormat="1" applyFont="1" applyBorder="1" applyAlignment="1">
      <alignment horizontal="right" vertical="center" wrapText="1"/>
    </xf>
    <xf numFmtId="164" fontId="15" fillId="0" borderId="1" xfId="0" applyNumberFormat="1" applyFont="1" applyBorder="1" applyAlignment="1">
      <alignment horizontal="right" vertical="center" wrapText="1"/>
    </xf>
    <xf numFmtId="164" fontId="15" fillId="0" borderId="1" xfId="0" applyNumberFormat="1" applyFont="1" applyBorder="1" applyAlignment="1">
      <alignment vertical="center"/>
    </xf>
    <xf numFmtId="164" fontId="15" fillId="0" borderId="3" xfId="0" applyNumberFormat="1" applyFont="1" applyBorder="1" applyAlignment="1">
      <alignment horizontal="right" vertical="center" wrapText="1"/>
    </xf>
    <xf numFmtId="164" fontId="15" fillId="0" borderId="3" xfId="0" applyNumberFormat="1" applyFont="1" applyBorder="1" applyAlignment="1">
      <alignment vertical="center"/>
    </xf>
    <xf numFmtId="0" fontId="30" fillId="0" borderId="0" xfId="0" applyFont="1"/>
    <xf numFmtId="164" fontId="31" fillId="0" borderId="8" xfId="0" applyNumberFormat="1" applyFont="1" applyBorder="1" applyAlignment="1">
      <alignment horizontal="right" vertical="center" wrapText="1"/>
    </xf>
    <xf numFmtId="164" fontId="23" fillId="0" borderId="8" xfId="0" applyNumberFormat="1" applyFont="1" applyBorder="1" applyAlignment="1">
      <alignment horizontal="right" vertical="center" wrapText="1"/>
    </xf>
    <xf numFmtId="164" fontId="22" fillId="0" borderId="6" xfId="0" applyNumberFormat="1" applyFont="1" applyBorder="1" applyAlignment="1">
      <alignment horizontal="left" vertical="center" wrapText="1"/>
    </xf>
    <xf numFmtId="164" fontId="31" fillId="0" borderId="2" xfId="0" applyNumberFormat="1" applyFont="1" applyBorder="1" applyAlignment="1">
      <alignment horizontal="right" vertical="center" wrapText="1"/>
    </xf>
    <xf numFmtId="164" fontId="23" fillId="0" borderId="2" xfId="0" applyNumberFormat="1" applyFont="1" applyBorder="1" applyAlignment="1">
      <alignment horizontal="right" vertical="center" wrapText="1"/>
    </xf>
    <xf numFmtId="164" fontId="22" fillId="0" borderId="10" xfId="0" applyNumberFormat="1" applyFont="1" applyBorder="1" applyAlignment="1">
      <alignment horizontal="left" vertical="center" wrapText="1"/>
    </xf>
    <xf numFmtId="164" fontId="17" fillId="0" borderId="5" xfId="0" applyNumberFormat="1" applyFont="1" applyBorder="1" applyAlignment="1">
      <alignment horizontal="left" vertical="center" wrapText="1"/>
    </xf>
    <xf numFmtId="164" fontId="20" fillId="0" borderId="1" xfId="0" applyNumberFormat="1" applyFont="1" applyBorder="1" applyAlignment="1">
      <alignment horizontal="left" vertical="top" wrapText="1"/>
    </xf>
    <xf numFmtId="164" fontId="20" fillId="0" borderId="2" xfId="0" applyNumberFormat="1" applyFont="1" applyBorder="1" applyAlignment="1">
      <alignment horizontal="right" vertical="center" wrapText="1"/>
    </xf>
    <xf numFmtId="164" fontId="17" fillId="0" borderId="2" xfId="0" applyNumberFormat="1" applyFont="1" applyBorder="1" applyAlignment="1">
      <alignment horizontal="center" vertical="center" wrapText="1"/>
    </xf>
    <xf numFmtId="164" fontId="15" fillId="0" borderId="2" xfId="0" applyNumberFormat="1" applyFont="1" applyBorder="1" applyAlignment="1">
      <alignment horizontal="right" vertical="center" wrapText="1"/>
    </xf>
    <xf numFmtId="164" fontId="20" fillId="0" borderId="5" xfId="0" applyNumberFormat="1" applyFont="1" applyBorder="1" applyAlignment="1">
      <alignment horizontal="left" vertical="center" wrapText="1"/>
    </xf>
    <xf numFmtId="164" fontId="17" fillId="0" borderId="2" xfId="0" applyNumberFormat="1" applyFont="1" applyBorder="1" applyAlignment="1">
      <alignment horizontal="right" vertical="center" wrapText="1"/>
    </xf>
    <xf numFmtId="164" fontId="31" fillId="0" borderId="1" xfId="0" applyNumberFormat="1" applyFont="1" applyBorder="1" applyAlignment="1">
      <alignment horizontal="left" vertical="center" wrapText="1"/>
    </xf>
    <xf numFmtId="164" fontId="32" fillId="0" borderId="2" xfId="0" applyNumberFormat="1" applyFont="1" applyBorder="1" applyAlignment="1">
      <alignment horizontal="right" vertical="center" wrapText="1"/>
    </xf>
    <xf numFmtId="164" fontId="33" fillId="0" borderId="6" xfId="0" applyNumberFormat="1" applyFont="1" applyBorder="1" applyAlignment="1">
      <alignment horizontal="left" vertical="center" wrapText="1"/>
    </xf>
    <xf numFmtId="164" fontId="34" fillId="0" borderId="2" xfId="0" applyNumberFormat="1" applyFont="1" applyBorder="1" applyAlignment="1">
      <alignment horizontal="right" vertical="center" wrapText="1"/>
    </xf>
    <xf numFmtId="164" fontId="32" fillId="0" borderId="5" xfId="0" applyNumberFormat="1" applyFont="1" applyBorder="1" applyAlignment="1">
      <alignment horizontal="left" vertical="center" wrapText="1"/>
    </xf>
    <xf numFmtId="164" fontId="29" fillId="0" borderId="8" xfId="0" applyNumberFormat="1" applyFont="1" applyBorder="1" applyAlignment="1">
      <alignment horizontal="right" vertical="center" wrapText="1"/>
    </xf>
    <xf numFmtId="164" fontId="29" fillId="0" borderId="2" xfId="0" applyNumberFormat="1" applyFont="1" applyBorder="1" applyAlignment="1">
      <alignment horizontal="right" vertical="center" wrapText="1"/>
    </xf>
    <xf numFmtId="164" fontId="29" fillId="0" borderId="2" xfId="0" applyNumberFormat="1" applyFont="1" applyBorder="1"/>
    <xf numFmtId="164" fontId="23" fillId="0" borderId="2" xfId="0" applyNumberFormat="1" applyFont="1" applyBorder="1" applyAlignment="1">
      <alignment vertical="center"/>
    </xf>
    <xf numFmtId="164" fontId="20" fillId="0" borderId="8" xfId="0" applyNumberFormat="1" applyFont="1" applyBorder="1" applyAlignment="1">
      <alignment horizontal="right" vertical="center" wrapText="1"/>
    </xf>
    <xf numFmtId="164" fontId="17" fillId="0" borderId="1" xfId="0" applyNumberFormat="1" applyFont="1" applyBorder="1" applyAlignment="1">
      <alignment wrapText="1"/>
    </xf>
    <xf numFmtId="164" fontId="15" fillId="0" borderId="2" xfId="0" applyNumberFormat="1" applyFont="1" applyBorder="1"/>
    <xf numFmtId="164" fontId="17" fillId="0" borderId="4" xfId="0" applyNumberFormat="1" applyFont="1" applyBorder="1" applyAlignment="1">
      <alignment horizontal="left" vertical="center" wrapText="1"/>
    </xf>
    <xf numFmtId="164" fontId="15" fillId="0" borderId="8" xfId="0" applyNumberFormat="1" applyFont="1" applyBorder="1"/>
    <xf numFmtId="164" fontId="20" fillId="0" borderId="1" xfId="0" applyNumberFormat="1" applyFont="1" applyBorder="1" applyAlignment="1">
      <alignment wrapText="1"/>
    </xf>
    <xf numFmtId="164" fontId="22" fillId="0" borderId="6" xfId="0" applyNumberFormat="1" applyFont="1" applyBorder="1" applyAlignment="1">
      <alignment wrapText="1"/>
    </xf>
    <xf numFmtId="164" fontId="20" fillId="0" borderId="11" xfId="0" applyNumberFormat="1" applyFont="1" applyBorder="1" applyAlignment="1">
      <alignment horizontal="right" vertical="center" wrapText="1"/>
    </xf>
    <xf numFmtId="164" fontId="15" fillId="0" borderId="11" xfId="0" applyNumberFormat="1" applyFont="1" applyBorder="1" applyAlignment="1">
      <alignment horizontal="right" vertical="center" wrapText="1"/>
    </xf>
    <xf numFmtId="164" fontId="15" fillId="0" borderId="11" xfId="0" applyNumberFormat="1" applyFont="1" applyBorder="1"/>
    <xf numFmtId="164" fontId="22" fillId="0" borderId="4" xfId="0" applyNumberFormat="1" applyFont="1" applyBorder="1" applyAlignment="1">
      <alignment wrapText="1"/>
    </xf>
    <xf numFmtId="164" fontId="23" fillId="0" borderId="9" xfId="0" applyNumberFormat="1" applyFont="1" applyBorder="1" applyAlignment="1">
      <alignment horizontal="right" vertical="center" wrapText="1"/>
    </xf>
    <xf numFmtId="164" fontId="15" fillId="0" borderId="9" xfId="0" applyNumberFormat="1" applyFont="1" applyBorder="1" applyAlignment="1">
      <alignment horizontal="right" vertical="center" wrapText="1"/>
    </xf>
    <xf numFmtId="164" fontId="20" fillId="0" borderId="4" xfId="0" applyNumberFormat="1" applyFont="1" applyBorder="1" applyAlignment="1">
      <alignment wrapText="1"/>
    </xf>
    <xf numFmtId="164" fontId="33" fillId="0" borderId="4" xfId="0" applyNumberFormat="1" applyFont="1" applyBorder="1" applyAlignment="1">
      <alignment horizontal="left" vertical="center" wrapText="1"/>
    </xf>
    <xf numFmtId="0" fontId="33" fillId="0" borderId="4" xfId="0" applyFont="1" applyBorder="1" applyAlignment="1">
      <alignment vertical="top" wrapText="1"/>
    </xf>
    <xf numFmtId="164" fontId="32" fillId="0" borderId="1" xfId="0" applyNumberFormat="1" applyFont="1" applyBorder="1" applyAlignment="1">
      <alignment horizontal="left" vertical="center" wrapText="1"/>
    </xf>
    <xf numFmtId="164" fontId="15" fillId="0" borderId="0" xfId="0" applyNumberFormat="1" applyFont="1" applyBorder="1" applyAlignment="1">
      <alignment horizontal="right" vertical="center" wrapText="1"/>
    </xf>
    <xf numFmtId="164" fontId="17" fillId="0" borderId="1" xfId="0" applyNumberFormat="1" applyFont="1" applyBorder="1"/>
    <xf numFmtId="164" fontId="20" fillId="0" borderId="8" xfId="0" applyNumberFormat="1" applyFont="1" applyBorder="1"/>
    <xf numFmtId="164" fontId="15" fillId="0" borderId="2" xfId="0" applyNumberFormat="1" applyFont="1" applyBorder="1" applyAlignment="1">
      <alignment horizontal="right"/>
    </xf>
    <xf numFmtId="164" fontId="15" fillId="0" borderId="0" xfId="0" applyNumberFormat="1" applyFont="1" applyBorder="1"/>
    <xf numFmtId="164" fontId="20" fillId="0" borderId="2" xfId="0" applyNumberFormat="1" applyFont="1" applyBorder="1"/>
    <xf numFmtId="164" fontId="17" fillId="0" borderId="4" xfId="0" applyNumberFormat="1" applyFont="1" applyBorder="1"/>
    <xf numFmtId="164" fontId="20" fillId="0" borderId="1" xfId="0" applyNumberFormat="1" applyFont="1" applyBorder="1"/>
    <xf numFmtId="164" fontId="15" fillId="0" borderId="8" xfId="0" applyNumberFormat="1" applyFont="1" applyBorder="1" applyAlignment="1">
      <alignment horizontal="right"/>
    </xf>
    <xf numFmtId="164" fontId="23" fillId="0" borderId="8" xfId="0" applyNumberFormat="1" applyFont="1" applyBorder="1"/>
    <xf numFmtId="164" fontId="23" fillId="0" borderId="2" xfId="0" applyNumberFormat="1" applyFont="1" applyBorder="1"/>
    <xf numFmtId="164" fontId="32" fillId="0" borderId="1" xfId="0" applyNumberFormat="1" applyFont="1" applyBorder="1" applyAlignment="1">
      <alignment wrapText="1"/>
    </xf>
    <xf numFmtId="164" fontId="23" fillId="0" borderId="2" xfId="0" applyNumberFormat="1" applyFont="1" applyBorder="1" applyAlignment="1">
      <alignment horizontal="right"/>
    </xf>
    <xf numFmtId="164" fontId="23" fillId="0" borderId="8" xfId="0" applyNumberFormat="1" applyFont="1" applyBorder="1" applyAlignment="1">
      <alignment horizontal="right"/>
    </xf>
    <xf numFmtId="164" fontId="17" fillId="0" borderId="8" xfId="0" applyNumberFormat="1" applyFont="1" applyBorder="1"/>
    <xf numFmtId="164" fontId="17" fillId="0" borderId="2" xfId="0" applyNumberFormat="1" applyFont="1" applyBorder="1"/>
    <xf numFmtId="164" fontId="17" fillId="0" borderId="4" xfId="0" applyNumberFormat="1" applyFont="1" applyBorder="1" applyAlignment="1">
      <alignment horizontal="left"/>
    </xf>
    <xf numFmtId="164" fontId="17" fillId="0" borderId="1" xfId="0" applyNumberFormat="1" applyFont="1" applyBorder="1" applyAlignment="1">
      <alignment horizontal="left"/>
    </xf>
    <xf numFmtId="0" fontId="33" fillId="0" borderId="6" xfId="0" applyFont="1" applyBorder="1" applyAlignment="1">
      <alignment vertical="top" wrapText="1"/>
    </xf>
    <xf numFmtId="164" fontId="15" fillId="0" borderId="8" xfId="0" applyNumberFormat="1" applyFont="1" applyBorder="1" applyAlignment="1">
      <alignment vertical="top"/>
    </xf>
    <xf numFmtId="164" fontId="20" fillId="0" borderId="11" xfId="0" applyNumberFormat="1" applyFont="1" applyBorder="1" applyAlignment="1">
      <alignment vertical="center"/>
    </xf>
    <xf numFmtId="164" fontId="20" fillId="0" borderId="11" xfId="0" applyNumberFormat="1" applyFont="1" applyBorder="1" applyAlignment="1">
      <alignment horizontal="right" vertical="center"/>
    </xf>
    <xf numFmtId="164" fontId="20" fillId="0" borderId="9" xfId="0" applyNumberFormat="1" applyFont="1" applyBorder="1"/>
    <xf numFmtId="164" fontId="20" fillId="0" borderId="6" xfId="0" applyNumberFormat="1" applyFont="1" applyBorder="1"/>
    <xf numFmtId="164" fontId="15" fillId="0" borderId="3" xfId="0" applyNumberFormat="1" applyFont="1" applyBorder="1"/>
    <xf numFmtId="164" fontId="15" fillId="0" borderId="1" xfId="0" applyNumberFormat="1" applyFont="1" applyBorder="1" applyAlignment="1">
      <alignment horizontal="right"/>
    </xf>
    <xf numFmtId="164" fontId="15" fillId="0" borderId="1" xfId="0" applyNumberFormat="1" applyFont="1" applyBorder="1"/>
    <xf numFmtId="164" fontId="15" fillId="0" borderId="3" xfId="0" applyNumberFormat="1" applyFont="1" applyBorder="1" applyAlignment="1">
      <alignment horizontal="right"/>
    </xf>
    <xf numFmtId="164" fontId="22" fillId="0" borderId="4" xfId="0" applyNumberFormat="1" applyFont="1" applyBorder="1"/>
    <xf numFmtId="164" fontId="31" fillId="0" borderId="8" xfId="0" applyNumberFormat="1" applyFont="1" applyBorder="1"/>
    <xf numFmtId="0" fontId="28" fillId="0" borderId="4" xfId="0" applyFont="1" applyBorder="1" applyAlignment="1">
      <alignment vertical="top" wrapText="1"/>
    </xf>
    <xf numFmtId="164" fontId="29" fillId="0" borderId="8" xfId="0" applyNumberFormat="1" applyFont="1" applyBorder="1"/>
    <xf numFmtId="164" fontId="6" fillId="0" borderId="6" xfId="0" applyNumberFormat="1" applyFont="1" applyBorder="1" applyAlignment="1">
      <alignment horizontal="left" vertical="center" wrapText="1"/>
    </xf>
    <xf numFmtId="164" fontId="6" fillId="0" borderId="4" xfId="0" applyNumberFormat="1" applyFont="1" applyBorder="1" applyAlignment="1">
      <alignment horizontal="left" vertical="center" wrapText="1"/>
    </xf>
    <xf numFmtId="164" fontId="2" fillId="0" borderId="1" xfId="0" applyNumberFormat="1" applyFont="1" applyBorder="1" applyAlignment="1">
      <alignment wrapText="1"/>
    </xf>
    <xf numFmtId="164" fontId="2" fillId="0" borderId="4" xfId="0" applyNumberFormat="1" applyFont="1" applyBorder="1" applyAlignment="1">
      <alignment horizontal="left" vertical="center" wrapText="1"/>
    </xf>
    <xf numFmtId="164" fontId="4" fillId="0" borderId="5" xfId="0" applyNumberFormat="1" applyFont="1" applyBorder="1" applyAlignment="1">
      <alignment vertical="center"/>
    </xf>
    <xf numFmtId="164" fontId="6" fillId="0" borderId="4" xfId="0" applyNumberFormat="1" applyFont="1" applyBorder="1" applyAlignment="1">
      <alignment wrapText="1"/>
    </xf>
    <xf numFmtId="164" fontId="2" fillId="0" borderId="1" xfId="0" applyNumberFormat="1" applyFont="1" applyBorder="1" applyAlignment="1">
      <alignment horizontal="left" vertical="center" wrapText="1"/>
    </xf>
    <xf numFmtId="164" fontId="9" fillId="0" borderId="1" xfId="0" applyNumberFormat="1" applyFont="1" applyBorder="1" applyAlignment="1">
      <alignment horizontal="left" vertical="center" wrapText="1"/>
    </xf>
    <xf numFmtId="164" fontId="2" fillId="0" borderId="1" xfId="0" applyNumberFormat="1" applyFont="1" applyBorder="1"/>
    <xf numFmtId="164" fontId="2" fillId="0" borderId="4" xfId="0" applyNumberFormat="1" applyFont="1" applyBorder="1"/>
    <xf numFmtId="164" fontId="4" fillId="0" borderId="4" xfId="0" applyNumberFormat="1" applyFont="1" applyBorder="1"/>
    <xf numFmtId="164" fontId="13" fillId="0" borderId="1" xfId="0" applyNumberFormat="1" applyFont="1" applyBorder="1"/>
    <xf numFmtId="164" fontId="4" fillId="0" borderId="1" xfId="0" applyNumberFormat="1" applyFont="1" applyBorder="1"/>
    <xf numFmtId="164" fontId="9" fillId="0" borderId="4" xfId="0" applyNumberFormat="1" applyFont="1" applyBorder="1" applyAlignment="1">
      <alignment horizontal="left" vertical="center" wrapText="1"/>
    </xf>
    <xf numFmtId="0" fontId="11" fillId="0" borderId="0" xfId="0" applyFont="1" applyAlignment="1">
      <alignment wrapText="1"/>
    </xf>
    <xf numFmtId="0" fontId="11" fillId="0" borderId="0" xfId="0" applyFont="1"/>
    <xf numFmtId="0" fontId="2" fillId="0" borderId="0" xfId="0" applyFont="1" applyBorder="1" applyAlignment="1"/>
    <xf numFmtId="0" fontId="2" fillId="0" borderId="0" xfId="0" applyFont="1" applyBorder="1" applyAlignment="1">
      <alignment horizontal="center"/>
    </xf>
    <xf numFmtId="0" fontId="17" fillId="0" borderId="0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164" fontId="32" fillId="0" borderId="2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20" fillId="0" borderId="2" xfId="0" applyNumberFormat="1" applyFont="1" applyBorder="1" applyAlignment="1">
      <alignment horizontal="center" vertical="center" wrapText="1"/>
    </xf>
    <xf numFmtId="164" fontId="4" fillId="0" borderId="10" xfId="0" applyNumberFormat="1" applyFont="1" applyBorder="1" applyAlignment="1">
      <alignment vertical="center" wrapText="1"/>
    </xf>
    <xf numFmtId="164" fontId="20" fillId="0" borderId="10" xfId="0" applyNumberFormat="1" applyFont="1" applyBorder="1" applyAlignment="1">
      <alignment vertical="center" wrapText="1"/>
    </xf>
    <xf numFmtId="164" fontId="4" fillId="0" borderId="12" xfId="0" applyNumberFormat="1" applyFont="1" applyBorder="1" applyAlignment="1">
      <alignment vertical="center" wrapText="1"/>
    </xf>
    <xf numFmtId="164" fontId="20" fillId="0" borderId="12" xfId="0" applyNumberFormat="1" applyFont="1" applyBorder="1" applyAlignment="1">
      <alignment vertical="center" wrapText="1"/>
    </xf>
    <xf numFmtId="0" fontId="4" fillId="0" borderId="7" xfId="0" applyFont="1" applyBorder="1" applyAlignment="1">
      <alignment horizontal="left" vertical="center" wrapText="1"/>
    </xf>
    <xf numFmtId="0" fontId="20" fillId="0" borderId="7" xfId="0" applyFont="1" applyBorder="1" applyAlignment="1">
      <alignment horizontal="left" vertical="center" wrapText="1"/>
    </xf>
    <xf numFmtId="164" fontId="1" fillId="0" borderId="1" xfId="0" applyNumberFormat="1" applyFont="1" applyBorder="1" applyAlignment="1">
      <alignment horizontal="left" vertical="center" wrapText="1"/>
    </xf>
    <xf numFmtId="164" fontId="15" fillId="0" borderId="1" xfId="0" applyNumberFormat="1" applyFont="1" applyBorder="1" applyAlignment="1">
      <alignment horizontal="left" vertical="center" wrapText="1"/>
    </xf>
    <xf numFmtId="164" fontId="17" fillId="0" borderId="2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164" fontId="20" fillId="0" borderId="4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top" wrapText="1"/>
    </xf>
    <xf numFmtId="0" fontId="11" fillId="0" borderId="2" xfId="0" applyFont="1" applyBorder="1" applyAlignment="1">
      <alignment horizontal="center" vertical="top" wrapText="1"/>
    </xf>
  </cellXfs>
  <cellStyles count="2">
    <cellStyle name="Aiškinamasis tekstas" xfId="1" builtinId="53" customBuiltin="1"/>
    <cellStyle name="Įprastas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9C65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EB9C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400051</xdr:colOff>
      <xdr:row>0</xdr:row>
      <xdr:rowOff>95400</xdr:rowOff>
    </xdr:from>
    <xdr:to>
      <xdr:col>4</xdr:col>
      <xdr:colOff>619202</xdr:colOff>
      <xdr:row>0</xdr:row>
      <xdr:rowOff>895320</xdr:rowOff>
    </xdr:to>
    <xdr:sp macro="" textlink="">
      <xdr:nvSpPr>
        <xdr:cNvPr id="2" name="CustomShap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267076" y="95400"/>
          <a:ext cx="2343226" cy="799920"/>
        </a:xfrm>
        <a:prstGeom prst="rect">
          <a:avLst/>
        </a:prstGeom>
        <a:solidFill>
          <a:srgbClr val="FFFFFF"/>
        </a:solidFill>
        <a:ln w="9360">
          <a:solidFill>
            <a:srgbClr val="FFFFFF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7360" tIns="27360" rIns="0" bIns="0"/>
        <a:lstStyle/>
        <a:p>
          <a:r>
            <a:rPr lang="lt-LT" sz="1200" b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Panevėžio miesto savivaldybės  </a:t>
          </a:r>
        </a:p>
        <a:p>
          <a:r>
            <a:rPr lang="lt-LT" sz="1200" b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tarybos</a:t>
          </a:r>
          <a:r>
            <a:rPr lang="lt-LT" sz="1200" b="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</a:t>
          </a:r>
          <a:r>
            <a:rPr lang="lt-LT" sz="1200" b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2017 m. gegužės      d. sprendimo Nr.</a:t>
          </a:r>
          <a:endParaRPr lang="lt-LT" sz="12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lt-LT" sz="1200" b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2 priedas</a:t>
          </a:r>
          <a:endParaRPr lang="lt-LT" sz="12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>
            <a:lnSpc>
              <a:spcPct val="100000"/>
            </a:lnSpc>
          </a:pPr>
          <a:endParaRPr lang="lt-LT" sz="1200" b="0" strike="noStrike" spc="-1">
            <a:solidFill>
              <a:srgbClr val="000000"/>
            </a:solidFill>
            <a:uFill>
              <a:solidFill>
                <a:srgbClr val="FFFFFF"/>
              </a:solidFill>
            </a:u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2390760</xdr:colOff>
      <xdr:row>352</xdr:row>
      <xdr:rowOff>29160</xdr:rowOff>
    </xdr:from>
    <xdr:to>
      <xdr:col>1</xdr:col>
      <xdr:colOff>466560</xdr:colOff>
      <xdr:row>352</xdr:row>
      <xdr:rowOff>29160</xdr:rowOff>
    </xdr:to>
    <xdr:sp macro="" textlink="">
      <xdr:nvSpPr>
        <xdr:cNvPr id="3" name="Line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2390760" y="79053480"/>
          <a:ext cx="1114200" cy="0"/>
        </a:xfrm>
        <a:prstGeom prst="line">
          <a:avLst/>
        </a:prstGeom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1028700</xdr:colOff>
      <xdr:row>0</xdr:row>
      <xdr:rowOff>38160</xdr:rowOff>
    </xdr:from>
    <xdr:to>
      <xdr:col>4</xdr:col>
      <xdr:colOff>85320</xdr:colOff>
      <xdr:row>0</xdr:row>
      <xdr:rowOff>971280</xdr:rowOff>
    </xdr:to>
    <xdr:sp macro="" textlink="">
      <xdr:nvSpPr>
        <xdr:cNvPr id="3" name="CustomShape 1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3133725" y="38160"/>
          <a:ext cx="1961745" cy="933120"/>
        </a:xfrm>
        <a:prstGeom prst="rect">
          <a:avLst/>
        </a:prstGeom>
        <a:solidFill>
          <a:srgbClr val="FFFFFF"/>
        </a:solidFill>
        <a:ln w="9360">
          <a:solidFill>
            <a:srgbClr val="FFFFFF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7360" tIns="27360" rIns="0" bIns="0"/>
        <a:lstStyle/>
        <a:p>
          <a:pPr>
            <a:lnSpc>
              <a:spcPct val="100000"/>
            </a:lnSpc>
          </a:pPr>
          <a:r>
            <a:rPr lang="lt-LT" sz="1200" b="0" strike="noStrike" spc="-1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Times New Roman" panose="02020603050405020304" pitchFamily="18" charset="0"/>
              <a:cs typeface="Times New Roman" panose="02020603050405020304" pitchFamily="18" charset="0"/>
            </a:rPr>
            <a:t>Panevėžio miesto savivaldybės tarybos 2017 m. gegužės      d.  </a:t>
          </a:r>
          <a:r>
            <a:rPr lang="lt-LT" sz="1200" b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sprendimo</a:t>
          </a:r>
          <a:r>
            <a:rPr lang="lt-LT" sz="1100" b="0">
              <a:effectLst/>
              <a:latin typeface="+mn-lt"/>
              <a:ea typeface="+mn-ea"/>
              <a:cs typeface="+mn-cs"/>
            </a:rPr>
            <a:t> </a:t>
          </a:r>
          <a:r>
            <a:rPr lang="lt-LT" sz="1200" b="0" strike="noStrike" spc="-1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Times New Roman" panose="02020603050405020304" pitchFamily="18" charset="0"/>
              <a:cs typeface="Times New Roman" panose="02020603050405020304" pitchFamily="18" charset="0"/>
            </a:rPr>
            <a:t>Nr.</a:t>
          </a:r>
        </a:p>
        <a:p>
          <a:pPr>
            <a:lnSpc>
              <a:spcPct val="100000"/>
            </a:lnSpc>
          </a:pPr>
          <a:r>
            <a:rPr lang="lt-LT" sz="1200" b="0" strike="noStrike" spc="-1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Times New Roman" panose="02020603050405020304" pitchFamily="18" charset="0"/>
              <a:cs typeface="Times New Roman" panose="02020603050405020304" pitchFamily="18" charset="0"/>
            </a:rPr>
            <a:t>3 priedas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topLeftCell="A10" zoomScaleNormal="100" workbookViewId="0">
      <selection activeCell="B2" sqref="B2"/>
    </sheetView>
  </sheetViews>
  <sheetFormatPr defaultRowHeight="12.75" x14ac:dyDescent="0.2"/>
  <cols>
    <col min="1" max="1" width="58.7109375" customWidth="1"/>
    <col min="2" max="2" width="28.140625" customWidth="1"/>
    <col min="3" max="3" width="10.5703125"/>
    <col min="4" max="1025" width="8.5703125"/>
  </cols>
  <sheetData>
    <row r="1" spans="1:3" ht="26.25" customHeight="1" x14ac:dyDescent="0.2"/>
    <row r="2" spans="1:3" ht="14.25" customHeight="1" x14ac:dyDescent="0.25">
      <c r="B2" s="147" t="s">
        <v>119</v>
      </c>
    </row>
    <row r="3" spans="1:3" ht="14.25" customHeight="1" x14ac:dyDescent="0.25">
      <c r="B3" s="25" t="s">
        <v>179</v>
      </c>
    </row>
    <row r="4" spans="1:3" ht="13.5" customHeight="1" x14ac:dyDescent="0.25">
      <c r="B4" s="1" t="s">
        <v>180</v>
      </c>
    </row>
    <row r="5" spans="1:3" ht="13.5" customHeight="1" x14ac:dyDescent="0.25">
      <c r="B5" s="148" t="s">
        <v>120</v>
      </c>
    </row>
    <row r="6" spans="1:3" ht="23.25" customHeight="1" x14ac:dyDescent="0.2">
      <c r="B6" s="12"/>
    </row>
    <row r="7" spans="1:3" ht="15.75" x14ac:dyDescent="0.25">
      <c r="A7" s="149" t="s">
        <v>88</v>
      </c>
      <c r="B7" s="149"/>
    </row>
    <row r="8" spans="1:3" ht="15.75" x14ac:dyDescent="0.25">
      <c r="A8" s="150"/>
      <c r="B8" s="150"/>
    </row>
    <row r="9" spans="1:3" x14ac:dyDescent="0.2">
      <c r="A9" s="5"/>
    </row>
    <row r="10" spans="1:3" ht="5.25" customHeight="1" x14ac:dyDescent="0.2"/>
    <row r="11" spans="1:3" ht="24.75" customHeight="1" x14ac:dyDescent="0.2">
      <c r="A11" s="6" t="s">
        <v>89</v>
      </c>
      <c r="B11" s="6" t="s">
        <v>2</v>
      </c>
    </row>
    <row r="12" spans="1:3" ht="18.75" customHeight="1" x14ac:dyDescent="0.2">
      <c r="A12" s="7" t="s">
        <v>90</v>
      </c>
      <c r="B12" s="2">
        <f>SUM(B15,B13)</f>
        <v>809.2</v>
      </c>
    </row>
    <row r="13" spans="1:3" ht="18.75" customHeight="1" x14ac:dyDescent="0.2">
      <c r="A13" s="7" t="s">
        <v>91</v>
      </c>
      <c r="B13" s="2">
        <f>B14</f>
        <v>659.2</v>
      </c>
    </row>
    <row r="14" spans="1:3" ht="18.75" customHeight="1" x14ac:dyDescent="0.2">
      <c r="A14" s="8" t="s">
        <v>92</v>
      </c>
      <c r="B14" s="26">
        <v>659.2</v>
      </c>
      <c r="C14" s="12"/>
    </row>
    <row r="15" spans="1:3" ht="18.75" customHeight="1" x14ac:dyDescent="0.2">
      <c r="A15" s="7" t="s">
        <v>93</v>
      </c>
      <c r="B15" s="2">
        <f>SUM(B16:B16)</f>
        <v>150</v>
      </c>
    </row>
    <row r="16" spans="1:3" ht="19.5" customHeight="1" x14ac:dyDescent="0.2">
      <c r="A16" s="8" t="s">
        <v>94</v>
      </c>
      <c r="B16" s="9">
        <v>150</v>
      </c>
    </row>
    <row r="17" spans="1:4" ht="15.75" x14ac:dyDescent="0.2">
      <c r="A17" s="10" t="s">
        <v>95</v>
      </c>
      <c r="B17" s="2">
        <f>B18+B24+B25</f>
        <v>1757.1999999999998</v>
      </c>
    </row>
    <row r="18" spans="1:4" ht="15.75" x14ac:dyDescent="0.2">
      <c r="A18" s="7" t="s">
        <v>96</v>
      </c>
      <c r="B18" s="2">
        <f>B22+B21+B23+B19+B20</f>
        <v>-189.00000000000003</v>
      </c>
    </row>
    <row r="19" spans="1:4" ht="33.75" customHeight="1" x14ac:dyDescent="0.2">
      <c r="A19" s="8" t="s">
        <v>97</v>
      </c>
      <c r="B19" s="9">
        <v>0.3</v>
      </c>
    </row>
    <row r="20" spans="1:4" ht="52.5" customHeight="1" x14ac:dyDescent="0.2">
      <c r="A20" s="8" t="s">
        <v>98</v>
      </c>
      <c r="B20" s="9">
        <v>30.1</v>
      </c>
    </row>
    <row r="21" spans="1:4" ht="31.5" x14ac:dyDescent="0.2">
      <c r="A21" s="8" t="s">
        <v>99</v>
      </c>
      <c r="B21" s="11">
        <v>-146.80000000000001</v>
      </c>
      <c r="C21" s="12"/>
    </row>
    <row r="22" spans="1:4" ht="31.5" x14ac:dyDescent="0.2">
      <c r="A22" s="8" t="s">
        <v>100</v>
      </c>
      <c r="B22" s="11">
        <v>-83.3</v>
      </c>
      <c r="C22" s="13"/>
      <c r="D22" s="12"/>
    </row>
    <row r="23" spans="1:4" ht="15.75" x14ac:dyDescent="0.2">
      <c r="A23" s="14" t="s">
        <v>101</v>
      </c>
      <c r="B23" s="11">
        <v>10.7</v>
      </c>
      <c r="C23" s="13"/>
    </row>
    <row r="24" spans="1:4" ht="15.75" x14ac:dyDescent="0.2">
      <c r="A24" s="10" t="s">
        <v>102</v>
      </c>
      <c r="B24" s="27">
        <v>1110.8</v>
      </c>
      <c r="C24" s="15"/>
    </row>
    <row r="25" spans="1:4" ht="15.75" x14ac:dyDescent="0.2">
      <c r="A25" s="10" t="s">
        <v>103</v>
      </c>
      <c r="B25" s="3">
        <f>B26</f>
        <v>835.4</v>
      </c>
      <c r="C25" s="15"/>
    </row>
    <row r="26" spans="1:4" ht="15.75" x14ac:dyDescent="0.2">
      <c r="A26" s="14" t="s">
        <v>104</v>
      </c>
      <c r="B26" s="11">
        <v>835.4</v>
      </c>
      <c r="C26" s="15"/>
    </row>
    <row r="27" spans="1:4" ht="15.75" x14ac:dyDescent="0.2">
      <c r="A27" s="7" t="s">
        <v>105</v>
      </c>
      <c r="B27" s="2">
        <f>SUM(B28,B31)</f>
        <v>908.3</v>
      </c>
    </row>
    <row r="28" spans="1:4" ht="15.75" x14ac:dyDescent="0.2">
      <c r="A28" s="7" t="s">
        <v>106</v>
      </c>
      <c r="B28" s="2">
        <f>B30+B29</f>
        <v>908.3</v>
      </c>
    </row>
    <row r="29" spans="1:4" ht="15.75" x14ac:dyDescent="0.2">
      <c r="A29" s="8" t="s">
        <v>107</v>
      </c>
      <c r="B29" s="11">
        <v>708.3</v>
      </c>
    </row>
    <row r="30" spans="1:4" ht="15.75" x14ac:dyDescent="0.2">
      <c r="A30" s="8" t="s">
        <v>108</v>
      </c>
      <c r="B30" s="9">
        <v>200</v>
      </c>
    </row>
    <row r="31" spans="1:4" ht="15.75" x14ac:dyDescent="0.2">
      <c r="A31" s="7" t="s">
        <v>109</v>
      </c>
      <c r="B31" s="2"/>
    </row>
    <row r="32" spans="1:4" ht="15.75" x14ac:dyDescent="0.2">
      <c r="A32" s="8" t="s">
        <v>109</v>
      </c>
      <c r="B32" s="9">
        <v>-0.7</v>
      </c>
    </row>
    <row r="33" spans="1:2" ht="15.75" x14ac:dyDescent="0.2">
      <c r="A33" s="8" t="s">
        <v>110</v>
      </c>
      <c r="B33" s="9">
        <v>0.7</v>
      </c>
    </row>
    <row r="34" spans="1:2" ht="15.75" x14ac:dyDescent="0.2">
      <c r="A34" s="7" t="s">
        <v>111</v>
      </c>
      <c r="B34" s="2">
        <f>B12+B17+B27</f>
        <v>3474.7</v>
      </c>
    </row>
  </sheetData>
  <mergeCells count="2">
    <mergeCell ref="A7:B7"/>
    <mergeCell ref="A8:B8"/>
  </mergeCells>
  <pageMargins left="0.70866141732283472" right="0.70866141732283472" top="0.94488188976377963" bottom="0.74803149606299213" header="0.51181102362204722" footer="0.51181102362204722"/>
  <pageSetup paperSize="9" firstPageNumber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354"/>
  <sheetViews>
    <sheetView tabSelected="1" topLeftCell="A19" zoomScaleNormal="100" workbookViewId="0">
      <selection activeCell="A198" sqref="A198"/>
    </sheetView>
  </sheetViews>
  <sheetFormatPr defaultRowHeight="15" x14ac:dyDescent="0.25"/>
  <cols>
    <col min="1" max="1" width="43" style="28"/>
    <col min="2" max="2" width="11" style="28"/>
    <col min="3" max="3" width="9.85546875" style="28"/>
    <col min="4" max="4" width="11" style="29"/>
    <col min="5" max="5" width="9.7109375" style="28"/>
    <col min="6" max="6" width="17.5703125" style="28"/>
    <col min="7" max="1025" width="9" style="28"/>
    <col min="1026" max="16384" width="9.140625" style="30"/>
  </cols>
  <sheetData>
    <row r="1" spans="1:9" ht="76.5" customHeight="1" x14ac:dyDescent="0.25"/>
    <row r="2" spans="1:9" ht="30.75" customHeight="1" x14ac:dyDescent="0.25">
      <c r="A2" s="151" t="s">
        <v>0</v>
      </c>
      <c r="B2" s="151"/>
      <c r="C2" s="151"/>
      <c r="D2" s="151"/>
      <c r="E2" s="151"/>
      <c r="F2" s="31"/>
      <c r="I2" s="32"/>
    </row>
    <row r="3" spans="1:9" hidden="1" x14ac:dyDescent="0.25"/>
    <row r="4" spans="1:9" ht="12.75" customHeight="1" x14ac:dyDescent="0.25">
      <c r="A4" s="152" t="s">
        <v>1</v>
      </c>
      <c r="B4" s="152" t="s">
        <v>2</v>
      </c>
      <c r="C4" s="152" t="s">
        <v>3</v>
      </c>
      <c r="D4" s="152"/>
      <c r="E4" s="152"/>
    </row>
    <row r="5" spans="1:9" ht="12.75" customHeight="1" x14ac:dyDescent="0.25">
      <c r="A5" s="152"/>
      <c r="B5" s="152"/>
      <c r="C5" s="153" t="s">
        <v>4</v>
      </c>
      <c r="D5" s="153"/>
      <c r="E5" s="33"/>
    </row>
    <row r="6" spans="1:9" ht="105.75" customHeight="1" x14ac:dyDescent="0.25">
      <c r="A6" s="152"/>
      <c r="B6" s="152"/>
      <c r="C6" s="34" t="s">
        <v>5</v>
      </c>
      <c r="D6" s="35" t="s">
        <v>6</v>
      </c>
      <c r="E6" s="36" t="s">
        <v>7</v>
      </c>
    </row>
    <row r="7" spans="1:9" ht="28.5" customHeight="1" x14ac:dyDescent="0.25">
      <c r="A7" s="161" t="s">
        <v>122</v>
      </c>
      <c r="B7" s="162"/>
      <c r="C7" s="162"/>
      <c r="D7" s="162"/>
      <c r="E7" s="162"/>
    </row>
    <row r="8" spans="1:9" ht="21.75" customHeight="1" x14ac:dyDescent="0.25">
      <c r="A8" s="37" t="s">
        <v>8</v>
      </c>
      <c r="B8" s="38">
        <f>B9</f>
        <v>0.3</v>
      </c>
      <c r="C8" s="38">
        <f>C9</f>
        <v>0.3</v>
      </c>
      <c r="D8" s="38">
        <f>D9</f>
        <v>0.2</v>
      </c>
      <c r="E8" s="39"/>
    </row>
    <row r="9" spans="1:9" ht="28.5" customHeight="1" x14ac:dyDescent="0.25">
      <c r="A9" s="40" t="s">
        <v>121</v>
      </c>
      <c r="B9" s="41">
        <v>0.3</v>
      </c>
      <c r="C9" s="42">
        <v>0.3</v>
      </c>
      <c r="D9" s="43">
        <v>0.2</v>
      </c>
      <c r="E9" s="44"/>
    </row>
    <row r="10" spans="1:9" ht="18" customHeight="1" x14ac:dyDescent="0.25">
      <c r="A10" s="45" t="s">
        <v>9</v>
      </c>
      <c r="B10" s="46">
        <f t="shared" ref="B10:D11" si="0">B8</f>
        <v>0.3</v>
      </c>
      <c r="C10" s="46">
        <f t="shared" si="0"/>
        <v>0.3</v>
      </c>
      <c r="D10" s="46">
        <f t="shared" si="0"/>
        <v>0.2</v>
      </c>
      <c r="E10" s="47"/>
    </row>
    <row r="11" spans="1:9" ht="28.5" customHeight="1" x14ac:dyDescent="0.25">
      <c r="A11" s="40" t="s">
        <v>121</v>
      </c>
      <c r="B11" s="48">
        <f t="shared" si="0"/>
        <v>0.3</v>
      </c>
      <c r="C11" s="48">
        <f t="shared" si="0"/>
        <v>0.3</v>
      </c>
      <c r="D11" s="48">
        <f t="shared" si="0"/>
        <v>0.2</v>
      </c>
      <c r="E11" s="48"/>
    </row>
    <row r="12" spans="1:9" ht="21.75" customHeight="1" x14ac:dyDescent="0.25">
      <c r="A12" s="163" t="s">
        <v>123</v>
      </c>
      <c r="B12" s="164"/>
      <c r="C12" s="164"/>
      <c r="D12" s="164"/>
      <c r="E12" s="164"/>
    </row>
    <row r="13" spans="1:9" x14ac:dyDescent="0.25">
      <c r="A13" s="49" t="s">
        <v>10</v>
      </c>
      <c r="B13" s="50">
        <f>B14+B15+B16</f>
        <v>938.40000000000009</v>
      </c>
      <c r="C13" s="50">
        <f>C14+C15+C16</f>
        <v>66.099999999999994</v>
      </c>
      <c r="D13" s="50">
        <f>D14+D15+D16</f>
        <v>7</v>
      </c>
      <c r="E13" s="50">
        <f>E14+E15+E16</f>
        <v>872.3</v>
      </c>
      <c r="G13" s="51"/>
    </row>
    <row r="14" spans="1:9" ht="21" customHeight="1" x14ac:dyDescent="0.25">
      <c r="A14" s="52" t="s">
        <v>11</v>
      </c>
      <c r="B14" s="53">
        <v>41</v>
      </c>
      <c r="C14" s="54">
        <v>30</v>
      </c>
      <c r="D14" s="54"/>
      <c r="E14" s="55">
        <v>11</v>
      </c>
      <c r="G14" s="51"/>
    </row>
    <row r="15" spans="1:9" ht="25.15" customHeight="1" x14ac:dyDescent="0.25">
      <c r="A15" s="40" t="s">
        <v>12</v>
      </c>
      <c r="B15" s="56">
        <v>-146.80000000000001</v>
      </c>
      <c r="C15" s="57"/>
      <c r="D15" s="57"/>
      <c r="E15" s="58">
        <v>-146.80000000000001</v>
      </c>
      <c r="G15" s="51"/>
    </row>
    <row r="16" spans="1:9" ht="16.5" customHeight="1" x14ac:dyDescent="0.25">
      <c r="A16" s="52" t="s">
        <v>13</v>
      </c>
      <c r="B16" s="56">
        <v>1044.2</v>
      </c>
      <c r="C16" s="59">
        <v>36.1</v>
      </c>
      <c r="D16" s="59">
        <v>7</v>
      </c>
      <c r="E16" s="60">
        <v>1008.1</v>
      </c>
      <c r="F16" s="61"/>
      <c r="G16" s="51"/>
    </row>
    <row r="17" spans="1:7" ht="21" customHeight="1" x14ac:dyDescent="0.25">
      <c r="A17" s="45" t="s">
        <v>14</v>
      </c>
      <c r="B17" s="62">
        <f>B13</f>
        <v>938.40000000000009</v>
      </c>
      <c r="C17" s="62">
        <f>C13</f>
        <v>66.099999999999994</v>
      </c>
      <c r="D17" s="62">
        <f>D13</f>
        <v>7</v>
      </c>
      <c r="E17" s="62">
        <f>E13</f>
        <v>872.3</v>
      </c>
      <c r="G17" s="51"/>
    </row>
    <row r="18" spans="1:7" ht="21" customHeight="1" x14ac:dyDescent="0.25">
      <c r="A18" s="40" t="s">
        <v>11</v>
      </c>
      <c r="B18" s="63">
        <f>B14</f>
        <v>41</v>
      </c>
      <c r="C18" s="63">
        <f>C14</f>
        <v>30</v>
      </c>
      <c r="D18" s="63"/>
      <c r="E18" s="63">
        <f t="shared" ref="E18" si="1">E14</f>
        <v>11</v>
      </c>
      <c r="G18" s="51"/>
    </row>
    <row r="19" spans="1:7" ht="30" customHeight="1" x14ac:dyDescent="0.25">
      <c r="A19" s="40" t="s">
        <v>12</v>
      </c>
      <c r="B19" s="63">
        <f>B15</f>
        <v>-146.80000000000001</v>
      </c>
      <c r="C19" s="63"/>
      <c r="D19" s="63"/>
      <c r="E19" s="63">
        <f>E15</f>
        <v>-146.80000000000001</v>
      </c>
      <c r="G19" s="51"/>
    </row>
    <row r="20" spans="1:7" ht="20.25" customHeight="1" x14ac:dyDescent="0.25">
      <c r="A20" s="64" t="s">
        <v>13</v>
      </c>
      <c r="B20" s="63">
        <f>B16</f>
        <v>1044.2</v>
      </c>
      <c r="C20" s="63">
        <f>C16</f>
        <v>36.1</v>
      </c>
      <c r="D20" s="63">
        <f>D16</f>
        <v>7</v>
      </c>
      <c r="E20" s="63">
        <f>E16</f>
        <v>1008.1</v>
      </c>
      <c r="G20" s="51"/>
    </row>
    <row r="21" spans="1:7" ht="27" customHeight="1" x14ac:dyDescent="0.25">
      <c r="A21" s="165" t="s">
        <v>15</v>
      </c>
      <c r="B21" s="165"/>
      <c r="C21" s="165"/>
      <c r="D21" s="165"/>
      <c r="E21" s="165"/>
      <c r="G21" s="51"/>
    </row>
    <row r="22" spans="1:7" ht="20.25" customHeight="1" x14ac:dyDescent="0.25">
      <c r="A22" s="49" t="s">
        <v>10</v>
      </c>
      <c r="B22" s="65">
        <f>B23</f>
        <v>10.7</v>
      </c>
      <c r="C22" s="65">
        <f>C23</f>
        <v>10.7</v>
      </c>
      <c r="D22" s="66"/>
      <c r="E22" s="66"/>
      <c r="G22" s="51"/>
    </row>
    <row r="23" spans="1:7" ht="20.25" customHeight="1" x14ac:dyDescent="0.25">
      <c r="A23" s="67" t="s">
        <v>16</v>
      </c>
      <c r="B23" s="66">
        <v>10.7</v>
      </c>
      <c r="C23" s="66">
        <v>10.7</v>
      </c>
      <c r="D23" s="66"/>
      <c r="E23" s="66"/>
      <c r="G23" s="51"/>
    </row>
    <row r="24" spans="1:7" ht="20.25" customHeight="1" x14ac:dyDescent="0.25">
      <c r="A24" s="68" t="s">
        <v>17</v>
      </c>
      <c r="B24" s="65">
        <f>B22</f>
        <v>10.7</v>
      </c>
      <c r="C24" s="65">
        <f>C22</f>
        <v>10.7</v>
      </c>
      <c r="D24" s="66"/>
      <c r="E24" s="66"/>
      <c r="G24" s="51"/>
    </row>
    <row r="25" spans="1:7" ht="20.25" customHeight="1" x14ac:dyDescent="0.25">
      <c r="A25" s="67" t="s">
        <v>16</v>
      </c>
      <c r="B25" s="66">
        <f>B23</f>
        <v>10.7</v>
      </c>
      <c r="C25" s="66">
        <f>C23</f>
        <v>10.7</v>
      </c>
      <c r="D25" s="66"/>
      <c r="E25" s="66"/>
      <c r="G25" s="51"/>
    </row>
    <row r="26" spans="1:7" ht="25.5" customHeight="1" x14ac:dyDescent="0.25">
      <c r="A26" s="165" t="s">
        <v>18</v>
      </c>
      <c r="B26" s="165"/>
      <c r="C26" s="165"/>
      <c r="D26" s="165"/>
      <c r="E26" s="165"/>
      <c r="G26" s="51"/>
    </row>
    <row r="27" spans="1:7" ht="18.75" customHeight="1" x14ac:dyDescent="0.25">
      <c r="A27" s="69" t="s">
        <v>8</v>
      </c>
      <c r="B27" s="70">
        <f>B28</f>
        <v>-97.1</v>
      </c>
      <c r="C27" s="70">
        <f>C28</f>
        <v>-97.1</v>
      </c>
      <c r="D27" s="71"/>
      <c r="E27" s="71"/>
      <c r="G27" s="51"/>
    </row>
    <row r="28" spans="1:7" ht="31.5" customHeight="1" x14ac:dyDescent="0.25">
      <c r="A28" s="133" t="s">
        <v>121</v>
      </c>
      <c r="B28" s="72">
        <v>-97.1</v>
      </c>
      <c r="C28" s="72">
        <v>-97.1</v>
      </c>
      <c r="D28" s="71"/>
      <c r="E28" s="71"/>
      <c r="G28" s="51"/>
    </row>
    <row r="29" spans="1:7" ht="31.5" customHeight="1" x14ac:dyDescent="0.25">
      <c r="A29" s="73" t="s">
        <v>19</v>
      </c>
      <c r="B29" s="70">
        <f>B30</f>
        <v>97.1</v>
      </c>
      <c r="C29" s="70">
        <f>C30</f>
        <v>97.1</v>
      </c>
      <c r="D29" s="71"/>
      <c r="E29" s="71"/>
      <c r="G29" s="51"/>
    </row>
    <row r="30" spans="1:7" ht="31.5" customHeight="1" x14ac:dyDescent="0.25">
      <c r="A30" s="133" t="s">
        <v>121</v>
      </c>
      <c r="B30" s="72">
        <v>97.1</v>
      </c>
      <c r="C30" s="72">
        <v>97.1</v>
      </c>
      <c r="D30" s="71"/>
      <c r="E30" s="71"/>
      <c r="G30" s="51"/>
    </row>
    <row r="31" spans="1:7" ht="20.25" customHeight="1" x14ac:dyDescent="0.25">
      <c r="A31" s="68" t="s">
        <v>20</v>
      </c>
      <c r="B31" s="74">
        <v>0</v>
      </c>
      <c r="C31" s="74">
        <v>0</v>
      </c>
      <c r="D31" s="71"/>
      <c r="E31" s="71"/>
      <c r="G31" s="51"/>
    </row>
    <row r="32" spans="1:7" ht="33" customHeight="1" x14ac:dyDescent="0.25">
      <c r="A32" s="133" t="s">
        <v>121</v>
      </c>
      <c r="B32" s="66">
        <v>0</v>
      </c>
      <c r="C32" s="66">
        <v>0</v>
      </c>
      <c r="D32" s="66"/>
      <c r="E32" s="66"/>
      <c r="G32" s="51"/>
    </row>
    <row r="33" spans="1:7" ht="24" customHeight="1" x14ac:dyDescent="0.25">
      <c r="A33" s="166" t="s">
        <v>124</v>
      </c>
      <c r="B33" s="167"/>
      <c r="C33" s="167"/>
      <c r="D33" s="167"/>
      <c r="E33" s="167"/>
      <c r="G33" s="51"/>
    </row>
    <row r="34" spans="1:7" ht="20.25" customHeight="1" x14ac:dyDescent="0.25">
      <c r="A34" s="49" t="s">
        <v>10</v>
      </c>
      <c r="B34" s="65"/>
      <c r="C34" s="65">
        <f>C35</f>
        <v>-6.3</v>
      </c>
      <c r="D34" s="65"/>
      <c r="E34" s="65">
        <f>E35</f>
        <v>6.3</v>
      </c>
      <c r="G34" s="51"/>
    </row>
    <row r="35" spans="1:7" ht="20.25" customHeight="1" x14ac:dyDescent="0.25">
      <c r="A35" s="64" t="s">
        <v>21</v>
      </c>
      <c r="B35" s="66"/>
      <c r="C35" s="66">
        <v>-6.3</v>
      </c>
      <c r="D35" s="66"/>
      <c r="E35" s="66">
        <v>6.3</v>
      </c>
      <c r="F35" s="61"/>
      <c r="G35" s="51"/>
    </row>
    <row r="36" spans="1:7" ht="24" customHeight="1" x14ac:dyDescent="0.25">
      <c r="A36" s="68" t="s">
        <v>22</v>
      </c>
      <c r="B36" s="65"/>
      <c r="C36" s="65">
        <f>C34</f>
        <v>-6.3</v>
      </c>
      <c r="D36" s="65"/>
      <c r="E36" s="65">
        <f>E34</f>
        <v>6.3</v>
      </c>
      <c r="G36" s="51"/>
    </row>
    <row r="37" spans="1:7" ht="21" customHeight="1" x14ac:dyDescent="0.25">
      <c r="A37" s="64" t="s">
        <v>21</v>
      </c>
      <c r="B37" s="66"/>
      <c r="C37" s="66">
        <f>C35</f>
        <v>-6.3</v>
      </c>
      <c r="D37" s="66"/>
      <c r="E37" s="66">
        <f>E35</f>
        <v>6.3</v>
      </c>
      <c r="G37" s="51"/>
    </row>
    <row r="38" spans="1:7" ht="21" customHeight="1" x14ac:dyDescent="0.25">
      <c r="A38" s="154" t="s">
        <v>23</v>
      </c>
      <c r="B38" s="154"/>
      <c r="C38" s="154"/>
      <c r="D38" s="154"/>
      <c r="E38" s="154"/>
      <c r="G38" s="51"/>
    </row>
    <row r="39" spans="1:7" ht="21" customHeight="1" x14ac:dyDescent="0.25">
      <c r="A39" s="75" t="s">
        <v>10</v>
      </c>
      <c r="B39" s="76">
        <f>B40</f>
        <v>2.2000000000000002</v>
      </c>
      <c r="C39" s="76">
        <f>C40</f>
        <v>-3.2</v>
      </c>
      <c r="D39" s="76"/>
      <c r="E39" s="76">
        <f>E40</f>
        <v>5.4</v>
      </c>
      <c r="G39" s="51"/>
    </row>
    <row r="40" spans="1:7" ht="21" customHeight="1" x14ac:dyDescent="0.25">
      <c r="A40" s="77" t="s">
        <v>24</v>
      </c>
      <c r="B40" s="78">
        <v>2.2000000000000002</v>
      </c>
      <c r="C40" s="78">
        <v>-3.2</v>
      </c>
      <c r="D40" s="76"/>
      <c r="E40" s="78">
        <v>5.4</v>
      </c>
      <c r="G40" s="51"/>
    </row>
    <row r="41" spans="1:7" ht="21" customHeight="1" x14ac:dyDescent="0.25">
      <c r="A41" s="79" t="s">
        <v>25</v>
      </c>
      <c r="B41" s="65">
        <f>B39</f>
        <v>2.2000000000000002</v>
      </c>
      <c r="C41" s="65">
        <f>C39</f>
        <v>-3.2</v>
      </c>
      <c r="D41" s="65"/>
      <c r="E41" s="65">
        <f>E39</f>
        <v>5.4</v>
      </c>
      <c r="G41" s="51"/>
    </row>
    <row r="42" spans="1:7" ht="21" customHeight="1" x14ac:dyDescent="0.25">
      <c r="A42" s="77" t="s">
        <v>24</v>
      </c>
      <c r="B42" s="66">
        <f>B40</f>
        <v>2.2000000000000002</v>
      </c>
      <c r="C42" s="66">
        <f>C40</f>
        <v>-3.2</v>
      </c>
      <c r="D42" s="66"/>
      <c r="E42" s="66">
        <f>E40</f>
        <v>5.4</v>
      </c>
    </row>
    <row r="43" spans="1:7" ht="42.75" customHeight="1" x14ac:dyDescent="0.25">
      <c r="A43" s="155" t="s">
        <v>125</v>
      </c>
      <c r="B43" s="156"/>
      <c r="C43" s="156"/>
      <c r="D43" s="156"/>
      <c r="E43" s="156"/>
    </row>
    <row r="44" spans="1:7" ht="19.5" customHeight="1" x14ac:dyDescent="0.25">
      <c r="A44" s="49" t="s">
        <v>10</v>
      </c>
      <c r="B44" s="46">
        <f>B45+B46</f>
        <v>1139.7</v>
      </c>
      <c r="C44" s="46">
        <f>C45+C46</f>
        <v>636.70000000000005</v>
      </c>
      <c r="D44" s="46"/>
      <c r="E44" s="46">
        <f>E45+E46</f>
        <v>503</v>
      </c>
      <c r="F44" s="61"/>
    </row>
    <row r="45" spans="1:7" ht="17.25" customHeight="1" x14ac:dyDescent="0.25">
      <c r="A45" s="52" t="s">
        <v>26</v>
      </c>
      <c r="B45" s="80">
        <v>1223</v>
      </c>
      <c r="C45" s="81">
        <v>720</v>
      </c>
      <c r="D45" s="81"/>
      <c r="E45" s="82">
        <v>503</v>
      </c>
    </row>
    <row r="46" spans="1:7" ht="39" customHeight="1" x14ac:dyDescent="0.25">
      <c r="A46" s="134" t="s">
        <v>27</v>
      </c>
      <c r="B46" s="63">
        <v>-83.3</v>
      </c>
      <c r="C46" s="66">
        <v>-83.3</v>
      </c>
      <c r="D46" s="66"/>
      <c r="E46" s="83"/>
    </row>
    <row r="47" spans="1:7" ht="17.25" customHeight="1" x14ac:dyDescent="0.25">
      <c r="A47" s="45" t="s">
        <v>28</v>
      </c>
      <c r="B47" s="84">
        <f t="shared" ref="B47:C49" si="2">B44</f>
        <v>1139.7</v>
      </c>
      <c r="C47" s="70">
        <f t="shared" si="2"/>
        <v>636.70000000000005</v>
      </c>
      <c r="D47" s="70"/>
      <c r="E47" s="70">
        <f>E44</f>
        <v>503</v>
      </c>
    </row>
    <row r="48" spans="1:7" ht="15.75" customHeight="1" x14ac:dyDescent="0.25">
      <c r="A48" s="40" t="s">
        <v>26</v>
      </c>
      <c r="B48" s="48">
        <f t="shared" si="2"/>
        <v>1223</v>
      </c>
      <c r="C48" s="72">
        <f t="shared" si="2"/>
        <v>720</v>
      </c>
      <c r="D48" s="72"/>
      <c r="E48" s="72">
        <f>E45</f>
        <v>503</v>
      </c>
    </row>
    <row r="49" spans="1:5" ht="46.5" customHeight="1" x14ac:dyDescent="0.25">
      <c r="A49" s="133" t="s">
        <v>27</v>
      </c>
      <c r="B49" s="72">
        <f t="shared" si="2"/>
        <v>-83.3</v>
      </c>
      <c r="C49" s="48">
        <f t="shared" si="2"/>
        <v>-83.3</v>
      </c>
      <c r="D49" s="72"/>
      <c r="E49" s="72"/>
    </row>
    <row r="50" spans="1:5" ht="17.25" customHeight="1" x14ac:dyDescent="0.25">
      <c r="A50" s="157" t="s">
        <v>126</v>
      </c>
      <c r="B50" s="158"/>
      <c r="C50" s="158"/>
      <c r="D50" s="158"/>
      <c r="E50" s="158"/>
    </row>
    <row r="51" spans="1:5" ht="15.75" x14ac:dyDescent="0.25">
      <c r="A51" s="85" t="s">
        <v>29</v>
      </c>
      <c r="B51" s="84">
        <f>B52</f>
        <v>8.1999999999999993</v>
      </c>
      <c r="C51" s="84">
        <f>C52</f>
        <v>8.1999999999999993</v>
      </c>
      <c r="D51" s="84">
        <f>D52</f>
        <v>6.2</v>
      </c>
      <c r="E51" s="84"/>
    </row>
    <row r="52" spans="1:5" x14ac:dyDescent="0.25">
      <c r="A52" s="64" t="s">
        <v>30</v>
      </c>
      <c r="B52" s="48">
        <v>8.1999999999999993</v>
      </c>
      <c r="C52" s="72">
        <v>8.1999999999999993</v>
      </c>
      <c r="D52" s="72">
        <v>6.2</v>
      </c>
      <c r="E52" s="86"/>
    </row>
    <row r="53" spans="1:5" ht="15.75" x14ac:dyDescent="0.25">
      <c r="A53" s="87" t="s">
        <v>31</v>
      </c>
      <c r="B53" s="84">
        <f>B54</f>
        <v>2.9</v>
      </c>
      <c r="C53" s="84">
        <f>C54</f>
        <v>2.9</v>
      </c>
      <c r="D53" s="84">
        <f>D54</f>
        <v>2.2000000000000002</v>
      </c>
      <c r="E53" s="86"/>
    </row>
    <row r="54" spans="1:5" ht="17.25" customHeight="1" x14ac:dyDescent="0.25">
      <c r="A54" s="64" t="s">
        <v>30</v>
      </c>
      <c r="B54" s="48">
        <v>2.9</v>
      </c>
      <c r="C54" s="48">
        <v>2.9</v>
      </c>
      <c r="D54" s="48">
        <v>2.2000000000000002</v>
      </c>
      <c r="E54" s="86"/>
    </row>
    <row r="55" spans="1:5" ht="19.5" customHeight="1" x14ac:dyDescent="0.25">
      <c r="A55" s="85" t="s">
        <v>32</v>
      </c>
      <c r="B55" s="84">
        <f>B56</f>
        <v>5.4</v>
      </c>
      <c r="C55" s="84">
        <f>C56</f>
        <v>5.4</v>
      </c>
      <c r="D55" s="84">
        <f>D56</f>
        <v>4.0999999999999996</v>
      </c>
      <c r="E55" s="70"/>
    </row>
    <row r="56" spans="1:5" ht="18.75" customHeight="1" x14ac:dyDescent="0.25">
      <c r="A56" s="64" t="s">
        <v>16</v>
      </c>
      <c r="B56" s="48">
        <v>5.4</v>
      </c>
      <c r="C56" s="72">
        <v>5.4</v>
      </c>
      <c r="D56" s="72">
        <v>4.0999999999999996</v>
      </c>
      <c r="E56" s="86"/>
    </row>
    <row r="57" spans="1:5" ht="18" customHeight="1" x14ac:dyDescent="0.25">
      <c r="A57" s="85" t="s">
        <v>33</v>
      </c>
      <c r="B57" s="84">
        <f>B58+B59</f>
        <v>7.1</v>
      </c>
      <c r="C57" s="84">
        <f>C58+C59</f>
        <v>7.1</v>
      </c>
      <c r="D57" s="84">
        <f>D58+D59</f>
        <v>3.9</v>
      </c>
      <c r="E57" s="84"/>
    </row>
    <row r="58" spans="1:5" ht="18" customHeight="1" x14ac:dyDescent="0.25">
      <c r="A58" s="40" t="s">
        <v>11</v>
      </c>
      <c r="B58" s="48">
        <v>2</v>
      </c>
      <c r="C58" s="72">
        <v>2</v>
      </c>
      <c r="D58" s="72"/>
      <c r="E58" s="86"/>
    </row>
    <row r="59" spans="1:5" ht="18" customHeight="1" x14ac:dyDescent="0.25">
      <c r="A59" s="64" t="s">
        <v>34</v>
      </c>
      <c r="B59" s="48">
        <v>5.0999999999999996</v>
      </c>
      <c r="C59" s="48">
        <v>5.0999999999999996</v>
      </c>
      <c r="D59" s="48">
        <v>3.9</v>
      </c>
      <c r="E59" s="88"/>
    </row>
    <row r="60" spans="1:5" ht="18" customHeight="1" x14ac:dyDescent="0.25">
      <c r="A60" s="136" t="s">
        <v>128</v>
      </c>
      <c r="B60" s="84">
        <f>B61</f>
        <v>5.5</v>
      </c>
      <c r="C60" s="84">
        <f>C61</f>
        <v>5.5</v>
      </c>
      <c r="D60" s="84">
        <f>D61</f>
        <v>4.2</v>
      </c>
      <c r="E60" s="88"/>
    </row>
    <row r="61" spans="1:5" ht="15" customHeight="1" x14ac:dyDescent="0.25">
      <c r="A61" s="40" t="s">
        <v>30</v>
      </c>
      <c r="B61" s="48">
        <v>5.5</v>
      </c>
      <c r="C61" s="48">
        <v>5.5</v>
      </c>
      <c r="D61" s="48">
        <v>4.2</v>
      </c>
      <c r="E61" s="88"/>
    </row>
    <row r="62" spans="1:5" ht="31.5" customHeight="1" x14ac:dyDescent="0.25">
      <c r="A62" s="85" t="s">
        <v>35</v>
      </c>
      <c r="B62" s="84">
        <f>B64+B63</f>
        <v>12.9</v>
      </c>
      <c r="C62" s="84">
        <f>C64+C63</f>
        <v>12.9</v>
      </c>
      <c r="D62" s="84">
        <f>D64+D63</f>
        <v>5.3</v>
      </c>
      <c r="E62" s="84"/>
    </row>
    <row r="63" spans="1:5" ht="18" customHeight="1" x14ac:dyDescent="0.25">
      <c r="A63" s="40" t="s">
        <v>11</v>
      </c>
      <c r="B63" s="48">
        <v>6</v>
      </c>
      <c r="C63" s="48">
        <v>6</v>
      </c>
      <c r="D63" s="84"/>
      <c r="E63" s="84"/>
    </row>
    <row r="64" spans="1:5" ht="18" customHeight="1" x14ac:dyDescent="0.25">
      <c r="A64" s="64" t="s">
        <v>34</v>
      </c>
      <c r="B64" s="48">
        <v>6.9</v>
      </c>
      <c r="C64" s="72">
        <v>6.9</v>
      </c>
      <c r="D64" s="72">
        <v>5.3</v>
      </c>
      <c r="E64" s="86"/>
    </row>
    <row r="65" spans="1:5" ht="18" customHeight="1" x14ac:dyDescent="0.25">
      <c r="A65" s="87" t="s">
        <v>36</v>
      </c>
      <c r="B65" s="84">
        <f>B66+B67+B68</f>
        <v>244.00000000000003</v>
      </c>
      <c r="C65" s="84">
        <f>C66+C67+C68</f>
        <v>244.00000000000003</v>
      </c>
      <c r="D65" s="84">
        <f>D66+D67+D68</f>
        <v>169.29999999999998</v>
      </c>
      <c r="E65" s="88"/>
    </row>
    <row r="66" spans="1:5" ht="18" customHeight="1" x14ac:dyDescent="0.25">
      <c r="A66" s="40" t="s">
        <v>11</v>
      </c>
      <c r="B66" s="48">
        <v>220.3</v>
      </c>
      <c r="C66" s="48">
        <v>220.3</v>
      </c>
      <c r="D66" s="48">
        <v>158.69999999999999</v>
      </c>
      <c r="E66" s="88"/>
    </row>
    <row r="67" spans="1:5" ht="18" customHeight="1" x14ac:dyDescent="0.25">
      <c r="A67" s="40" t="s">
        <v>34</v>
      </c>
      <c r="B67" s="48">
        <v>13.9</v>
      </c>
      <c r="C67" s="48">
        <v>13.9</v>
      </c>
      <c r="D67" s="48">
        <v>10.6</v>
      </c>
      <c r="E67" s="88"/>
    </row>
    <row r="68" spans="1:5" ht="18.75" customHeight="1" x14ac:dyDescent="0.25">
      <c r="A68" s="40" t="s">
        <v>37</v>
      </c>
      <c r="B68" s="48">
        <v>9.8000000000000007</v>
      </c>
      <c r="C68" s="48">
        <v>9.8000000000000007</v>
      </c>
      <c r="D68" s="48"/>
      <c r="E68" s="88"/>
    </row>
    <row r="69" spans="1:5" ht="18" customHeight="1" x14ac:dyDescent="0.25">
      <c r="A69" s="135" t="s">
        <v>127</v>
      </c>
      <c r="B69" s="84">
        <f>B70</f>
        <v>3.1</v>
      </c>
      <c r="C69" s="84">
        <f>C70</f>
        <v>3.1</v>
      </c>
      <c r="D69" s="84">
        <f>D70</f>
        <v>2.4</v>
      </c>
      <c r="E69" s="84"/>
    </row>
    <row r="70" spans="1:5" ht="22.5" customHeight="1" x14ac:dyDescent="0.25">
      <c r="A70" s="64" t="s">
        <v>30</v>
      </c>
      <c r="B70" s="48">
        <v>3.1</v>
      </c>
      <c r="C70" s="72">
        <v>3.1</v>
      </c>
      <c r="D70" s="72">
        <v>2.4</v>
      </c>
      <c r="E70" s="86"/>
    </row>
    <row r="71" spans="1:5" ht="16.5" customHeight="1" x14ac:dyDescent="0.25">
      <c r="A71" s="136" t="s">
        <v>129</v>
      </c>
      <c r="B71" s="84">
        <f>B72+B73</f>
        <v>-230.10000000000002</v>
      </c>
      <c r="C71" s="84">
        <f>C72+C73</f>
        <v>-230.10000000000002</v>
      </c>
      <c r="D71" s="84">
        <f>D72+D73</f>
        <v>-158.69999999999999</v>
      </c>
      <c r="E71" s="88"/>
    </row>
    <row r="72" spans="1:5" ht="16.5" customHeight="1" x14ac:dyDescent="0.25">
      <c r="A72" s="40" t="s">
        <v>11</v>
      </c>
      <c r="B72" s="48">
        <v>-220.3</v>
      </c>
      <c r="C72" s="48">
        <v>-220.3</v>
      </c>
      <c r="D72" s="48">
        <v>-158.69999999999999</v>
      </c>
      <c r="E72" s="88"/>
    </row>
    <row r="73" spans="1:5" x14ac:dyDescent="0.25">
      <c r="A73" s="40" t="s">
        <v>37</v>
      </c>
      <c r="B73" s="48">
        <v>-9.8000000000000007</v>
      </c>
      <c r="C73" s="48">
        <v>-9.8000000000000007</v>
      </c>
      <c r="D73" s="48"/>
      <c r="E73" s="88"/>
    </row>
    <row r="74" spans="1:5" x14ac:dyDescent="0.25">
      <c r="A74" s="89" t="s">
        <v>38</v>
      </c>
      <c r="B74" s="84">
        <f>B51+B53+B55+B57+B60+B62+B65+B69+B71</f>
        <v>59</v>
      </c>
      <c r="C74" s="84">
        <f>C51+C53+C55+C57+C60+C62+C65+C69+C71</f>
        <v>59</v>
      </c>
      <c r="D74" s="84">
        <f>D51+D53+D55+D57+D60+D62+D65+D69+D71</f>
        <v>38.900000000000006</v>
      </c>
      <c r="E74" s="84"/>
    </row>
    <row r="75" spans="1:5" x14ac:dyDescent="0.25">
      <c r="A75" s="40" t="s">
        <v>26</v>
      </c>
      <c r="B75" s="48">
        <f>B66+B72+B58+B63</f>
        <v>8</v>
      </c>
      <c r="C75" s="48">
        <f>C66+C72+C58+C63</f>
        <v>8</v>
      </c>
      <c r="D75" s="48"/>
      <c r="E75" s="48"/>
    </row>
    <row r="76" spans="1:5" ht="16.5" customHeight="1" x14ac:dyDescent="0.25">
      <c r="A76" s="90" t="s">
        <v>34</v>
      </c>
      <c r="B76" s="59">
        <f>B52+B54+B56+B59+B61+B64+B67+B70</f>
        <v>51</v>
      </c>
      <c r="C76" s="59">
        <f>C52+C54+C56+C59+C61+C64+C67+C70</f>
        <v>51</v>
      </c>
      <c r="D76" s="59">
        <f>D52+D54+D56+D59+D61+D64+D67+D70</f>
        <v>38.9</v>
      </c>
      <c r="E76" s="59"/>
    </row>
    <row r="77" spans="1:5" ht="18.75" customHeight="1" x14ac:dyDescent="0.25">
      <c r="A77" s="137" t="s">
        <v>130</v>
      </c>
      <c r="B77" s="91"/>
      <c r="C77" s="91"/>
      <c r="D77" s="92"/>
      <c r="E77" s="93"/>
    </row>
    <row r="78" spans="1:5" ht="18.75" customHeight="1" x14ac:dyDescent="0.25">
      <c r="A78" s="85" t="s">
        <v>10</v>
      </c>
      <c r="B78" s="70">
        <v>-30</v>
      </c>
      <c r="C78" s="70">
        <v>-30</v>
      </c>
      <c r="D78" s="72"/>
      <c r="E78" s="86"/>
    </row>
    <row r="79" spans="1:5" ht="18.75" customHeight="1" x14ac:dyDescent="0.25">
      <c r="A79" s="138" t="s">
        <v>24</v>
      </c>
      <c r="B79" s="72">
        <v>-30</v>
      </c>
      <c r="C79" s="72">
        <v>-30</v>
      </c>
      <c r="D79" s="72"/>
      <c r="E79" s="86"/>
    </row>
    <row r="80" spans="1:5" ht="17.25" customHeight="1" x14ac:dyDescent="0.25">
      <c r="A80" s="89" t="s">
        <v>39</v>
      </c>
      <c r="B80" s="46">
        <f>B82+B81</f>
        <v>55.2</v>
      </c>
      <c r="C80" s="46">
        <f>C82+C81</f>
        <v>50.2</v>
      </c>
      <c r="D80" s="46">
        <f>D82+D81</f>
        <v>15.4</v>
      </c>
      <c r="E80" s="46">
        <f>E82+E81</f>
        <v>5</v>
      </c>
    </row>
    <row r="81" spans="1:6" ht="17.25" customHeight="1" x14ac:dyDescent="0.25">
      <c r="A81" s="94" t="s">
        <v>11</v>
      </c>
      <c r="B81" s="95">
        <v>35</v>
      </c>
      <c r="C81" s="96">
        <v>30</v>
      </c>
      <c r="D81" s="96"/>
      <c r="E81" s="96">
        <v>5</v>
      </c>
    </row>
    <row r="82" spans="1:6" ht="19.5" customHeight="1" x14ac:dyDescent="0.25">
      <c r="A82" s="40" t="s">
        <v>40</v>
      </c>
      <c r="B82" s="48">
        <v>20.2</v>
      </c>
      <c r="C82" s="72">
        <v>20.2</v>
      </c>
      <c r="D82" s="72">
        <v>15.4</v>
      </c>
      <c r="E82" s="86"/>
    </row>
    <row r="83" spans="1:6" ht="15.75" x14ac:dyDescent="0.25">
      <c r="A83" s="85" t="s">
        <v>41</v>
      </c>
      <c r="B83" s="84">
        <f>B84</f>
        <v>5.2</v>
      </c>
      <c r="C83" s="84">
        <f>C84</f>
        <v>5.2</v>
      </c>
      <c r="D83" s="84">
        <f>D84</f>
        <v>4</v>
      </c>
      <c r="E83" s="70"/>
    </row>
    <row r="84" spans="1:6" x14ac:dyDescent="0.25">
      <c r="A84" s="64" t="s">
        <v>30</v>
      </c>
      <c r="B84" s="48">
        <v>5.2</v>
      </c>
      <c r="C84" s="72">
        <v>5.2</v>
      </c>
      <c r="D84" s="72">
        <v>4</v>
      </c>
      <c r="E84" s="86"/>
    </row>
    <row r="85" spans="1:6" ht="18.75" customHeight="1" x14ac:dyDescent="0.25">
      <c r="A85" s="97" t="s">
        <v>42</v>
      </c>
      <c r="B85" s="84">
        <f>B80+B83+B78</f>
        <v>30.400000000000006</v>
      </c>
      <c r="C85" s="84">
        <f>C80+C83+C78</f>
        <v>25.400000000000006</v>
      </c>
      <c r="D85" s="84">
        <f>D80+D83+D78</f>
        <v>19.399999999999999</v>
      </c>
      <c r="E85" s="84">
        <f>E80+E83+E78</f>
        <v>5</v>
      </c>
      <c r="F85" s="61"/>
    </row>
    <row r="86" spans="1:6" ht="18.75" customHeight="1" x14ac:dyDescent="0.25">
      <c r="A86" s="94" t="s">
        <v>11</v>
      </c>
      <c r="B86" s="63">
        <f>B81+B79</f>
        <v>5</v>
      </c>
      <c r="C86" s="63"/>
      <c r="D86" s="63"/>
      <c r="E86" s="63">
        <f>E81+E79</f>
        <v>5</v>
      </c>
      <c r="F86" s="61"/>
    </row>
    <row r="87" spans="1:6" ht="20.25" customHeight="1" x14ac:dyDescent="0.25">
      <c r="A87" s="40" t="s">
        <v>40</v>
      </c>
      <c r="B87" s="48">
        <f>B82+B84</f>
        <v>25.4</v>
      </c>
      <c r="C87" s="48">
        <f>C82+C84</f>
        <v>25.4</v>
      </c>
      <c r="D87" s="48">
        <f>D82+D84</f>
        <v>19.399999999999999</v>
      </c>
      <c r="E87" s="48"/>
    </row>
    <row r="88" spans="1:6" ht="25.5" customHeight="1" x14ac:dyDescent="0.25">
      <c r="A88" s="159" t="s">
        <v>131</v>
      </c>
      <c r="B88" s="160"/>
      <c r="C88" s="160"/>
      <c r="D88" s="160"/>
      <c r="E88" s="160"/>
    </row>
    <row r="89" spans="1:6" ht="18.75" customHeight="1" x14ac:dyDescent="0.25">
      <c r="A89" s="85" t="s">
        <v>10</v>
      </c>
      <c r="B89" s="84">
        <f>B91+B93+B90+B92</f>
        <v>-589.40000000000009</v>
      </c>
      <c r="C89" s="84">
        <f>C91+C93+C90+C92</f>
        <v>-589.40000000000009</v>
      </c>
      <c r="D89" s="84">
        <f>D91+D93+D90+D92</f>
        <v>29.2</v>
      </c>
      <c r="E89" s="84"/>
    </row>
    <row r="90" spans="1:6" ht="16.5" customHeight="1" x14ac:dyDescent="0.25">
      <c r="A90" s="40" t="s">
        <v>26</v>
      </c>
      <c r="B90" s="48">
        <v>8.3000000000000007</v>
      </c>
      <c r="C90" s="48">
        <v>8.3000000000000007</v>
      </c>
      <c r="D90" s="84"/>
      <c r="E90" s="48"/>
    </row>
    <row r="91" spans="1:6" ht="16.5" customHeight="1" x14ac:dyDescent="0.25">
      <c r="A91" s="98" t="s">
        <v>43</v>
      </c>
      <c r="B91" s="48">
        <v>-624.70000000000005</v>
      </c>
      <c r="C91" s="72">
        <v>-624.70000000000005</v>
      </c>
      <c r="D91" s="72">
        <v>4.7</v>
      </c>
      <c r="E91" s="86"/>
    </row>
    <row r="92" spans="1:6" ht="17.25" customHeight="1" x14ac:dyDescent="0.25">
      <c r="A92" s="40" t="s">
        <v>40</v>
      </c>
      <c r="B92" s="48">
        <v>32</v>
      </c>
      <c r="C92" s="72">
        <v>32</v>
      </c>
      <c r="D92" s="72">
        <v>24.5</v>
      </c>
      <c r="E92" s="86"/>
    </row>
    <row r="93" spans="1:6" ht="18" customHeight="1" x14ac:dyDescent="0.25">
      <c r="A93" s="99" t="s">
        <v>86</v>
      </c>
      <c r="B93" s="48">
        <v>-5</v>
      </c>
      <c r="C93" s="72">
        <v>-5</v>
      </c>
      <c r="D93" s="72"/>
      <c r="E93" s="86"/>
    </row>
    <row r="94" spans="1:6" ht="15.75" x14ac:dyDescent="0.25">
      <c r="A94" s="135" t="s">
        <v>132</v>
      </c>
      <c r="B94" s="84">
        <f>B95+B96+B97</f>
        <v>32.299999999999997</v>
      </c>
      <c r="C94" s="84">
        <f>C95+C96+C97</f>
        <v>29.500000000000004</v>
      </c>
      <c r="D94" s="84">
        <f>D95+D96+D97</f>
        <v>20.9</v>
      </c>
      <c r="E94" s="84">
        <f>E95+E96+E97</f>
        <v>2.8</v>
      </c>
    </row>
    <row r="95" spans="1:6" x14ac:dyDescent="0.25">
      <c r="A95" s="40" t="s">
        <v>26</v>
      </c>
      <c r="B95" s="48">
        <v>4.9000000000000004</v>
      </c>
      <c r="C95" s="72">
        <v>2.1</v>
      </c>
      <c r="D95" s="72"/>
      <c r="E95" s="86">
        <v>2.8</v>
      </c>
    </row>
    <row r="96" spans="1:6" x14ac:dyDescent="0.25">
      <c r="A96" s="40" t="s">
        <v>44</v>
      </c>
      <c r="B96" s="48">
        <v>18.100000000000001</v>
      </c>
      <c r="C96" s="48">
        <v>18.100000000000001</v>
      </c>
      <c r="D96" s="72">
        <v>13.8</v>
      </c>
      <c r="E96" s="86"/>
    </row>
    <row r="97" spans="1:5" x14ac:dyDescent="0.25">
      <c r="A97" s="64" t="s">
        <v>45</v>
      </c>
      <c r="B97" s="48">
        <v>9.3000000000000007</v>
      </c>
      <c r="C97" s="48">
        <v>9.3000000000000007</v>
      </c>
      <c r="D97" s="48">
        <v>7.1</v>
      </c>
      <c r="E97" s="86"/>
    </row>
    <row r="98" spans="1:5" ht="15.75" x14ac:dyDescent="0.25">
      <c r="A98" s="136" t="s">
        <v>133</v>
      </c>
      <c r="B98" s="84">
        <f>B99+B100+B101</f>
        <v>10.6</v>
      </c>
      <c r="C98" s="84">
        <f>C99+C100+C101</f>
        <v>10.6</v>
      </c>
      <c r="D98" s="84">
        <f>D99+D100+D101</f>
        <v>7.5</v>
      </c>
      <c r="E98" s="70"/>
    </row>
    <row r="99" spans="1:5" x14ac:dyDescent="0.25">
      <c r="A99" s="40" t="s">
        <v>26</v>
      </c>
      <c r="B99" s="48">
        <v>0.8</v>
      </c>
      <c r="C99" s="72">
        <v>0.8</v>
      </c>
      <c r="D99" s="72"/>
      <c r="E99" s="86"/>
    </row>
    <row r="100" spans="1:5" x14ac:dyDescent="0.25">
      <c r="A100" s="134" t="s">
        <v>44</v>
      </c>
      <c r="B100" s="48">
        <v>6.3</v>
      </c>
      <c r="C100" s="48">
        <v>6.3</v>
      </c>
      <c r="D100" s="48">
        <v>4.8</v>
      </c>
      <c r="E100" s="88"/>
    </row>
    <row r="101" spans="1:5" x14ac:dyDescent="0.25">
      <c r="A101" s="133" t="s">
        <v>45</v>
      </c>
      <c r="B101" s="48">
        <v>3.5</v>
      </c>
      <c r="C101" s="48">
        <v>3.5</v>
      </c>
      <c r="D101" s="48">
        <v>2.7</v>
      </c>
      <c r="E101" s="88"/>
    </row>
    <row r="102" spans="1:5" ht="15.75" x14ac:dyDescent="0.25">
      <c r="A102" s="139" t="s">
        <v>134</v>
      </c>
      <c r="B102" s="84">
        <f>B103+B104+B105</f>
        <v>36</v>
      </c>
      <c r="C102" s="84">
        <f>C103+C104+C105</f>
        <v>36</v>
      </c>
      <c r="D102" s="84">
        <f>D103+D104+D105</f>
        <v>26.4</v>
      </c>
      <c r="E102" s="84"/>
    </row>
    <row r="103" spans="1:5" x14ac:dyDescent="0.25">
      <c r="A103" s="40" t="s">
        <v>26</v>
      </c>
      <c r="B103" s="48">
        <v>1.3</v>
      </c>
      <c r="C103" s="72">
        <v>1.3</v>
      </c>
      <c r="D103" s="72"/>
      <c r="E103" s="86"/>
    </row>
    <row r="104" spans="1:5" x14ac:dyDescent="0.25">
      <c r="A104" s="134" t="s">
        <v>44</v>
      </c>
      <c r="B104" s="48">
        <v>15.1</v>
      </c>
      <c r="C104" s="48">
        <v>15.1</v>
      </c>
      <c r="D104" s="72">
        <v>11.5</v>
      </c>
      <c r="E104" s="86"/>
    </row>
    <row r="105" spans="1:5" ht="16.5" customHeight="1" x14ac:dyDescent="0.25">
      <c r="A105" s="133" t="s">
        <v>45</v>
      </c>
      <c r="B105" s="48">
        <v>19.600000000000001</v>
      </c>
      <c r="C105" s="48">
        <v>19.600000000000001</v>
      </c>
      <c r="D105" s="72">
        <v>14.9</v>
      </c>
      <c r="E105" s="86"/>
    </row>
    <row r="106" spans="1:5" ht="16.5" customHeight="1" x14ac:dyDescent="0.25">
      <c r="A106" s="139" t="s">
        <v>135</v>
      </c>
      <c r="B106" s="84">
        <f>B107+B108+B109</f>
        <v>20.5</v>
      </c>
      <c r="C106" s="84">
        <f>C107+C108+C109</f>
        <v>20.5</v>
      </c>
      <c r="D106" s="84">
        <f>D107+D108+D109</f>
        <v>14.6</v>
      </c>
      <c r="E106" s="70"/>
    </row>
    <row r="107" spans="1:5" ht="16.5" customHeight="1" x14ac:dyDescent="0.25">
      <c r="A107" s="40" t="s">
        <v>26</v>
      </c>
      <c r="B107" s="48">
        <v>1.5</v>
      </c>
      <c r="C107" s="72">
        <v>1.5</v>
      </c>
      <c r="D107" s="72"/>
      <c r="E107" s="86"/>
    </row>
    <row r="108" spans="1:5" ht="16.5" customHeight="1" x14ac:dyDescent="0.25">
      <c r="A108" s="134" t="s">
        <v>44</v>
      </c>
      <c r="B108" s="48">
        <v>11.7</v>
      </c>
      <c r="C108" s="48">
        <v>11.7</v>
      </c>
      <c r="D108" s="72">
        <v>9</v>
      </c>
      <c r="E108" s="86"/>
    </row>
    <row r="109" spans="1:5" ht="15.75" customHeight="1" x14ac:dyDescent="0.25">
      <c r="A109" s="133" t="s">
        <v>45</v>
      </c>
      <c r="B109" s="48">
        <v>7.3</v>
      </c>
      <c r="C109" s="48">
        <v>7.3</v>
      </c>
      <c r="D109" s="72">
        <v>5.6</v>
      </c>
      <c r="E109" s="86"/>
    </row>
    <row r="110" spans="1:5" ht="17.25" customHeight="1" x14ac:dyDescent="0.25">
      <c r="A110" s="140" t="s">
        <v>136</v>
      </c>
      <c r="B110" s="84">
        <f>B111+B112+B113</f>
        <v>24.599999999999998</v>
      </c>
      <c r="C110" s="84">
        <f>C111+C112+C113</f>
        <v>24.599999999999998</v>
      </c>
      <c r="D110" s="84">
        <f>D111+D112+D113</f>
        <v>17.5</v>
      </c>
      <c r="E110" s="70"/>
    </row>
    <row r="111" spans="1:5" ht="17.25" customHeight="1" x14ac:dyDescent="0.25">
      <c r="A111" s="40" t="s">
        <v>26</v>
      </c>
      <c r="B111" s="48">
        <v>1.7</v>
      </c>
      <c r="C111" s="72">
        <v>1.7</v>
      </c>
      <c r="D111" s="72"/>
      <c r="E111" s="86"/>
    </row>
    <row r="112" spans="1:5" ht="17.25" customHeight="1" x14ac:dyDescent="0.25">
      <c r="A112" s="134" t="s">
        <v>44</v>
      </c>
      <c r="B112" s="48">
        <v>15.2</v>
      </c>
      <c r="C112" s="48">
        <v>15.2</v>
      </c>
      <c r="D112" s="72">
        <v>11.6</v>
      </c>
      <c r="E112" s="86"/>
    </row>
    <row r="113" spans="1:20" ht="17.25" customHeight="1" x14ac:dyDescent="0.25">
      <c r="A113" s="133" t="s">
        <v>45</v>
      </c>
      <c r="B113" s="48">
        <v>7.7</v>
      </c>
      <c r="C113" s="48">
        <v>7.7</v>
      </c>
      <c r="D113" s="72">
        <v>5.9</v>
      </c>
      <c r="E113" s="86"/>
    </row>
    <row r="114" spans="1:20" ht="17.25" customHeight="1" x14ac:dyDescent="0.25">
      <c r="A114" s="139" t="s">
        <v>137</v>
      </c>
      <c r="B114" s="84">
        <f>B117+B115+B116</f>
        <v>11</v>
      </c>
      <c r="C114" s="84">
        <f>C117+C115+C116</f>
        <v>11</v>
      </c>
      <c r="D114" s="84">
        <f>D117+D115+D116</f>
        <v>7.8</v>
      </c>
      <c r="E114" s="70"/>
    </row>
    <row r="115" spans="1:20" ht="17.25" customHeight="1" x14ac:dyDescent="0.25">
      <c r="A115" s="40" t="s">
        <v>26</v>
      </c>
      <c r="B115" s="48">
        <v>0.7</v>
      </c>
      <c r="C115" s="48">
        <v>0.7</v>
      </c>
      <c r="D115" s="72"/>
      <c r="E115" s="70"/>
    </row>
    <row r="116" spans="1:20" ht="17.25" customHeight="1" x14ac:dyDescent="0.25">
      <c r="A116" s="134" t="s">
        <v>44</v>
      </c>
      <c r="B116" s="48">
        <v>7</v>
      </c>
      <c r="C116" s="48">
        <v>7</v>
      </c>
      <c r="D116" s="72">
        <v>5.3</v>
      </c>
      <c r="E116" s="70"/>
    </row>
    <row r="117" spans="1:20" x14ac:dyDescent="0.25">
      <c r="A117" s="133" t="s">
        <v>45</v>
      </c>
      <c r="B117" s="48">
        <v>3.3</v>
      </c>
      <c r="C117" s="72">
        <v>3.3</v>
      </c>
      <c r="D117" s="72">
        <v>2.5</v>
      </c>
      <c r="E117" s="86"/>
    </row>
    <row r="118" spans="1:20" ht="15.75" x14ac:dyDescent="0.25">
      <c r="A118" s="139" t="s">
        <v>138</v>
      </c>
      <c r="B118" s="84">
        <f>B121+B120+B119</f>
        <v>19.8</v>
      </c>
      <c r="C118" s="84">
        <f>C121+C120+C119</f>
        <v>19.8</v>
      </c>
      <c r="D118" s="84">
        <f>D121+D120+D119</f>
        <v>8.3000000000000007</v>
      </c>
      <c r="E118" s="84"/>
    </row>
    <row r="119" spans="1:20" x14ac:dyDescent="0.25">
      <c r="A119" s="40" t="s">
        <v>26</v>
      </c>
      <c r="B119" s="48">
        <v>8.8000000000000007</v>
      </c>
      <c r="C119" s="48">
        <v>8.8000000000000007</v>
      </c>
      <c r="D119" s="48"/>
      <c r="E119" s="84"/>
    </row>
    <row r="120" spans="1:20" ht="19.5" customHeight="1" x14ac:dyDescent="0.25">
      <c r="A120" s="134" t="s">
        <v>44</v>
      </c>
      <c r="B120" s="48">
        <v>7.6</v>
      </c>
      <c r="C120" s="48">
        <v>7.6</v>
      </c>
      <c r="D120" s="48">
        <v>5.7</v>
      </c>
      <c r="E120" s="84"/>
    </row>
    <row r="121" spans="1:20" x14ac:dyDescent="0.25">
      <c r="A121" s="133" t="s">
        <v>45</v>
      </c>
      <c r="B121" s="63">
        <v>3.4</v>
      </c>
      <c r="C121" s="72">
        <v>3.4</v>
      </c>
      <c r="D121" s="72">
        <v>2.6</v>
      </c>
      <c r="E121" s="86"/>
      <c r="F121" s="101"/>
      <c r="R121" s="51"/>
      <c r="S121" s="51"/>
      <c r="T121" s="51"/>
    </row>
    <row r="122" spans="1:20" ht="15.75" x14ac:dyDescent="0.25">
      <c r="A122" s="141" t="s">
        <v>139</v>
      </c>
      <c r="B122" s="103">
        <f>B125+B123+B124</f>
        <v>19.899999999999999</v>
      </c>
      <c r="C122" s="103">
        <f>C125+C123+C124</f>
        <v>19.899999999999999</v>
      </c>
      <c r="D122" s="103">
        <f>D125+D123+D124</f>
        <v>14.100000000000001</v>
      </c>
      <c r="E122" s="103"/>
      <c r="F122" s="101"/>
      <c r="R122" s="51"/>
      <c r="S122" s="51"/>
      <c r="T122" s="51"/>
    </row>
    <row r="123" spans="1:20" x14ac:dyDescent="0.25">
      <c r="A123" s="40" t="s">
        <v>26</v>
      </c>
      <c r="B123" s="88">
        <v>1.4</v>
      </c>
      <c r="C123" s="88">
        <v>1.4</v>
      </c>
      <c r="D123" s="88"/>
      <c r="E123" s="103"/>
      <c r="F123" s="101"/>
      <c r="R123" s="51"/>
      <c r="S123" s="51"/>
      <c r="T123" s="51"/>
    </row>
    <row r="124" spans="1:20" x14ac:dyDescent="0.25">
      <c r="A124" s="134" t="s">
        <v>44</v>
      </c>
      <c r="B124" s="88">
        <v>12.3</v>
      </c>
      <c r="C124" s="88">
        <v>12.3</v>
      </c>
      <c r="D124" s="88">
        <v>9.4</v>
      </c>
      <c r="E124" s="103"/>
      <c r="H124" s="51"/>
      <c r="I124" s="51"/>
    </row>
    <row r="125" spans="1:20" x14ac:dyDescent="0.25">
      <c r="A125" s="133" t="s">
        <v>45</v>
      </c>
      <c r="B125" s="88">
        <v>6.2</v>
      </c>
      <c r="C125" s="86">
        <v>6.2</v>
      </c>
      <c r="D125" s="104">
        <v>4.7</v>
      </c>
      <c r="E125" s="86"/>
      <c r="F125" s="105"/>
    </row>
    <row r="126" spans="1:20" ht="15.75" x14ac:dyDescent="0.25">
      <c r="A126" s="102" t="s">
        <v>48</v>
      </c>
      <c r="B126" s="103">
        <f>B129+B127+B128</f>
        <v>19.200000000000003</v>
      </c>
      <c r="C126" s="103">
        <f>C129+C127+C128</f>
        <v>19.200000000000003</v>
      </c>
      <c r="D126" s="103">
        <f>D129+D127+D128</f>
        <v>13.7</v>
      </c>
      <c r="E126" s="106"/>
      <c r="F126" s="105"/>
    </row>
    <row r="127" spans="1:20" x14ac:dyDescent="0.25">
      <c r="A127" s="40" t="s">
        <v>26</v>
      </c>
      <c r="B127" s="88">
        <v>1.4</v>
      </c>
      <c r="C127" s="88">
        <v>1.4</v>
      </c>
      <c r="D127" s="86"/>
      <c r="E127" s="106"/>
      <c r="F127" s="105"/>
    </row>
    <row r="128" spans="1:20" x14ac:dyDescent="0.25">
      <c r="A128" s="134" t="s">
        <v>44</v>
      </c>
      <c r="B128" s="88">
        <v>11.3</v>
      </c>
      <c r="C128" s="88">
        <v>11.3</v>
      </c>
      <c r="D128" s="86">
        <v>8.6999999999999993</v>
      </c>
      <c r="E128" s="106"/>
      <c r="F128" s="105"/>
      <c r="G128" s="51"/>
    </row>
    <row r="129" spans="1:5" x14ac:dyDescent="0.25">
      <c r="A129" s="133" t="s">
        <v>45</v>
      </c>
      <c r="B129" s="88">
        <v>6.5</v>
      </c>
      <c r="C129" s="86">
        <v>6.5</v>
      </c>
      <c r="D129" s="104">
        <v>5</v>
      </c>
      <c r="E129" s="86"/>
    </row>
    <row r="130" spans="1:5" ht="15.75" x14ac:dyDescent="0.25">
      <c r="A130" s="141" t="s">
        <v>140</v>
      </c>
      <c r="B130" s="103">
        <f>B133+B131+B132</f>
        <v>12</v>
      </c>
      <c r="C130" s="103">
        <f>C133+C131+C132</f>
        <v>12</v>
      </c>
      <c r="D130" s="103">
        <f>D133+D131+D132</f>
        <v>8.5</v>
      </c>
      <c r="E130" s="106"/>
    </row>
    <row r="131" spans="1:5" x14ac:dyDescent="0.25">
      <c r="A131" s="40" t="s">
        <v>26</v>
      </c>
      <c r="B131" s="88">
        <v>0.8</v>
      </c>
      <c r="C131" s="88">
        <v>0.8</v>
      </c>
      <c r="D131" s="86"/>
      <c r="E131" s="106"/>
    </row>
    <row r="132" spans="1:5" x14ac:dyDescent="0.25">
      <c r="A132" s="134" t="s">
        <v>44</v>
      </c>
      <c r="B132" s="88">
        <v>7.9</v>
      </c>
      <c r="C132" s="88">
        <v>7.9</v>
      </c>
      <c r="D132" s="86">
        <v>6</v>
      </c>
      <c r="E132" s="106"/>
    </row>
    <row r="133" spans="1:5" x14ac:dyDescent="0.25">
      <c r="A133" s="133" t="s">
        <v>45</v>
      </c>
      <c r="B133" s="88">
        <v>3.3</v>
      </c>
      <c r="C133" s="86">
        <v>3.3</v>
      </c>
      <c r="D133" s="104">
        <v>2.5</v>
      </c>
      <c r="E133" s="86"/>
    </row>
    <row r="134" spans="1:5" ht="15.75" x14ac:dyDescent="0.25">
      <c r="A134" s="142" t="s">
        <v>141</v>
      </c>
      <c r="B134" s="103">
        <f>B137+B135+B136</f>
        <v>9.9</v>
      </c>
      <c r="C134" s="103">
        <f>C137+C135+C136</f>
        <v>9.9</v>
      </c>
      <c r="D134" s="103">
        <f>D137+D135+D136</f>
        <v>6.9</v>
      </c>
      <c r="E134" s="103"/>
    </row>
    <row r="135" spans="1:5" x14ac:dyDescent="0.25">
      <c r="A135" s="40" t="s">
        <v>26</v>
      </c>
      <c r="B135" s="88">
        <v>0.8</v>
      </c>
      <c r="C135" s="88">
        <v>0.8</v>
      </c>
      <c r="D135" s="88"/>
      <c r="E135" s="103"/>
    </row>
    <row r="136" spans="1:5" x14ac:dyDescent="0.25">
      <c r="A136" s="134" t="s">
        <v>44</v>
      </c>
      <c r="B136" s="88">
        <v>6.2</v>
      </c>
      <c r="C136" s="88">
        <v>6.2</v>
      </c>
      <c r="D136" s="88">
        <v>4.7</v>
      </c>
      <c r="E136" s="103"/>
    </row>
    <row r="137" spans="1:5" x14ac:dyDescent="0.25">
      <c r="A137" s="133" t="s">
        <v>45</v>
      </c>
      <c r="B137" s="88">
        <v>2.9</v>
      </c>
      <c r="C137" s="86">
        <v>2.9</v>
      </c>
      <c r="D137" s="104">
        <v>2.2000000000000002</v>
      </c>
      <c r="E137" s="86"/>
    </row>
    <row r="138" spans="1:5" ht="15.75" x14ac:dyDescent="0.25">
      <c r="A138" s="141" t="s">
        <v>142</v>
      </c>
      <c r="B138" s="103">
        <f>B141+B139+B140</f>
        <v>22.9</v>
      </c>
      <c r="C138" s="103">
        <f>C141+C139+C140</f>
        <v>22.9</v>
      </c>
      <c r="D138" s="103">
        <f>D141+D139+D140</f>
        <v>16.100000000000001</v>
      </c>
      <c r="E138" s="103"/>
    </row>
    <row r="139" spans="1:5" x14ac:dyDescent="0.25">
      <c r="A139" s="40" t="s">
        <v>26</v>
      </c>
      <c r="B139" s="88">
        <v>1.8</v>
      </c>
      <c r="C139" s="88">
        <v>1.8</v>
      </c>
      <c r="D139" s="88"/>
      <c r="E139" s="103"/>
    </row>
    <row r="140" spans="1:5" x14ac:dyDescent="0.25">
      <c r="A140" s="134" t="s">
        <v>44</v>
      </c>
      <c r="B140" s="88">
        <v>13.2</v>
      </c>
      <c r="C140" s="88">
        <v>13.2</v>
      </c>
      <c r="D140" s="88">
        <v>10.1</v>
      </c>
      <c r="E140" s="103"/>
    </row>
    <row r="141" spans="1:5" x14ac:dyDescent="0.25">
      <c r="A141" s="133" t="s">
        <v>45</v>
      </c>
      <c r="B141" s="88">
        <v>7.9</v>
      </c>
      <c r="C141" s="86">
        <v>7.9</v>
      </c>
      <c r="D141" s="104">
        <v>6</v>
      </c>
      <c r="E141" s="86"/>
    </row>
    <row r="142" spans="1:5" ht="15.75" x14ac:dyDescent="0.25">
      <c r="A142" s="141" t="s">
        <v>143</v>
      </c>
      <c r="B142" s="103">
        <f>B145+B143+B144</f>
        <v>9.8000000000000007</v>
      </c>
      <c r="C142" s="103">
        <f>C145+C143+C144</f>
        <v>9.8000000000000007</v>
      </c>
      <c r="D142" s="103">
        <f>D145+D143+D144</f>
        <v>6.9</v>
      </c>
      <c r="E142" s="106"/>
    </row>
    <row r="143" spans="1:5" x14ac:dyDescent="0.25">
      <c r="A143" s="40" t="s">
        <v>26</v>
      </c>
      <c r="B143" s="88">
        <v>0.7</v>
      </c>
      <c r="C143" s="88">
        <v>0.7</v>
      </c>
      <c r="D143" s="86"/>
      <c r="E143" s="106"/>
    </row>
    <row r="144" spans="1:5" x14ac:dyDescent="0.25">
      <c r="A144" s="134" t="s">
        <v>44</v>
      </c>
      <c r="B144" s="88">
        <v>6.2</v>
      </c>
      <c r="C144" s="88">
        <v>6.2</v>
      </c>
      <c r="D144" s="86">
        <v>4.7</v>
      </c>
      <c r="E144" s="106"/>
    </row>
    <row r="145" spans="1:5" x14ac:dyDescent="0.25">
      <c r="A145" s="133" t="s">
        <v>45</v>
      </c>
      <c r="B145" s="88">
        <v>2.9</v>
      </c>
      <c r="C145" s="86">
        <v>2.9</v>
      </c>
      <c r="D145" s="104">
        <v>2.2000000000000002</v>
      </c>
      <c r="E145" s="86"/>
    </row>
    <row r="146" spans="1:5" ht="15.75" x14ac:dyDescent="0.25">
      <c r="A146" s="141" t="s">
        <v>144</v>
      </c>
      <c r="B146" s="103">
        <f>B149+B148+B147</f>
        <v>15.499999999999998</v>
      </c>
      <c r="C146" s="103">
        <f>C149+C148+C147</f>
        <v>15.499999999999998</v>
      </c>
      <c r="D146" s="103">
        <f>D149+D148+D147</f>
        <v>11</v>
      </c>
      <c r="E146" s="103"/>
    </row>
    <row r="147" spans="1:5" x14ac:dyDescent="0.25">
      <c r="A147" s="40" t="s">
        <v>26</v>
      </c>
      <c r="B147" s="88">
        <v>1.1000000000000001</v>
      </c>
      <c r="C147" s="88">
        <v>1.1000000000000001</v>
      </c>
      <c r="D147" s="88"/>
      <c r="E147" s="103"/>
    </row>
    <row r="148" spans="1:5" x14ac:dyDescent="0.25">
      <c r="A148" s="134" t="s">
        <v>44</v>
      </c>
      <c r="B148" s="88">
        <v>9.6999999999999993</v>
      </c>
      <c r="C148" s="88">
        <v>9.6999999999999993</v>
      </c>
      <c r="D148" s="88">
        <v>7.4</v>
      </c>
      <c r="E148" s="103"/>
    </row>
    <row r="149" spans="1:5" x14ac:dyDescent="0.25">
      <c r="A149" s="133" t="s">
        <v>45</v>
      </c>
      <c r="B149" s="88">
        <v>4.7</v>
      </c>
      <c r="C149" s="86">
        <v>4.7</v>
      </c>
      <c r="D149" s="104">
        <v>3.6</v>
      </c>
      <c r="E149" s="86"/>
    </row>
    <row r="150" spans="1:5" ht="15.75" x14ac:dyDescent="0.25">
      <c r="A150" s="142" t="s">
        <v>145</v>
      </c>
      <c r="B150" s="103">
        <f>B153+B152+B151</f>
        <v>49</v>
      </c>
      <c r="C150" s="103">
        <f>C153+C152+C151</f>
        <v>49</v>
      </c>
      <c r="D150" s="103">
        <f>D153+D152+D151</f>
        <v>36.799999999999997</v>
      </c>
      <c r="E150" s="106"/>
    </row>
    <row r="151" spans="1:5" x14ac:dyDescent="0.25">
      <c r="A151" s="40" t="s">
        <v>26</v>
      </c>
      <c r="B151" s="88">
        <v>0.8</v>
      </c>
      <c r="C151" s="88">
        <v>0.8</v>
      </c>
      <c r="D151" s="86"/>
      <c r="E151" s="106"/>
    </row>
    <row r="152" spans="1:5" x14ac:dyDescent="0.25">
      <c r="A152" s="134" t="s">
        <v>44</v>
      </c>
      <c r="B152" s="88">
        <v>11</v>
      </c>
      <c r="C152" s="88">
        <v>11</v>
      </c>
      <c r="D152" s="86">
        <v>8.4</v>
      </c>
      <c r="E152" s="106"/>
    </row>
    <row r="153" spans="1:5" x14ac:dyDescent="0.25">
      <c r="A153" s="133" t="s">
        <v>45</v>
      </c>
      <c r="B153" s="88">
        <v>37.200000000000003</v>
      </c>
      <c r="C153" s="86">
        <v>37.200000000000003</v>
      </c>
      <c r="D153" s="104">
        <v>28.4</v>
      </c>
      <c r="E153" s="86"/>
    </row>
    <row r="154" spans="1:5" ht="15.75" x14ac:dyDescent="0.25">
      <c r="A154" s="141" t="s">
        <v>146</v>
      </c>
      <c r="B154" s="103">
        <f>B157+B155+B156</f>
        <v>21.700000000000003</v>
      </c>
      <c r="C154" s="103">
        <f>C157+C155+C156</f>
        <v>21.700000000000003</v>
      </c>
      <c r="D154" s="103">
        <f>D157+D155+D156</f>
        <v>15.3</v>
      </c>
      <c r="E154" s="106"/>
    </row>
    <row r="155" spans="1:5" x14ac:dyDescent="0.25">
      <c r="A155" s="40" t="s">
        <v>26</v>
      </c>
      <c r="B155" s="88">
        <v>1.6</v>
      </c>
      <c r="C155" s="88">
        <v>1.6</v>
      </c>
      <c r="D155" s="86"/>
      <c r="E155" s="106"/>
    </row>
    <row r="156" spans="1:5" x14ac:dyDescent="0.25">
      <c r="A156" s="134" t="s">
        <v>44</v>
      </c>
      <c r="B156" s="88">
        <v>12.9</v>
      </c>
      <c r="C156" s="88">
        <v>12.9</v>
      </c>
      <c r="D156" s="86">
        <v>9.8000000000000007</v>
      </c>
      <c r="E156" s="106"/>
    </row>
    <row r="157" spans="1:5" x14ac:dyDescent="0.25">
      <c r="A157" s="133" t="s">
        <v>45</v>
      </c>
      <c r="B157" s="88">
        <v>7.2</v>
      </c>
      <c r="C157" s="86">
        <v>7.2</v>
      </c>
      <c r="D157" s="104">
        <v>5.5</v>
      </c>
      <c r="E157" s="86"/>
    </row>
    <row r="158" spans="1:5" ht="15.75" x14ac:dyDescent="0.25">
      <c r="A158" s="141" t="s">
        <v>147</v>
      </c>
      <c r="B158" s="103">
        <f>B161+B159+B160</f>
        <v>15</v>
      </c>
      <c r="C158" s="103">
        <f>C161+C159+C160</f>
        <v>15</v>
      </c>
      <c r="D158" s="103">
        <f>D161+D159+D160</f>
        <v>10.5</v>
      </c>
      <c r="E158" s="106"/>
    </row>
    <row r="159" spans="1:5" x14ac:dyDescent="0.25">
      <c r="A159" s="40" t="s">
        <v>26</v>
      </c>
      <c r="B159" s="88">
        <v>1.2</v>
      </c>
      <c r="C159" s="88">
        <v>1.2</v>
      </c>
      <c r="D159" s="86"/>
      <c r="E159" s="106"/>
    </row>
    <row r="160" spans="1:5" x14ac:dyDescent="0.25">
      <c r="A160" s="134" t="s">
        <v>44</v>
      </c>
      <c r="B160" s="88">
        <v>8.8000000000000007</v>
      </c>
      <c r="C160" s="88">
        <v>8.8000000000000007</v>
      </c>
      <c r="D160" s="86">
        <v>6.7</v>
      </c>
      <c r="E160" s="106"/>
    </row>
    <row r="161" spans="1:5" x14ac:dyDescent="0.25">
      <c r="A161" s="133" t="s">
        <v>45</v>
      </c>
      <c r="B161" s="88">
        <v>5</v>
      </c>
      <c r="C161" s="86">
        <v>5</v>
      </c>
      <c r="D161" s="104">
        <v>3.8</v>
      </c>
      <c r="E161" s="86"/>
    </row>
    <row r="162" spans="1:5" ht="15.75" x14ac:dyDescent="0.25">
      <c r="A162" s="141" t="s">
        <v>148</v>
      </c>
      <c r="B162" s="103">
        <f>B165+B163+B164</f>
        <v>16.100000000000001</v>
      </c>
      <c r="C162" s="103">
        <f>C165+C163+C164</f>
        <v>16.100000000000001</v>
      </c>
      <c r="D162" s="103">
        <f>D165+D163+D164</f>
        <v>11.5</v>
      </c>
      <c r="E162" s="103"/>
    </row>
    <row r="163" spans="1:5" x14ac:dyDescent="0.25">
      <c r="A163" s="40" t="s">
        <v>26</v>
      </c>
      <c r="B163" s="88">
        <v>1</v>
      </c>
      <c r="C163" s="88">
        <v>1</v>
      </c>
      <c r="D163" s="88"/>
      <c r="E163" s="103"/>
    </row>
    <row r="164" spans="1:5" x14ac:dyDescent="0.25">
      <c r="A164" s="134" t="s">
        <v>44</v>
      </c>
      <c r="B164" s="88">
        <v>10.5</v>
      </c>
      <c r="C164" s="88">
        <v>10.5</v>
      </c>
      <c r="D164" s="88">
        <v>8</v>
      </c>
      <c r="E164" s="103"/>
    </row>
    <row r="165" spans="1:5" x14ac:dyDescent="0.25">
      <c r="A165" s="133" t="s">
        <v>45</v>
      </c>
      <c r="B165" s="88">
        <v>4.5999999999999996</v>
      </c>
      <c r="C165" s="86">
        <v>4.5999999999999996</v>
      </c>
      <c r="D165" s="104">
        <v>3.5</v>
      </c>
      <c r="E165" s="86"/>
    </row>
    <row r="166" spans="1:5" ht="15.75" x14ac:dyDescent="0.25">
      <c r="A166" s="141" t="s">
        <v>149</v>
      </c>
      <c r="B166" s="103">
        <f>B169+B168+B167</f>
        <v>28.299999999999997</v>
      </c>
      <c r="C166" s="103">
        <f>C169+C168+C167</f>
        <v>28.299999999999997</v>
      </c>
      <c r="D166" s="103">
        <f>D169+D168+D167</f>
        <v>12.399999999999999</v>
      </c>
      <c r="E166" s="106"/>
    </row>
    <row r="167" spans="1:5" x14ac:dyDescent="0.25">
      <c r="A167" s="40" t="s">
        <v>26</v>
      </c>
      <c r="B167" s="88">
        <v>12.1</v>
      </c>
      <c r="C167" s="88">
        <v>12.1</v>
      </c>
      <c r="D167" s="86"/>
      <c r="E167" s="106"/>
    </row>
    <row r="168" spans="1:5" x14ac:dyDescent="0.25">
      <c r="A168" s="134" t="s">
        <v>44</v>
      </c>
      <c r="B168" s="88">
        <v>10.7</v>
      </c>
      <c r="C168" s="88">
        <v>10.7</v>
      </c>
      <c r="D168" s="86">
        <v>8.1999999999999993</v>
      </c>
      <c r="E168" s="106"/>
    </row>
    <row r="169" spans="1:5" x14ac:dyDescent="0.25">
      <c r="A169" s="133" t="s">
        <v>45</v>
      </c>
      <c r="B169" s="88">
        <v>5.5</v>
      </c>
      <c r="C169" s="86">
        <v>5.5</v>
      </c>
      <c r="D169" s="104">
        <v>4.2</v>
      </c>
      <c r="E169" s="86"/>
    </row>
    <row r="170" spans="1:5" ht="15.75" x14ac:dyDescent="0.25">
      <c r="A170" s="141" t="s">
        <v>150</v>
      </c>
      <c r="B170" s="103">
        <f>B173+B172+B171</f>
        <v>15.899999999999999</v>
      </c>
      <c r="C170" s="103">
        <f>C173+C172+C171</f>
        <v>15.899999999999999</v>
      </c>
      <c r="D170" s="103">
        <f>D173+D172+D171</f>
        <v>11.3</v>
      </c>
      <c r="E170" s="106"/>
    </row>
    <row r="171" spans="1:5" x14ac:dyDescent="0.25">
      <c r="A171" s="40" t="s">
        <v>26</v>
      </c>
      <c r="B171" s="88">
        <v>1.2</v>
      </c>
      <c r="C171" s="88">
        <v>1.2</v>
      </c>
      <c r="D171" s="86"/>
      <c r="E171" s="106"/>
    </row>
    <row r="172" spans="1:5" x14ac:dyDescent="0.25">
      <c r="A172" s="134" t="s">
        <v>44</v>
      </c>
      <c r="B172" s="88">
        <v>9.5</v>
      </c>
      <c r="C172" s="88">
        <v>9.5</v>
      </c>
      <c r="D172" s="86">
        <v>7.3</v>
      </c>
      <c r="E172" s="106"/>
    </row>
    <row r="173" spans="1:5" x14ac:dyDescent="0.25">
      <c r="A173" s="133" t="s">
        <v>45</v>
      </c>
      <c r="B173" s="88">
        <v>5.2</v>
      </c>
      <c r="C173" s="86">
        <v>5.2</v>
      </c>
      <c r="D173" s="104">
        <v>4</v>
      </c>
      <c r="E173" s="86"/>
    </row>
    <row r="174" spans="1:5" ht="15.75" x14ac:dyDescent="0.25">
      <c r="A174" s="141" t="s">
        <v>151</v>
      </c>
      <c r="B174" s="103">
        <f>B177+B176+B175</f>
        <v>21.5</v>
      </c>
      <c r="C174" s="103">
        <f>C177+C176+C175</f>
        <v>21.5</v>
      </c>
      <c r="D174" s="103">
        <f>D177+D176+D175</f>
        <v>15.4</v>
      </c>
      <c r="E174" s="106"/>
    </row>
    <row r="175" spans="1:5" x14ac:dyDescent="0.25">
      <c r="A175" s="40" t="s">
        <v>26</v>
      </c>
      <c r="B175" s="88">
        <v>1.4</v>
      </c>
      <c r="C175" s="88">
        <v>1.4</v>
      </c>
      <c r="D175" s="86"/>
      <c r="E175" s="106"/>
    </row>
    <row r="176" spans="1:5" x14ac:dyDescent="0.25">
      <c r="A176" s="134" t="s">
        <v>44</v>
      </c>
      <c r="B176" s="88">
        <v>13.7</v>
      </c>
      <c r="C176" s="88">
        <v>13.7</v>
      </c>
      <c r="D176" s="86">
        <v>10.5</v>
      </c>
      <c r="E176" s="106"/>
    </row>
    <row r="177" spans="1:5" x14ac:dyDescent="0.25">
      <c r="A177" s="133" t="s">
        <v>45</v>
      </c>
      <c r="B177" s="88">
        <v>6.4</v>
      </c>
      <c r="C177" s="86">
        <v>6.4</v>
      </c>
      <c r="D177" s="104">
        <v>4.9000000000000004</v>
      </c>
      <c r="E177" s="86"/>
    </row>
    <row r="178" spans="1:5" ht="15.75" x14ac:dyDescent="0.25">
      <c r="A178" s="142" t="s">
        <v>152</v>
      </c>
      <c r="B178" s="103">
        <f>B181+B180+B179</f>
        <v>18.7</v>
      </c>
      <c r="C178" s="103">
        <f>C181+C180+C179</f>
        <v>18.7</v>
      </c>
      <c r="D178" s="103">
        <f>D181+D180+D179</f>
        <v>13.2</v>
      </c>
      <c r="E178" s="106"/>
    </row>
    <row r="179" spans="1:5" x14ac:dyDescent="0.25">
      <c r="A179" s="40" t="s">
        <v>26</v>
      </c>
      <c r="B179" s="88">
        <v>1.5</v>
      </c>
      <c r="C179" s="88">
        <v>1.5</v>
      </c>
      <c r="D179" s="86"/>
      <c r="E179" s="106"/>
    </row>
    <row r="180" spans="1:5" x14ac:dyDescent="0.25">
      <c r="A180" s="134" t="s">
        <v>44</v>
      </c>
      <c r="B180" s="88">
        <v>10.4</v>
      </c>
      <c r="C180" s="88">
        <v>10.4</v>
      </c>
      <c r="D180" s="86">
        <v>8</v>
      </c>
      <c r="E180" s="106"/>
    </row>
    <row r="181" spans="1:5" x14ac:dyDescent="0.25">
      <c r="A181" s="133" t="s">
        <v>45</v>
      </c>
      <c r="B181" s="88">
        <v>6.8</v>
      </c>
      <c r="C181" s="86">
        <v>6.8</v>
      </c>
      <c r="D181" s="104">
        <v>5.2</v>
      </c>
      <c r="E181" s="86"/>
    </row>
    <row r="182" spans="1:5" ht="15.75" x14ac:dyDescent="0.25">
      <c r="A182" s="141" t="s">
        <v>153</v>
      </c>
      <c r="B182" s="103">
        <f>B185+B184+B183</f>
        <v>18.600000000000001</v>
      </c>
      <c r="C182" s="103">
        <f>C185+C184+C183</f>
        <v>18.600000000000001</v>
      </c>
      <c r="D182" s="103">
        <f>D185+D184+D183</f>
        <v>13.100000000000001</v>
      </c>
      <c r="E182" s="103"/>
    </row>
    <row r="183" spans="1:5" x14ac:dyDescent="0.25">
      <c r="A183" s="40" t="s">
        <v>26</v>
      </c>
      <c r="B183" s="88">
        <v>1.5</v>
      </c>
      <c r="C183" s="88">
        <v>1.5</v>
      </c>
      <c r="D183" s="88"/>
      <c r="E183" s="103"/>
    </row>
    <row r="184" spans="1:5" x14ac:dyDescent="0.25">
      <c r="A184" s="134" t="s">
        <v>44</v>
      </c>
      <c r="B184" s="88">
        <v>10</v>
      </c>
      <c r="C184" s="88">
        <v>10</v>
      </c>
      <c r="D184" s="88">
        <v>7.7</v>
      </c>
      <c r="E184" s="103"/>
    </row>
    <row r="185" spans="1:5" x14ac:dyDescent="0.25">
      <c r="A185" s="133" t="s">
        <v>45</v>
      </c>
      <c r="B185" s="88">
        <v>7.1</v>
      </c>
      <c r="C185" s="86">
        <v>7.1</v>
      </c>
      <c r="D185" s="104">
        <v>5.4</v>
      </c>
      <c r="E185" s="86"/>
    </row>
    <row r="186" spans="1:5" x14ac:dyDescent="0.25">
      <c r="A186" s="143" t="s">
        <v>154</v>
      </c>
      <c r="B186" s="103">
        <f>B189+B188+B187</f>
        <v>22.7</v>
      </c>
      <c r="C186" s="103">
        <f>C189+C188+C187</f>
        <v>22.7</v>
      </c>
      <c r="D186" s="103">
        <f>D189+D188+D187</f>
        <v>16.100000000000001</v>
      </c>
      <c r="E186" s="103"/>
    </row>
    <row r="187" spans="1:5" x14ac:dyDescent="0.25">
      <c r="A187" s="40" t="s">
        <v>26</v>
      </c>
      <c r="B187" s="88">
        <v>1.7</v>
      </c>
      <c r="C187" s="88">
        <v>1.7</v>
      </c>
      <c r="D187" s="88"/>
      <c r="E187" s="103"/>
    </row>
    <row r="188" spans="1:5" x14ac:dyDescent="0.25">
      <c r="A188" s="134" t="s">
        <v>44</v>
      </c>
      <c r="B188" s="88">
        <v>13.3</v>
      </c>
      <c r="C188" s="88">
        <v>13.3</v>
      </c>
      <c r="D188" s="88">
        <v>10.199999999999999</v>
      </c>
      <c r="E188" s="103"/>
    </row>
    <row r="189" spans="1:5" x14ac:dyDescent="0.25">
      <c r="A189" s="133" t="s">
        <v>45</v>
      </c>
      <c r="B189" s="88">
        <v>7.7</v>
      </c>
      <c r="C189" s="86">
        <v>7.7</v>
      </c>
      <c r="D189" s="104">
        <v>5.9</v>
      </c>
      <c r="E189" s="86"/>
    </row>
    <row r="190" spans="1:5" ht="15.75" x14ac:dyDescent="0.25">
      <c r="A190" s="141" t="s">
        <v>155</v>
      </c>
      <c r="B190" s="103">
        <f>B193+B192+B191</f>
        <v>22.7</v>
      </c>
      <c r="C190" s="103">
        <f>C193+C192+C191</f>
        <v>22.7</v>
      </c>
      <c r="D190" s="103">
        <f>D193+D192+D191</f>
        <v>16.3</v>
      </c>
      <c r="E190" s="103"/>
    </row>
    <row r="191" spans="1:5" x14ac:dyDescent="0.25">
      <c r="A191" s="40" t="s">
        <v>26</v>
      </c>
      <c r="B191" s="88">
        <v>1.3</v>
      </c>
      <c r="C191" s="88">
        <v>1.3</v>
      </c>
      <c r="D191" s="88"/>
      <c r="E191" s="103"/>
    </row>
    <row r="192" spans="1:5" x14ac:dyDescent="0.25">
      <c r="A192" s="134" t="s">
        <v>44</v>
      </c>
      <c r="B192" s="88">
        <v>15.1</v>
      </c>
      <c r="C192" s="88">
        <v>15.1</v>
      </c>
      <c r="D192" s="88">
        <v>11.5</v>
      </c>
      <c r="E192" s="103"/>
    </row>
    <row r="193" spans="1:5" x14ac:dyDescent="0.25">
      <c r="A193" s="133" t="s">
        <v>45</v>
      </c>
      <c r="B193" s="88">
        <v>6.3</v>
      </c>
      <c r="C193" s="86">
        <v>6.3</v>
      </c>
      <c r="D193" s="104">
        <v>4.8</v>
      </c>
      <c r="E193" s="86"/>
    </row>
    <row r="194" spans="1:5" ht="15.75" x14ac:dyDescent="0.25">
      <c r="A194" s="144" t="s">
        <v>156</v>
      </c>
      <c r="B194" s="103">
        <f>B197+B196+B195</f>
        <v>19.100000000000001</v>
      </c>
      <c r="C194" s="103">
        <f>C197+C196+C195</f>
        <v>19.100000000000001</v>
      </c>
      <c r="D194" s="103">
        <f>D197+D196+D195</f>
        <v>9.1</v>
      </c>
      <c r="E194" s="106"/>
    </row>
    <row r="195" spans="1:5" x14ac:dyDescent="0.25">
      <c r="A195" s="40" t="s">
        <v>26</v>
      </c>
      <c r="B195" s="88">
        <v>7.1</v>
      </c>
      <c r="C195" s="88">
        <v>7.1</v>
      </c>
      <c r="D195" s="86"/>
      <c r="E195" s="106"/>
    </row>
    <row r="196" spans="1:5" x14ac:dyDescent="0.25">
      <c r="A196" s="40" t="s">
        <v>46</v>
      </c>
      <c r="B196" s="88">
        <v>7.5</v>
      </c>
      <c r="C196" s="88">
        <v>7.5</v>
      </c>
      <c r="D196" s="86">
        <v>5.7</v>
      </c>
      <c r="E196" s="106"/>
    </row>
    <row r="197" spans="1:5" x14ac:dyDescent="0.25">
      <c r="A197" s="64" t="s">
        <v>47</v>
      </c>
      <c r="B197" s="88">
        <v>4.5</v>
      </c>
      <c r="C197" s="86">
        <v>4.5</v>
      </c>
      <c r="D197" s="104">
        <v>3.4</v>
      </c>
      <c r="E197" s="86"/>
    </row>
    <row r="198" spans="1:5" x14ac:dyDescent="0.25">
      <c r="A198" s="145" t="s">
        <v>178</v>
      </c>
      <c r="B198" s="103">
        <f>B201+B199+B200</f>
        <v>27.5</v>
      </c>
      <c r="C198" s="103">
        <f>C201+C199+C200</f>
        <v>27.5</v>
      </c>
      <c r="D198" s="103">
        <f>D201+D199+D200</f>
        <v>11</v>
      </c>
      <c r="E198" s="103"/>
    </row>
    <row r="199" spans="1:5" x14ac:dyDescent="0.25">
      <c r="A199" s="40" t="s">
        <v>26</v>
      </c>
      <c r="B199" s="88">
        <v>13.1</v>
      </c>
      <c r="C199" s="88">
        <v>13.1</v>
      </c>
      <c r="D199" s="88"/>
      <c r="E199" s="103"/>
    </row>
    <row r="200" spans="1:5" x14ac:dyDescent="0.25">
      <c r="A200" s="134" t="s">
        <v>44</v>
      </c>
      <c r="B200" s="88">
        <v>9.1999999999999993</v>
      </c>
      <c r="C200" s="88">
        <v>9.1999999999999993</v>
      </c>
      <c r="D200" s="88">
        <v>7</v>
      </c>
      <c r="E200" s="103"/>
    </row>
    <row r="201" spans="1:5" x14ac:dyDescent="0.25">
      <c r="A201" s="133" t="s">
        <v>45</v>
      </c>
      <c r="B201" s="88">
        <v>5.2</v>
      </c>
      <c r="C201" s="86">
        <v>5.2</v>
      </c>
      <c r="D201" s="104">
        <v>4</v>
      </c>
      <c r="E201" s="86"/>
    </row>
    <row r="202" spans="1:5" ht="15.75" x14ac:dyDescent="0.25">
      <c r="A202" s="141" t="s">
        <v>157</v>
      </c>
      <c r="B202" s="103">
        <f>B203+B205+B204</f>
        <v>22.299999999999997</v>
      </c>
      <c r="C202" s="103">
        <f>C203+C205+C204</f>
        <v>22.299999999999997</v>
      </c>
      <c r="D202" s="103">
        <f>D203+D205+D204</f>
        <v>15.9</v>
      </c>
      <c r="E202" s="103"/>
    </row>
    <row r="203" spans="1:5" x14ac:dyDescent="0.25">
      <c r="A203" s="40" t="s">
        <v>26</v>
      </c>
      <c r="B203" s="88">
        <v>1.5</v>
      </c>
      <c r="C203" s="86">
        <v>1.5</v>
      </c>
      <c r="D203" s="104"/>
      <c r="E203" s="86"/>
    </row>
    <row r="204" spans="1:5" x14ac:dyDescent="0.25">
      <c r="A204" s="134" t="s">
        <v>44</v>
      </c>
      <c r="B204" s="88">
        <v>13.7</v>
      </c>
      <c r="C204" s="86">
        <v>13.7</v>
      </c>
      <c r="D204" s="104">
        <v>10.5</v>
      </c>
      <c r="E204" s="86"/>
    </row>
    <row r="205" spans="1:5" x14ac:dyDescent="0.25">
      <c r="A205" s="133" t="s">
        <v>45</v>
      </c>
      <c r="B205" s="88">
        <v>7.1</v>
      </c>
      <c r="C205" s="86">
        <v>7.1</v>
      </c>
      <c r="D205" s="104">
        <v>5.4</v>
      </c>
      <c r="E205" s="86"/>
    </row>
    <row r="206" spans="1:5" ht="15.75" x14ac:dyDescent="0.25">
      <c r="A206" s="141" t="s">
        <v>158</v>
      </c>
      <c r="B206" s="103">
        <f>B209+B208+B207</f>
        <v>14.600000000000001</v>
      </c>
      <c r="C206" s="103">
        <f>C209+C208+C207</f>
        <v>14.600000000000001</v>
      </c>
      <c r="D206" s="103">
        <f>D209+D208+D207</f>
        <v>7.7</v>
      </c>
      <c r="E206" s="106"/>
    </row>
    <row r="207" spans="1:5" x14ac:dyDescent="0.25">
      <c r="A207" s="40" t="s">
        <v>26</v>
      </c>
      <c r="B207" s="88">
        <v>4.5</v>
      </c>
      <c r="C207" s="88">
        <v>4.5</v>
      </c>
      <c r="D207" s="86"/>
      <c r="E207" s="106"/>
    </row>
    <row r="208" spans="1:5" x14ac:dyDescent="0.25">
      <c r="A208" s="134" t="s">
        <v>44</v>
      </c>
      <c r="B208" s="88">
        <v>7.9</v>
      </c>
      <c r="C208" s="88">
        <v>7.9</v>
      </c>
      <c r="D208" s="86">
        <v>6</v>
      </c>
      <c r="E208" s="106"/>
    </row>
    <row r="209" spans="1:5" x14ac:dyDescent="0.25">
      <c r="A209" s="133" t="s">
        <v>45</v>
      </c>
      <c r="B209" s="88">
        <v>2.2000000000000002</v>
      </c>
      <c r="C209" s="86">
        <v>2.2000000000000002</v>
      </c>
      <c r="D209" s="104">
        <v>1.7</v>
      </c>
      <c r="E209" s="86"/>
    </row>
    <row r="210" spans="1:5" ht="15.75" x14ac:dyDescent="0.25">
      <c r="A210" s="102" t="s">
        <v>49</v>
      </c>
      <c r="B210" s="103">
        <f>B211+B213+B212</f>
        <v>23.8</v>
      </c>
      <c r="C210" s="103">
        <f>C211+C213+C212</f>
        <v>23.8</v>
      </c>
      <c r="D210" s="103">
        <f>D211+D213+D212</f>
        <v>13.8</v>
      </c>
      <c r="E210" s="106"/>
    </row>
    <row r="211" spans="1:5" x14ac:dyDescent="0.25">
      <c r="A211" s="40" t="s">
        <v>26</v>
      </c>
      <c r="B211" s="88">
        <v>5.8</v>
      </c>
      <c r="C211" s="86">
        <v>5.8</v>
      </c>
      <c r="D211" s="104"/>
      <c r="E211" s="86"/>
    </row>
    <row r="212" spans="1:5" x14ac:dyDescent="0.25">
      <c r="A212" s="134" t="s">
        <v>45</v>
      </c>
      <c r="B212" s="88">
        <v>5</v>
      </c>
      <c r="C212" s="88">
        <v>5</v>
      </c>
      <c r="D212" s="104">
        <v>3.8</v>
      </c>
      <c r="E212" s="86"/>
    </row>
    <row r="213" spans="1:5" x14ac:dyDescent="0.25">
      <c r="A213" s="133" t="s">
        <v>44</v>
      </c>
      <c r="B213" s="88">
        <v>13</v>
      </c>
      <c r="C213" s="88">
        <v>13</v>
      </c>
      <c r="D213" s="104">
        <v>10</v>
      </c>
      <c r="E213" s="86"/>
    </row>
    <row r="214" spans="1:5" ht="15.75" x14ac:dyDescent="0.25">
      <c r="A214" s="102" t="s">
        <v>50</v>
      </c>
      <c r="B214" s="103">
        <f>B215+B217+B216</f>
        <v>60.199999999999996</v>
      </c>
      <c r="C214" s="103">
        <f>C215+C217+C216</f>
        <v>60.199999999999996</v>
      </c>
      <c r="D214" s="103">
        <f>D215+D217+D216</f>
        <v>42.8</v>
      </c>
      <c r="E214" s="106"/>
    </row>
    <row r="215" spans="1:5" x14ac:dyDescent="0.25">
      <c r="A215" s="40" t="s">
        <v>26</v>
      </c>
      <c r="B215" s="88">
        <v>4.0999999999999996</v>
      </c>
      <c r="C215" s="86">
        <v>4.0999999999999996</v>
      </c>
      <c r="D215" s="104"/>
      <c r="E215" s="86"/>
    </row>
    <row r="216" spans="1:5" x14ac:dyDescent="0.25">
      <c r="A216" s="134" t="s">
        <v>45</v>
      </c>
      <c r="B216" s="88">
        <v>38.4</v>
      </c>
      <c r="C216" s="88">
        <v>38.4</v>
      </c>
      <c r="D216" s="109">
        <v>29.3</v>
      </c>
      <c r="E216" s="88"/>
    </row>
    <row r="217" spans="1:5" x14ac:dyDescent="0.25">
      <c r="A217" s="133" t="s">
        <v>44</v>
      </c>
      <c r="B217" s="88">
        <v>17.7</v>
      </c>
      <c r="C217" s="88">
        <v>17.7</v>
      </c>
      <c r="D217" s="109">
        <v>13.5</v>
      </c>
      <c r="E217" s="88"/>
    </row>
    <row r="218" spans="1:5" ht="15.75" x14ac:dyDescent="0.25">
      <c r="A218" s="107" t="s">
        <v>51</v>
      </c>
      <c r="B218" s="103">
        <f>B221+B219+B220</f>
        <v>33.6</v>
      </c>
      <c r="C218" s="103">
        <f>C221+C219+C220</f>
        <v>33.6</v>
      </c>
      <c r="D218" s="103">
        <f>D221+D219+D220</f>
        <v>21.799999999999997</v>
      </c>
      <c r="E218" s="103"/>
    </row>
    <row r="219" spans="1:5" x14ac:dyDescent="0.25">
      <c r="A219" s="40" t="s">
        <v>26</v>
      </c>
      <c r="B219" s="88">
        <v>5</v>
      </c>
      <c r="C219" s="88">
        <v>5</v>
      </c>
      <c r="D219" s="88"/>
      <c r="E219" s="103"/>
    </row>
    <row r="220" spans="1:5" x14ac:dyDescent="0.25">
      <c r="A220" s="134" t="s">
        <v>45</v>
      </c>
      <c r="B220" s="88">
        <v>4.4000000000000004</v>
      </c>
      <c r="C220" s="88">
        <v>4.4000000000000004</v>
      </c>
      <c r="D220" s="88">
        <v>3.4</v>
      </c>
      <c r="E220" s="103"/>
    </row>
    <row r="221" spans="1:5" x14ac:dyDescent="0.25">
      <c r="A221" s="133" t="s">
        <v>44</v>
      </c>
      <c r="B221" s="88">
        <v>24.2</v>
      </c>
      <c r="C221" s="86">
        <v>24.2</v>
      </c>
      <c r="D221" s="104">
        <v>18.399999999999999</v>
      </c>
      <c r="E221" s="86"/>
    </row>
    <row r="222" spans="1:5" ht="15.75" x14ac:dyDescent="0.25">
      <c r="A222" s="102" t="s">
        <v>52</v>
      </c>
      <c r="B222" s="103">
        <f>B225+B223+B224</f>
        <v>30.400000000000002</v>
      </c>
      <c r="C222" s="103">
        <f>C225+C223+C224</f>
        <v>30.400000000000002</v>
      </c>
      <c r="D222" s="103">
        <f>D225+D223+D224</f>
        <v>18.7</v>
      </c>
      <c r="E222" s="106"/>
    </row>
    <row r="223" spans="1:5" x14ac:dyDescent="0.25">
      <c r="A223" s="40" t="s">
        <v>26</v>
      </c>
      <c r="B223" s="88">
        <v>5.8</v>
      </c>
      <c r="C223" s="88">
        <v>5.8</v>
      </c>
      <c r="D223" s="86"/>
      <c r="E223" s="106"/>
    </row>
    <row r="224" spans="1:5" x14ac:dyDescent="0.25">
      <c r="A224" s="134" t="s">
        <v>45</v>
      </c>
      <c r="B224" s="88">
        <v>5</v>
      </c>
      <c r="C224" s="88">
        <v>5</v>
      </c>
      <c r="D224" s="86">
        <v>3.8</v>
      </c>
      <c r="E224" s="106"/>
    </row>
    <row r="225" spans="1:5" x14ac:dyDescent="0.25">
      <c r="A225" s="133" t="s">
        <v>44</v>
      </c>
      <c r="B225" s="88">
        <v>19.600000000000001</v>
      </c>
      <c r="C225" s="86">
        <v>19.600000000000001</v>
      </c>
      <c r="D225" s="104">
        <v>14.9</v>
      </c>
      <c r="E225" s="86"/>
    </row>
    <row r="226" spans="1:5" ht="15.75" x14ac:dyDescent="0.25">
      <c r="A226" s="142" t="s">
        <v>159</v>
      </c>
      <c r="B226" s="103">
        <f>B229+B227+B228</f>
        <v>24.200000000000003</v>
      </c>
      <c r="C226" s="103">
        <f>C229+C227+C228</f>
        <v>24.200000000000003</v>
      </c>
      <c r="D226" s="103">
        <f>D229+D227+D228</f>
        <v>15.700000000000001</v>
      </c>
      <c r="E226" s="106"/>
    </row>
    <row r="227" spans="1:5" x14ac:dyDescent="0.25">
      <c r="A227" s="40" t="s">
        <v>26</v>
      </c>
      <c r="B227" s="88">
        <v>3.6</v>
      </c>
      <c r="C227" s="88">
        <v>3.6</v>
      </c>
      <c r="D227" s="86"/>
      <c r="E227" s="106"/>
    </row>
    <row r="228" spans="1:5" x14ac:dyDescent="0.25">
      <c r="A228" s="134" t="s">
        <v>45</v>
      </c>
      <c r="B228" s="88">
        <v>3.8</v>
      </c>
      <c r="C228" s="88">
        <v>3.8</v>
      </c>
      <c r="D228" s="86">
        <v>2.9</v>
      </c>
      <c r="E228" s="106"/>
    </row>
    <row r="229" spans="1:5" x14ac:dyDescent="0.25">
      <c r="A229" s="134" t="s">
        <v>44</v>
      </c>
      <c r="B229" s="88">
        <v>16.8</v>
      </c>
      <c r="C229" s="86">
        <v>16.8</v>
      </c>
      <c r="D229" s="104">
        <v>12.8</v>
      </c>
      <c r="E229" s="86"/>
    </row>
    <row r="230" spans="1:5" ht="15.75" x14ac:dyDescent="0.25">
      <c r="A230" s="85" t="s">
        <v>53</v>
      </c>
      <c r="B230" s="103">
        <f>B233+B231+B234+B232</f>
        <v>23.099999999999998</v>
      </c>
      <c r="C230" s="103">
        <f>C233+C231+C234+C232</f>
        <v>23.099999999999998</v>
      </c>
      <c r="D230" s="103">
        <f>D233+D231+D234+D232</f>
        <v>16.2</v>
      </c>
      <c r="E230" s="103"/>
    </row>
    <row r="231" spans="1:5" x14ac:dyDescent="0.25">
      <c r="A231" s="40" t="s">
        <v>26</v>
      </c>
      <c r="B231" s="88">
        <v>1.8</v>
      </c>
      <c r="C231" s="88">
        <v>1.8</v>
      </c>
      <c r="D231" s="88"/>
      <c r="E231" s="103"/>
    </row>
    <row r="232" spans="1:5" x14ac:dyDescent="0.25">
      <c r="A232" s="134" t="s">
        <v>45</v>
      </c>
      <c r="B232" s="88">
        <v>2.9</v>
      </c>
      <c r="C232" s="88">
        <v>2.9</v>
      </c>
      <c r="D232" s="88">
        <v>2.2000000000000002</v>
      </c>
      <c r="E232" s="103"/>
    </row>
    <row r="233" spans="1:5" x14ac:dyDescent="0.25">
      <c r="A233" s="134" t="s">
        <v>44</v>
      </c>
      <c r="B233" s="88">
        <v>6.2</v>
      </c>
      <c r="C233" s="86">
        <v>6.2</v>
      </c>
      <c r="D233" s="104">
        <v>4.7</v>
      </c>
      <c r="E233" s="86"/>
    </row>
    <row r="234" spans="1:5" ht="25.5" x14ac:dyDescent="0.25">
      <c r="A234" s="133" t="s">
        <v>160</v>
      </c>
      <c r="B234" s="88">
        <v>12.2</v>
      </c>
      <c r="C234" s="88">
        <v>12.2</v>
      </c>
      <c r="D234" s="109">
        <v>9.3000000000000007</v>
      </c>
      <c r="E234" s="88"/>
    </row>
    <row r="235" spans="1:5" ht="15.75" x14ac:dyDescent="0.25">
      <c r="A235" s="142" t="s">
        <v>161</v>
      </c>
      <c r="B235" s="103">
        <f>B238+B236+B237</f>
        <v>32.200000000000003</v>
      </c>
      <c r="C235" s="103">
        <f>C238+C236+C237</f>
        <v>32.200000000000003</v>
      </c>
      <c r="D235" s="103">
        <f>D238+D236+D237</f>
        <v>15.899999999999999</v>
      </c>
      <c r="E235" s="103"/>
    </row>
    <row r="236" spans="1:5" x14ac:dyDescent="0.25">
      <c r="A236" s="40" t="s">
        <v>26</v>
      </c>
      <c r="B236" s="88">
        <v>11.3</v>
      </c>
      <c r="C236" s="88">
        <v>11.3</v>
      </c>
      <c r="D236" s="88"/>
      <c r="E236" s="103"/>
    </row>
    <row r="237" spans="1:5" x14ac:dyDescent="0.25">
      <c r="A237" s="134" t="s">
        <v>45</v>
      </c>
      <c r="B237" s="88">
        <v>3.5</v>
      </c>
      <c r="C237" s="88">
        <v>3.5</v>
      </c>
      <c r="D237" s="88">
        <v>2.7</v>
      </c>
      <c r="E237" s="103"/>
    </row>
    <row r="238" spans="1:5" x14ac:dyDescent="0.25">
      <c r="A238" s="133" t="s">
        <v>44</v>
      </c>
      <c r="B238" s="88">
        <v>17.399999999999999</v>
      </c>
      <c r="C238" s="86">
        <v>17.399999999999999</v>
      </c>
      <c r="D238" s="104">
        <v>13.2</v>
      </c>
      <c r="E238" s="86"/>
    </row>
    <row r="239" spans="1:5" x14ac:dyDescent="0.25">
      <c r="A239" s="145" t="s">
        <v>162</v>
      </c>
      <c r="B239" s="103">
        <f>B242+B240+B241</f>
        <v>52.3</v>
      </c>
      <c r="C239" s="103">
        <f>C242+C240+C241</f>
        <v>52.3</v>
      </c>
      <c r="D239" s="103">
        <f>D242+D240+D241</f>
        <v>38.1</v>
      </c>
      <c r="E239" s="103"/>
    </row>
    <row r="240" spans="1:5" x14ac:dyDescent="0.25">
      <c r="A240" s="40" t="s">
        <v>26</v>
      </c>
      <c r="B240" s="88">
        <v>2.2999999999999998</v>
      </c>
      <c r="C240" s="88">
        <v>2.2999999999999998</v>
      </c>
      <c r="D240" s="88"/>
      <c r="E240" s="103"/>
    </row>
    <row r="241" spans="1:5" x14ac:dyDescent="0.25">
      <c r="A241" s="134" t="s">
        <v>82</v>
      </c>
      <c r="B241" s="88">
        <v>42.1</v>
      </c>
      <c r="C241" s="88">
        <v>42.1</v>
      </c>
      <c r="D241" s="88">
        <v>32.1</v>
      </c>
      <c r="E241" s="103"/>
    </row>
    <row r="242" spans="1:5" x14ac:dyDescent="0.25">
      <c r="A242" s="133" t="s">
        <v>34</v>
      </c>
      <c r="B242" s="88">
        <v>7.9</v>
      </c>
      <c r="C242" s="86">
        <v>7.9</v>
      </c>
      <c r="D242" s="104">
        <v>6</v>
      </c>
      <c r="E242" s="86"/>
    </row>
    <row r="243" spans="1:5" ht="15.75" x14ac:dyDescent="0.25">
      <c r="A243" s="102" t="s">
        <v>54</v>
      </c>
      <c r="B243" s="103">
        <f>B246+B244+B245</f>
        <v>14.2</v>
      </c>
      <c r="C243" s="103">
        <f>C246+C244+C245</f>
        <v>14.2</v>
      </c>
      <c r="D243" s="103">
        <f>D246+D244+D245</f>
        <v>8.5</v>
      </c>
      <c r="E243" s="106"/>
    </row>
    <row r="244" spans="1:5" x14ac:dyDescent="0.25">
      <c r="A244" s="40" t="s">
        <v>26</v>
      </c>
      <c r="B244" s="88">
        <v>3</v>
      </c>
      <c r="C244" s="88">
        <v>3</v>
      </c>
      <c r="D244" s="86"/>
      <c r="E244" s="106"/>
    </row>
    <row r="245" spans="1:5" x14ac:dyDescent="0.25">
      <c r="A245" s="134" t="s">
        <v>82</v>
      </c>
      <c r="B245" s="88">
        <v>2</v>
      </c>
      <c r="C245" s="88">
        <v>2</v>
      </c>
      <c r="D245" s="86">
        <v>1.5</v>
      </c>
      <c r="E245" s="106"/>
    </row>
    <row r="246" spans="1:5" x14ac:dyDescent="0.25">
      <c r="A246" s="133" t="s">
        <v>34</v>
      </c>
      <c r="B246" s="88">
        <v>9.1999999999999993</v>
      </c>
      <c r="C246" s="86">
        <v>9.1999999999999993</v>
      </c>
      <c r="D246" s="104">
        <v>7</v>
      </c>
      <c r="E246" s="86"/>
    </row>
    <row r="247" spans="1:5" ht="15.75" x14ac:dyDescent="0.25">
      <c r="A247" s="107" t="s">
        <v>55</v>
      </c>
      <c r="B247" s="103">
        <f>B250+B248+B249</f>
        <v>51.7</v>
      </c>
      <c r="C247" s="103">
        <f>C250+C248+C249</f>
        <v>51.7</v>
      </c>
      <c r="D247" s="103">
        <f>D250+D248+D249</f>
        <v>37.400000000000006</v>
      </c>
      <c r="E247" s="103"/>
    </row>
    <row r="248" spans="1:5" x14ac:dyDescent="0.25">
      <c r="A248" s="40" t="s">
        <v>26</v>
      </c>
      <c r="B248" s="88">
        <v>2.7</v>
      </c>
      <c r="C248" s="88">
        <v>2.7</v>
      </c>
      <c r="D248" s="88"/>
      <c r="E248" s="103"/>
    </row>
    <row r="249" spans="1:5" x14ac:dyDescent="0.25">
      <c r="A249" s="134" t="s">
        <v>82</v>
      </c>
      <c r="B249" s="88">
        <v>36.200000000000003</v>
      </c>
      <c r="C249" s="88">
        <v>36.200000000000003</v>
      </c>
      <c r="D249" s="88">
        <v>27.6</v>
      </c>
      <c r="E249" s="103"/>
    </row>
    <row r="250" spans="1:5" x14ac:dyDescent="0.25">
      <c r="A250" s="133" t="s">
        <v>34</v>
      </c>
      <c r="B250" s="88">
        <v>12.8</v>
      </c>
      <c r="C250" s="86">
        <v>12.8</v>
      </c>
      <c r="D250" s="104">
        <v>9.8000000000000007</v>
      </c>
      <c r="E250" s="86"/>
    </row>
    <row r="251" spans="1:5" ht="15.75" x14ac:dyDescent="0.25">
      <c r="A251" s="141" t="s">
        <v>163</v>
      </c>
      <c r="B251" s="103">
        <f>B254+B252+B253</f>
        <v>30.5</v>
      </c>
      <c r="C251" s="103">
        <f>C254+C252+C253</f>
        <v>30.5</v>
      </c>
      <c r="D251" s="103">
        <f>D254+D252+D253</f>
        <v>19.099999999999998</v>
      </c>
      <c r="E251" s="103"/>
    </row>
    <row r="252" spans="1:5" x14ac:dyDescent="0.25">
      <c r="A252" s="40" t="s">
        <v>26</v>
      </c>
      <c r="B252" s="88">
        <v>5.5</v>
      </c>
      <c r="C252" s="88">
        <v>5.5</v>
      </c>
      <c r="D252" s="88"/>
      <c r="E252" s="103"/>
    </row>
    <row r="253" spans="1:5" x14ac:dyDescent="0.25">
      <c r="A253" s="134" t="s">
        <v>45</v>
      </c>
      <c r="B253" s="88">
        <v>3.6</v>
      </c>
      <c r="C253" s="88">
        <v>3.6</v>
      </c>
      <c r="D253" s="88">
        <v>2.7</v>
      </c>
      <c r="E253" s="103"/>
    </row>
    <row r="254" spans="1:5" x14ac:dyDescent="0.25">
      <c r="A254" s="134" t="s">
        <v>44</v>
      </c>
      <c r="B254" s="88">
        <v>21.4</v>
      </c>
      <c r="C254" s="86">
        <v>21.4</v>
      </c>
      <c r="D254" s="104">
        <v>16.399999999999999</v>
      </c>
      <c r="E254" s="86"/>
    </row>
    <row r="255" spans="1:5" x14ac:dyDescent="0.25">
      <c r="A255" s="108" t="s">
        <v>56</v>
      </c>
      <c r="B255" s="103">
        <f>B258+B256+B259+B257</f>
        <v>109.80000000000001</v>
      </c>
      <c r="C255" s="103">
        <f>C258+C256+C259+C257</f>
        <v>109.80000000000001</v>
      </c>
      <c r="D255" s="103">
        <f>D258+D256+D259+D257</f>
        <v>77.900000000000006</v>
      </c>
      <c r="E255" s="106"/>
    </row>
    <row r="256" spans="1:5" x14ac:dyDescent="0.25">
      <c r="A256" s="40" t="s">
        <v>26</v>
      </c>
      <c r="B256" s="88">
        <v>7.8</v>
      </c>
      <c r="C256" s="88">
        <v>7.8</v>
      </c>
      <c r="D256" s="88"/>
      <c r="E256" s="106"/>
    </row>
    <row r="257" spans="1:6" x14ac:dyDescent="0.25">
      <c r="A257" s="134" t="s">
        <v>82</v>
      </c>
      <c r="B257" s="88">
        <v>46.6</v>
      </c>
      <c r="C257" s="88">
        <v>46.6</v>
      </c>
      <c r="D257" s="88">
        <v>35.6</v>
      </c>
      <c r="E257" s="106"/>
    </row>
    <row r="258" spans="1:6" ht="18.75" customHeight="1" x14ac:dyDescent="0.25">
      <c r="A258" s="134" t="s">
        <v>34</v>
      </c>
      <c r="B258" s="88">
        <v>53.7</v>
      </c>
      <c r="C258" s="86">
        <v>53.7</v>
      </c>
      <c r="D258" s="104">
        <v>41</v>
      </c>
      <c r="E258" s="86"/>
    </row>
    <row r="259" spans="1:6" ht="30" customHeight="1" x14ac:dyDescent="0.25">
      <c r="A259" s="64" t="s">
        <v>57</v>
      </c>
      <c r="B259" s="88">
        <v>1.7</v>
      </c>
      <c r="C259" s="88">
        <v>1.7</v>
      </c>
      <c r="D259" s="109">
        <v>1.3</v>
      </c>
      <c r="E259" s="88"/>
    </row>
    <row r="260" spans="1:6" ht="15.75" x14ac:dyDescent="0.25">
      <c r="A260" s="142" t="s">
        <v>164</v>
      </c>
      <c r="B260" s="103">
        <f>B263+B261+B262</f>
        <v>97.1</v>
      </c>
      <c r="C260" s="103">
        <f>C263+C261+C262</f>
        <v>97.1</v>
      </c>
      <c r="D260" s="103">
        <f>D263+D261+D262</f>
        <v>19.7</v>
      </c>
      <c r="E260" s="103"/>
    </row>
    <row r="261" spans="1:6" x14ac:dyDescent="0.25">
      <c r="A261" s="40" t="s">
        <v>26</v>
      </c>
      <c r="B261" s="88">
        <v>64.7</v>
      </c>
      <c r="C261" s="88">
        <v>64.7</v>
      </c>
      <c r="D261" s="88">
        <v>-5</v>
      </c>
      <c r="E261" s="103"/>
    </row>
    <row r="262" spans="1:6" x14ac:dyDescent="0.25">
      <c r="A262" s="134" t="s">
        <v>45</v>
      </c>
      <c r="B262" s="88">
        <v>3.1</v>
      </c>
      <c r="C262" s="88">
        <v>3.1</v>
      </c>
      <c r="D262" s="88">
        <v>2.4</v>
      </c>
      <c r="E262" s="103"/>
    </row>
    <row r="263" spans="1:6" x14ac:dyDescent="0.25">
      <c r="A263" s="133" t="s">
        <v>44</v>
      </c>
      <c r="B263" s="88">
        <v>29.3</v>
      </c>
      <c r="C263" s="86">
        <v>29.3</v>
      </c>
      <c r="D263" s="104">
        <v>22.3</v>
      </c>
      <c r="E263" s="86"/>
    </row>
    <row r="264" spans="1:6" ht="15.75" x14ac:dyDescent="0.25">
      <c r="A264" s="141" t="s">
        <v>165</v>
      </c>
      <c r="B264" s="103">
        <f>B267+B265+B266</f>
        <v>51.400000000000006</v>
      </c>
      <c r="C264" s="103">
        <f>C267+C265+C266</f>
        <v>51.400000000000006</v>
      </c>
      <c r="D264" s="103">
        <f>D267+D265+D266</f>
        <v>34.9</v>
      </c>
      <c r="E264" s="103"/>
    </row>
    <row r="265" spans="1:6" x14ac:dyDescent="0.25">
      <c r="A265" s="40" t="s">
        <v>26</v>
      </c>
      <c r="B265" s="88">
        <v>5.6</v>
      </c>
      <c r="C265" s="88">
        <v>5.6</v>
      </c>
      <c r="D265" s="88"/>
      <c r="E265" s="103"/>
    </row>
    <row r="266" spans="1:6" x14ac:dyDescent="0.25">
      <c r="A266" s="134" t="s">
        <v>45</v>
      </c>
      <c r="B266" s="88">
        <v>28.2</v>
      </c>
      <c r="C266" s="88">
        <v>28.2</v>
      </c>
      <c r="D266" s="88">
        <v>21.5</v>
      </c>
      <c r="E266" s="103"/>
      <c r="F266" s="61"/>
    </row>
    <row r="267" spans="1:6" x14ac:dyDescent="0.25">
      <c r="A267" s="133" t="s">
        <v>44</v>
      </c>
      <c r="B267" s="110">
        <v>17.600000000000001</v>
      </c>
      <c r="C267" s="111">
        <v>17.600000000000001</v>
      </c>
      <c r="D267" s="104">
        <v>13.4</v>
      </c>
      <c r="E267" s="86"/>
    </row>
    <row r="268" spans="1:6" ht="15.75" x14ac:dyDescent="0.25">
      <c r="A268" s="107" t="s">
        <v>58</v>
      </c>
      <c r="B268" s="103">
        <f>B271+B269+B270</f>
        <v>37.5</v>
      </c>
      <c r="C268" s="103">
        <f>C271+C269+C270</f>
        <v>37.5</v>
      </c>
      <c r="D268" s="103">
        <f>D271+D269+D270</f>
        <v>26.5</v>
      </c>
      <c r="E268" s="106"/>
    </row>
    <row r="269" spans="1:6" x14ac:dyDescent="0.25">
      <c r="A269" s="40" t="s">
        <v>26</v>
      </c>
      <c r="B269" s="88">
        <v>2.8</v>
      </c>
      <c r="C269" s="88">
        <v>2.8</v>
      </c>
      <c r="D269" s="86"/>
      <c r="E269" s="106"/>
    </row>
    <row r="270" spans="1:6" x14ac:dyDescent="0.25">
      <c r="A270" s="134" t="s">
        <v>45</v>
      </c>
      <c r="B270" s="88">
        <v>24.5</v>
      </c>
      <c r="C270" s="88">
        <v>24.5</v>
      </c>
      <c r="D270" s="86">
        <v>18.7</v>
      </c>
      <c r="E270" s="106"/>
    </row>
    <row r="271" spans="1:6" x14ac:dyDescent="0.25">
      <c r="A271" s="133" t="s">
        <v>44</v>
      </c>
      <c r="B271" s="88">
        <v>10.199999999999999</v>
      </c>
      <c r="C271" s="86">
        <v>10.199999999999999</v>
      </c>
      <c r="D271" s="104">
        <v>7.8</v>
      </c>
      <c r="E271" s="86"/>
    </row>
    <row r="272" spans="1:6" ht="15.75" x14ac:dyDescent="0.25">
      <c r="A272" s="141" t="s">
        <v>166</v>
      </c>
      <c r="B272" s="103">
        <f>B275+B273+B274</f>
        <v>33.5</v>
      </c>
      <c r="C272" s="103">
        <f>C275+C273+C274</f>
        <v>33.5</v>
      </c>
      <c r="D272" s="103">
        <f>D275+D273+D274</f>
        <v>22</v>
      </c>
      <c r="E272" s="106"/>
    </row>
    <row r="273" spans="1:5" x14ac:dyDescent="0.25">
      <c r="A273" s="40" t="s">
        <v>26</v>
      </c>
      <c r="B273" s="88">
        <v>4.7</v>
      </c>
      <c r="C273" s="88">
        <v>4.7</v>
      </c>
      <c r="D273" s="86"/>
      <c r="E273" s="106"/>
    </row>
    <row r="274" spans="1:5" x14ac:dyDescent="0.25">
      <c r="A274" s="134" t="s">
        <v>45</v>
      </c>
      <c r="B274" s="88">
        <v>14.2</v>
      </c>
      <c r="C274" s="88">
        <v>14.2</v>
      </c>
      <c r="D274" s="86">
        <v>10.8</v>
      </c>
      <c r="E274" s="106"/>
    </row>
    <row r="275" spans="1:5" x14ac:dyDescent="0.25">
      <c r="A275" s="133" t="s">
        <v>44</v>
      </c>
      <c r="B275" s="88">
        <v>14.6</v>
      </c>
      <c r="C275" s="86">
        <v>14.6</v>
      </c>
      <c r="D275" s="104">
        <v>11.2</v>
      </c>
      <c r="E275" s="86"/>
    </row>
    <row r="276" spans="1:5" ht="15.75" x14ac:dyDescent="0.25">
      <c r="A276" s="102" t="s">
        <v>59</v>
      </c>
      <c r="B276" s="103">
        <f>B279+B277+B278</f>
        <v>16.899999999999999</v>
      </c>
      <c r="C276" s="103">
        <f>C279+C277+C278</f>
        <v>16.899999999999999</v>
      </c>
      <c r="D276" s="103">
        <f>D279+D277+D278</f>
        <v>11.5</v>
      </c>
      <c r="E276" s="106"/>
    </row>
    <row r="277" spans="1:5" x14ac:dyDescent="0.25">
      <c r="A277" s="40" t="s">
        <v>26</v>
      </c>
      <c r="B277" s="88">
        <v>1.8</v>
      </c>
      <c r="C277" s="88">
        <v>1.8</v>
      </c>
      <c r="D277" s="86"/>
      <c r="E277" s="106"/>
    </row>
    <row r="278" spans="1:5" x14ac:dyDescent="0.25">
      <c r="A278" s="134" t="s">
        <v>45</v>
      </c>
      <c r="B278" s="88">
        <v>9.1</v>
      </c>
      <c r="C278" s="88">
        <v>9.1</v>
      </c>
      <c r="D278" s="86">
        <v>6.9</v>
      </c>
      <c r="E278" s="106"/>
    </row>
    <row r="279" spans="1:5" x14ac:dyDescent="0.25">
      <c r="A279" s="133" t="s">
        <v>44</v>
      </c>
      <c r="B279" s="88">
        <v>6</v>
      </c>
      <c r="C279" s="86">
        <v>6</v>
      </c>
      <c r="D279" s="104">
        <v>4.5999999999999996</v>
      </c>
      <c r="E279" s="86"/>
    </row>
    <row r="280" spans="1:5" ht="15.75" x14ac:dyDescent="0.25">
      <c r="A280" s="141" t="s">
        <v>167</v>
      </c>
      <c r="B280" s="103">
        <f>B283+B281+B282</f>
        <v>14.600000000000001</v>
      </c>
      <c r="C280" s="103">
        <f>C283+C281+C282</f>
        <v>14.600000000000001</v>
      </c>
      <c r="D280" s="103">
        <f>D283+D281+D282</f>
        <v>8.5</v>
      </c>
      <c r="E280" s="106"/>
    </row>
    <row r="281" spans="1:5" x14ac:dyDescent="0.25">
      <c r="A281" s="40" t="s">
        <v>26</v>
      </c>
      <c r="B281" s="88">
        <v>3.5</v>
      </c>
      <c r="C281" s="88">
        <v>3.5</v>
      </c>
      <c r="D281" s="86"/>
      <c r="E281" s="106"/>
    </row>
    <row r="282" spans="1:5" x14ac:dyDescent="0.25">
      <c r="A282" s="134" t="s">
        <v>45</v>
      </c>
      <c r="B282" s="88">
        <v>2.2999999999999998</v>
      </c>
      <c r="C282" s="88">
        <v>2.2999999999999998</v>
      </c>
      <c r="D282" s="86">
        <v>1.8</v>
      </c>
      <c r="E282" s="106"/>
    </row>
    <row r="283" spans="1:5" x14ac:dyDescent="0.25">
      <c r="A283" s="133" t="s">
        <v>44</v>
      </c>
      <c r="B283" s="88">
        <v>8.8000000000000007</v>
      </c>
      <c r="C283" s="86">
        <v>8.8000000000000007</v>
      </c>
      <c r="D283" s="104">
        <v>6.7</v>
      </c>
      <c r="E283" s="86"/>
    </row>
    <row r="284" spans="1:5" ht="15.75" x14ac:dyDescent="0.25">
      <c r="A284" s="102" t="s">
        <v>60</v>
      </c>
      <c r="B284" s="103">
        <f>B287+B285+B286</f>
        <v>32.200000000000003</v>
      </c>
      <c r="C284" s="103">
        <f>C287+C285+C286</f>
        <v>32.200000000000003</v>
      </c>
      <c r="D284" s="103">
        <f>D287+D285+D286</f>
        <v>22.9</v>
      </c>
      <c r="E284" s="106"/>
    </row>
    <row r="285" spans="1:5" x14ac:dyDescent="0.25">
      <c r="A285" s="40" t="s">
        <v>26</v>
      </c>
      <c r="B285" s="88">
        <v>2.2000000000000002</v>
      </c>
      <c r="C285" s="88">
        <v>2.2000000000000002</v>
      </c>
      <c r="D285" s="86"/>
      <c r="E285" s="106"/>
    </row>
    <row r="286" spans="1:5" x14ac:dyDescent="0.25">
      <c r="A286" s="134" t="s">
        <v>45</v>
      </c>
      <c r="B286" s="88">
        <v>23.9</v>
      </c>
      <c r="C286" s="88">
        <v>23.9</v>
      </c>
      <c r="D286" s="86">
        <v>18.2</v>
      </c>
      <c r="E286" s="106"/>
    </row>
    <row r="287" spans="1:5" ht="21.75" customHeight="1" x14ac:dyDescent="0.25">
      <c r="A287" s="134" t="s">
        <v>44</v>
      </c>
      <c r="B287" s="88">
        <v>6.1</v>
      </c>
      <c r="C287" s="86">
        <v>6.1</v>
      </c>
      <c r="D287" s="104">
        <v>4.7</v>
      </c>
      <c r="E287" s="86"/>
    </row>
    <row r="288" spans="1:5" ht="33.75" customHeight="1" x14ac:dyDescent="0.25">
      <c r="A288" s="112" t="s">
        <v>61</v>
      </c>
      <c r="B288" s="103">
        <f>B292+B289+B290+B291</f>
        <v>37.800000000000004</v>
      </c>
      <c r="C288" s="103">
        <f>C292+C289+C290+C291</f>
        <v>37.800000000000004</v>
      </c>
      <c r="D288" s="103">
        <f>D292+D289+D290+D291</f>
        <v>28.400000000000002</v>
      </c>
      <c r="E288" s="103"/>
    </row>
    <row r="289" spans="1:6" ht="15.75" customHeight="1" x14ac:dyDescent="0.25">
      <c r="A289" s="40" t="s">
        <v>26</v>
      </c>
      <c r="B289" s="88">
        <v>0.5</v>
      </c>
      <c r="C289" s="88">
        <v>0.5</v>
      </c>
      <c r="D289" s="88"/>
      <c r="E289" s="103"/>
    </row>
    <row r="290" spans="1:6" ht="15.75" customHeight="1" x14ac:dyDescent="0.25">
      <c r="A290" s="134" t="s">
        <v>45</v>
      </c>
      <c r="B290" s="88">
        <v>29</v>
      </c>
      <c r="C290" s="88">
        <v>29</v>
      </c>
      <c r="D290" s="88">
        <v>22.1</v>
      </c>
      <c r="E290" s="103"/>
    </row>
    <row r="291" spans="1:6" ht="23.25" customHeight="1" x14ac:dyDescent="0.25">
      <c r="A291" s="134" t="s">
        <v>44</v>
      </c>
      <c r="B291" s="88">
        <v>4.5999999999999996</v>
      </c>
      <c r="C291" s="88">
        <v>4.5999999999999996</v>
      </c>
      <c r="D291" s="88">
        <v>3.5</v>
      </c>
      <c r="E291" s="103"/>
      <c r="F291" s="61"/>
    </row>
    <row r="292" spans="1:6" ht="26.25" customHeight="1" x14ac:dyDescent="0.25">
      <c r="A292" s="133" t="s">
        <v>168</v>
      </c>
      <c r="B292" s="88">
        <v>3.7</v>
      </c>
      <c r="C292" s="88">
        <v>3.7</v>
      </c>
      <c r="D292" s="88">
        <v>2.8</v>
      </c>
      <c r="E292" s="86"/>
      <c r="F292" s="61"/>
    </row>
    <row r="293" spans="1:6" ht="20.25" customHeight="1" x14ac:dyDescent="0.25">
      <c r="A293" s="146" t="s">
        <v>169</v>
      </c>
      <c r="B293" s="103">
        <f>B294+B297+B295+B296</f>
        <v>64</v>
      </c>
      <c r="C293" s="103">
        <f>C294+C297+C295+C296</f>
        <v>64</v>
      </c>
      <c r="D293" s="103">
        <f>D294+D297+D295+D296</f>
        <v>48.2</v>
      </c>
      <c r="E293" s="103"/>
      <c r="F293" s="61"/>
    </row>
    <row r="294" spans="1:6" ht="13.5" customHeight="1" x14ac:dyDescent="0.25">
      <c r="A294" s="40" t="s">
        <v>26</v>
      </c>
      <c r="B294" s="88">
        <v>1</v>
      </c>
      <c r="C294" s="88">
        <v>1</v>
      </c>
      <c r="D294" s="88"/>
      <c r="E294" s="103"/>
      <c r="F294" s="61"/>
    </row>
    <row r="295" spans="1:6" ht="13.5" customHeight="1" x14ac:dyDescent="0.25">
      <c r="A295" s="134" t="s">
        <v>45</v>
      </c>
      <c r="B295" s="88">
        <v>40.700000000000003</v>
      </c>
      <c r="C295" s="88">
        <v>40.700000000000003</v>
      </c>
      <c r="D295" s="88">
        <v>31.1</v>
      </c>
      <c r="E295" s="103"/>
      <c r="F295" s="61"/>
    </row>
    <row r="296" spans="1:6" ht="26.25" customHeight="1" x14ac:dyDescent="0.25">
      <c r="A296" s="134" t="s">
        <v>44</v>
      </c>
      <c r="B296" s="88">
        <v>11.2</v>
      </c>
      <c r="C296" s="88">
        <v>11.2</v>
      </c>
      <c r="D296" s="88">
        <v>8.6</v>
      </c>
      <c r="E296" s="103"/>
      <c r="F296" s="61"/>
    </row>
    <row r="297" spans="1:6" ht="25.5" x14ac:dyDescent="0.25">
      <c r="A297" s="134" t="s">
        <v>160</v>
      </c>
      <c r="B297" s="88">
        <v>11.1</v>
      </c>
      <c r="C297" s="88">
        <v>11.1</v>
      </c>
      <c r="D297" s="88">
        <v>8.5</v>
      </c>
      <c r="E297" s="88"/>
    </row>
    <row r="298" spans="1:6" ht="15.75" x14ac:dyDescent="0.25">
      <c r="A298" s="85" t="s">
        <v>62</v>
      </c>
      <c r="B298" s="103">
        <f>B301+B299+B302+B300</f>
        <v>42.500000000000007</v>
      </c>
      <c r="C298" s="103">
        <f>C301+C299+C302+C300</f>
        <v>42.500000000000007</v>
      </c>
      <c r="D298" s="103">
        <f>D301+D299+D302+D300</f>
        <v>29.700000000000003</v>
      </c>
      <c r="E298" s="103"/>
    </row>
    <row r="299" spans="1:6" x14ac:dyDescent="0.25">
      <c r="A299" s="40" t="s">
        <v>26</v>
      </c>
      <c r="B299" s="88">
        <v>3.6</v>
      </c>
      <c r="C299" s="88">
        <v>3.6</v>
      </c>
      <c r="D299" s="88"/>
      <c r="E299" s="103"/>
    </row>
    <row r="300" spans="1:6" x14ac:dyDescent="0.25">
      <c r="A300" s="134" t="s">
        <v>45</v>
      </c>
      <c r="B300" s="88">
        <v>2.6</v>
      </c>
      <c r="C300" s="88">
        <v>2.6</v>
      </c>
      <c r="D300" s="88">
        <v>2</v>
      </c>
      <c r="E300" s="103"/>
      <c r="F300" s="61"/>
    </row>
    <row r="301" spans="1:6" x14ac:dyDescent="0.25">
      <c r="A301" s="134" t="s">
        <v>44</v>
      </c>
      <c r="B301" s="110">
        <v>36.200000000000003</v>
      </c>
      <c r="C301" s="111">
        <v>36.200000000000003</v>
      </c>
      <c r="D301" s="113">
        <v>27.6</v>
      </c>
      <c r="E301" s="86"/>
      <c r="F301" s="61"/>
    </row>
    <row r="302" spans="1:6" ht="25.5" x14ac:dyDescent="0.25">
      <c r="A302" s="133" t="s">
        <v>170</v>
      </c>
      <c r="B302" s="110">
        <v>0.1</v>
      </c>
      <c r="C302" s="110">
        <v>0.1</v>
      </c>
      <c r="D302" s="114">
        <v>0.1</v>
      </c>
      <c r="E302" s="86"/>
    </row>
    <row r="303" spans="1:6" ht="15.75" x14ac:dyDescent="0.25">
      <c r="A303" s="107" t="s">
        <v>63</v>
      </c>
      <c r="B303" s="115">
        <f>B304</f>
        <v>0.7</v>
      </c>
      <c r="C303" s="115">
        <f>C304</f>
        <v>0.7</v>
      </c>
      <c r="D303" s="115">
        <f>D304</f>
        <v>0.5</v>
      </c>
      <c r="E303" s="116"/>
    </row>
    <row r="304" spans="1:6" x14ac:dyDescent="0.25">
      <c r="A304" s="64" t="s">
        <v>30</v>
      </c>
      <c r="B304" s="88">
        <v>0.7</v>
      </c>
      <c r="C304" s="86">
        <v>0.7</v>
      </c>
      <c r="D304" s="104">
        <v>0.5</v>
      </c>
      <c r="E304" s="86"/>
    </row>
    <row r="305" spans="1:5" ht="15.75" x14ac:dyDescent="0.25">
      <c r="A305" s="87" t="s">
        <v>64</v>
      </c>
      <c r="B305" s="103">
        <f>B306</f>
        <v>2.2999999999999998</v>
      </c>
      <c r="C305" s="103">
        <f>C306</f>
        <v>2.2999999999999998</v>
      </c>
      <c r="D305" s="103">
        <f>D306</f>
        <v>1.8</v>
      </c>
      <c r="E305" s="88"/>
    </row>
    <row r="306" spans="1:5" x14ac:dyDescent="0.25">
      <c r="A306" s="64" t="s">
        <v>30</v>
      </c>
      <c r="B306" s="88">
        <v>2.2999999999999998</v>
      </c>
      <c r="C306" s="88">
        <v>2.2999999999999998</v>
      </c>
      <c r="D306" s="109">
        <v>1.8</v>
      </c>
      <c r="E306" s="88"/>
    </row>
    <row r="307" spans="1:5" ht="15.75" x14ac:dyDescent="0.25">
      <c r="A307" s="117" t="s">
        <v>65</v>
      </c>
      <c r="B307" s="103">
        <f>B308</f>
        <v>6.2</v>
      </c>
      <c r="C307" s="103">
        <f>C308</f>
        <v>6.2</v>
      </c>
      <c r="D307" s="103">
        <f>D308</f>
        <v>4.8</v>
      </c>
      <c r="E307" s="103"/>
    </row>
    <row r="308" spans="1:5" x14ac:dyDescent="0.25">
      <c r="A308" s="64" t="s">
        <v>30</v>
      </c>
      <c r="B308" s="88">
        <v>6.2</v>
      </c>
      <c r="C308" s="88">
        <v>6.2</v>
      </c>
      <c r="D308" s="88">
        <v>4.8</v>
      </c>
      <c r="E308" s="103"/>
    </row>
    <row r="309" spans="1:5" ht="15.75" x14ac:dyDescent="0.25">
      <c r="A309" s="118" t="s">
        <v>66</v>
      </c>
      <c r="B309" s="103">
        <f>B310</f>
        <v>5</v>
      </c>
      <c r="C309" s="103">
        <f>C310</f>
        <v>5</v>
      </c>
      <c r="D309" s="103">
        <f>D310</f>
        <v>3.8</v>
      </c>
      <c r="E309" s="103"/>
    </row>
    <row r="310" spans="1:5" x14ac:dyDescent="0.25">
      <c r="A310" s="64" t="s">
        <v>30</v>
      </c>
      <c r="B310" s="88">
        <v>5</v>
      </c>
      <c r="C310" s="88">
        <v>5</v>
      </c>
      <c r="D310" s="88">
        <v>3.8</v>
      </c>
      <c r="E310" s="103"/>
    </row>
    <row r="311" spans="1:5" ht="15.75" x14ac:dyDescent="0.25">
      <c r="A311" s="45" t="s">
        <v>67</v>
      </c>
      <c r="B311" s="103">
        <f>B313+B312</f>
        <v>2.1</v>
      </c>
      <c r="C311" s="103">
        <f>C313+C312</f>
        <v>2.1</v>
      </c>
      <c r="D311" s="103">
        <f>D313+D312</f>
        <v>1.4000000000000001</v>
      </c>
      <c r="E311" s="103"/>
    </row>
    <row r="312" spans="1:5" x14ac:dyDescent="0.25">
      <c r="A312" s="40" t="s">
        <v>11</v>
      </c>
      <c r="B312" s="88">
        <v>1.7</v>
      </c>
      <c r="C312" s="88">
        <v>1.7</v>
      </c>
      <c r="D312" s="88">
        <v>1.1000000000000001</v>
      </c>
      <c r="E312" s="103"/>
    </row>
    <row r="313" spans="1:5" x14ac:dyDescent="0.25">
      <c r="A313" s="40" t="s">
        <v>34</v>
      </c>
      <c r="B313" s="88">
        <v>0.4</v>
      </c>
      <c r="C313" s="88">
        <v>0.4</v>
      </c>
      <c r="D313" s="88">
        <v>0.3</v>
      </c>
      <c r="E313" s="103"/>
    </row>
    <row r="314" spans="1:5" ht="15.75" x14ac:dyDescent="0.25">
      <c r="A314" s="45" t="s">
        <v>68</v>
      </c>
      <c r="B314" s="103">
        <f>B315</f>
        <v>1.6</v>
      </c>
      <c r="C314" s="103">
        <f>C315</f>
        <v>1.6</v>
      </c>
      <c r="D314" s="103">
        <f>D315</f>
        <v>1.2</v>
      </c>
      <c r="E314" s="103"/>
    </row>
    <row r="315" spans="1:5" x14ac:dyDescent="0.25">
      <c r="A315" s="40" t="s">
        <v>30</v>
      </c>
      <c r="B315" s="88">
        <v>1.6</v>
      </c>
      <c r="C315" s="88">
        <v>1.6</v>
      </c>
      <c r="D315" s="88">
        <v>1.2</v>
      </c>
      <c r="E315" s="103"/>
    </row>
    <row r="316" spans="1:5" ht="15.75" x14ac:dyDescent="0.25">
      <c r="A316" s="45" t="s">
        <v>69</v>
      </c>
      <c r="B316" s="103">
        <f>B317+B318</f>
        <v>40.300000000000004</v>
      </c>
      <c r="C316" s="103">
        <f>C317+C318</f>
        <v>40.300000000000004</v>
      </c>
      <c r="D316" s="103">
        <f>D317+D318</f>
        <v>30.8</v>
      </c>
      <c r="E316" s="103"/>
    </row>
    <row r="317" spans="1:5" x14ac:dyDescent="0.25">
      <c r="A317" s="40" t="s">
        <v>70</v>
      </c>
      <c r="B317" s="88">
        <v>4.2</v>
      </c>
      <c r="C317" s="86">
        <v>4.2</v>
      </c>
      <c r="D317" s="104">
        <v>3.2</v>
      </c>
      <c r="E317" s="86"/>
    </row>
    <row r="318" spans="1:5" x14ac:dyDescent="0.25">
      <c r="A318" s="134" t="s">
        <v>82</v>
      </c>
      <c r="B318" s="88">
        <v>36.1</v>
      </c>
      <c r="C318" s="88">
        <v>36.1</v>
      </c>
      <c r="D318" s="109">
        <v>27.6</v>
      </c>
      <c r="E318" s="88"/>
    </row>
    <row r="319" spans="1:5" ht="15.75" x14ac:dyDescent="0.25">
      <c r="A319" s="102" t="s">
        <v>71</v>
      </c>
      <c r="B319" s="103">
        <f>B89+B94+B98+B102+B106+B110+B114+B118+B122+B126+B130+B134+B138+B142+B146+B150+B154+B158+B162+B166+B170+B174+B178+B182+B186+B190+B194+B198+B202+B206+B210+B214+B218+B222+B226+B230+B235+B239+B243+B247+B251+B255+B260+B264+B268+B272+B276+B280+B284+B288+B293+B298+B303+B305+B307+B309+B311+B314+B316</f>
        <v>979.99999999999989</v>
      </c>
      <c r="C319" s="103">
        <f>C89+C94+C98+C102+C106+C110+C114+C118+C122+C126+C130+C134+C138+C142+C146+C150+C154+C158+C162+C166+C170+C174+C178+C182+C186+C190+C194+C198+C202+C206+C210+C214+C218+C222+C226+C230+C235+C239+C243+C247+C251+C255+C260+C264+C268+C272+C276+C280+C284+C288+C293+C298+C303+C305+C307+C309+C311+C314+C316</f>
        <v>977.19999999999993</v>
      </c>
      <c r="D319" s="103">
        <f>D89+D94+D98+D102+D106+D110+D114+D118+D122+D126+D130+D134+D138+D142+D146+D150+D154+D158+D162+D166+D170+D174+D178+D182+D186+D190+D194+D198+D202+D206+D210+D214+D218+D222+D226+D230+D235+D239+D243+D247+D251+D255+D260+D264+D268+D272+D276+D280+D284+D288+D293+D298+D303+D305+D307+D309+D311+D314+D316</f>
        <v>1047.5</v>
      </c>
      <c r="E319" s="103">
        <f>E89+E94+E98+E102+E106+E110+E114+E118+E122+E126+E130+E134+E138+E142+E146+E150+E154+E158+E162+E166+E170+E174+E178+E182+E186+E190+E194+E198+E202+E206+E210+E214+E218+E222+E226+E230+E235+E239+E243+E247+E251+E255+E260+E264+E268+E272+E276+E280+E284+E288+E293+E298+E303+E305+E307+E309+E311+E314+E316</f>
        <v>2.8</v>
      </c>
    </row>
    <row r="320" spans="1:5" x14ac:dyDescent="0.25">
      <c r="A320" s="40" t="s">
        <v>26</v>
      </c>
      <c r="B320" s="88">
        <f>B90+B95+B99+B103+B107+B111+B115+B119+B123+B127+B131+B135+B139+B143+B147+B151+B155+B159+B163+B167+B171+B175+B179+B183+B187+B191+B195+B199+B203+B207+B211+B215+B219+B223+B227+B231+B236+B240+B244+B248+B252+B256+B261+B265+B269+B273+B277+B281+B285+B289+B294+B299+B312</f>
        <v>238.29999999999995</v>
      </c>
      <c r="C320" s="88">
        <f>C90+C95+C99+C103+C107+C111+C115+C119+C123+C127+C131+C135+C139+C143+C147+C151+C155+C159+C163+C167+C171+C175+C179+C183+C187+C191+C195+C199+C203+C207+C211+C215+C219+C223+C227+C231+C236+C240+C244+C248+C252+C256+C261+C265+C269+C273+C277+C281+C285+C289+C294+C299+C312</f>
        <v>235.49999999999994</v>
      </c>
      <c r="D320" s="88">
        <f>D90+D95+D99+D103+D107+D111+D115+D119+D123+D127+D131+D135+D139+D143+D147+D151+D155+D159+D163+D167+D171+D175+D179+D183+D187+D191+D195+D199+D203+D207+D211+D215+D219+D223+D227+D231+D236+D240+D244+D248+D252+D256+D261+D265+D269+D273+D277+D281+D285+D289+D294+D299+D312</f>
        <v>-3.9</v>
      </c>
      <c r="E320" s="88">
        <f>E90+E95+E99+E103+E107+E111+E115+E119+E123+E127+E131+E135+E139+E143+E147+E151+E155+E159+E163+E167+E171+E175+E179+E183+E187+E191+E195+E199+E203+E207+E211+E215+E219+E223+E227+E231+E236+E240+E244+E248+E252+E256+E261+E265+E269+E273+E277+E281+E285+E289+E294+E299+E312</f>
        <v>2.8</v>
      </c>
    </row>
    <row r="321" spans="1:8" x14ac:dyDescent="0.25">
      <c r="A321" s="94" t="s">
        <v>44</v>
      </c>
      <c r="B321" s="88">
        <f>B96+B100+B104+B108+B112+B116+B120+B124+B128+B132+B136+B140+B144+B148+B152+B156+B160+B164+B168+B172+B176+B180+B184+B188+B192+B196+B200+B204+B208+B213+B217+B221+B225+B229+B233+B238+B242+B246+B250+B254+B258+B263+B267+B271+B275+B279+B283+B287+B301+B304+B306+B308+B310+B313+B315+B317+B296+B291+B92</f>
        <v>728.90000000000009</v>
      </c>
      <c r="C321" s="88">
        <f>C96+C100+C104+C108+C112+C116+C120+C124+C128+C132+C136+C140+C144+C148+C152+C156+C160+C164+C168+C172+C176+C180+C184+C188+C192+C196+C200+C204+C208+C213+C217+C221+C225+C229+C233+C238+C242+C246+C250+C254+C258+C263+C267+C271+C275+C279+C283+C287+C301+C304+C306+C308+C310+C313+C315+C317+C296+C291+C92</f>
        <v>728.90000000000009</v>
      </c>
      <c r="D321" s="88">
        <f>D96+D100+D104+D108+D112+D116+D120+D124+D128+D132+D136+D140+D144+D148+D152+D156+D160+D164+D168+D172+D176+D180+D184+D188+D192+D196+D200+D204+D208+D213+D217+D221+D225+D229+D233+D238+D242+D246+D250+D254+D258+D263+D267+D271+D275+D279+D283+D287+D301+D304+D306+D308+D310+D313+D315+D317+D296+D291+D92</f>
        <v>556.4</v>
      </c>
      <c r="E321" s="88"/>
    </row>
    <row r="322" spans="1:8" x14ac:dyDescent="0.25">
      <c r="A322" s="138" t="s">
        <v>45</v>
      </c>
      <c r="B322" s="88">
        <f>B91+B97+B101+B105+B109+B113+B117+B121+B125+B129+B133+B137+B141+B145+B149+B153+B157+B161+B165+B169+B173+B177+B181+B185+B189+B193+B197+B201+B205+B209+B212+B216+B220+B224+B228+B232+B237+B241+B245+B249+B253+B257+B262+B266+B270+B274+B278+B282+B286+B290+B295+B300+B318</f>
        <v>-11.000000000000199</v>
      </c>
      <c r="C322" s="88">
        <f>C91+C97+C101+C105+C109+C113+C117+C121+C125+C129+C133+C137+C141+C145+C149+C153+C157+C161+C165+C169+C173+C177+C181+C185+C189+C193+C197+C201+C205+C209+C212+C216+C220+C224+C228+C232+C237+C241+C245+C249+C253+C257+C262+C266+C270+C274+C278+C282+C286+C290+C295+C300+C318</f>
        <v>-11.000000000000199</v>
      </c>
      <c r="D322" s="88">
        <f>D91+D97+D101+D105+D109+D113+D117+D121+D125+D129+D133+D137+D141+D145+D149+D153+D157+D161+D165+D169+D173+D177+D181+D185+D189+D193+D197+D201+D205+D209+D212+D216+D220+D224+D228+D232+D237+D241+D245+D249+D253+D257+D262+D266+D270+D274+D278+D282+D286+D290+D295+D300+D318</f>
        <v>473.00000000000006</v>
      </c>
      <c r="E322" s="88"/>
    </row>
    <row r="323" spans="1:8" ht="25.5" x14ac:dyDescent="0.25">
      <c r="A323" s="134" t="s">
        <v>171</v>
      </c>
      <c r="B323" s="88">
        <f>B259+B292+B297+B302+B234</f>
        <v>28.8</v>
      </c>
      <c r="C323" s="88">
        <f>C259+C292+C297+C302+C234</f>
        <v>28.8</v>
      </c>
      <c r="D323" s="88">
        <f>D259+D292+D297+D302+D234</f>
        <v>22</v>
      </c>
      <c r="E323" s="88"/>
    </row>
    <row r="324" spans="1:8" ht="24.75" customHeight="1" x14ac:dyDescent="0.25">
      <c r="A324" s="119" t="s">
        <v>78</v>
      </c>
      <c r="B324" s="120">
        <f>B93</f>
        <v>-5</v>
      </c>
      <c r="C324" s="120">
        <f>C93</f>
        <v>-5</v>
      </c>
      <c r="D324" s="88"/>
      <c r="E324" s="88"/>
    </row>
    <row r="325" spans="1:8" ht="26.25" customHeight="1" x14ac:dyDescent="0.25">
      <c r="A325" s="137" t="s">
        <v>172</v>
      </c>
      <c r="B325" s="121"/>
      <c r="C325" s="121"/>
      <c r="D325" s="122"/>
      <c r="E325" s="121"/>
    </row>
    <row r="326" spans="1:8" ht="15.75" x14ac:dyDescent="0.25">
      <c r="A326" s="102" t="s">
        <v>72</v>
      </c>
      <c r="B326" s="123">
        <f>B327</f>
        <v>6.4</v>
      </c>
      <c r="C326" s="123">
        <f>C327</f>
        <v>6.4</v>
      </c>
      <c r="D326" s="123">
        <f>D327</f>
        <v>4.9000000000000004</v>
      </c>
      <c r="E326" s="124"/>
    </row>
    <row r="327" spans="1:8" x14ac:dyDescent="0.25">
      <c r="A327" s="40" t="s">
        <v>30</v>
      </c>
      <c r="B327" s="88">
        <v>6.4</v>
      </c>
      <c r="C327" s="86">
        <v>6.4</v>
      </c>
      <c r="D327" s="104">
        <v>4.9000000000000004</v>
      </c>
      <c r="E327" s="86"/>
    </row>
    <row r="328" spans="1:8" ht="15.75" x14ac:dyDescent="0.25">
      <c r="A328" s="102" t="s">
        <v>73</v>
      </c>
      <c r="B328" s="103">
        <f>B329+B331+B330</f>
        <v>20.9</v>
      </c>
      <c r="C328" s="103">
        <f>C329+C331+C330</f>
        <v>20.9</v>
      </c>
      <c r="D328" s="103">
        <f>D329+D331+D330</f>
        <v>15.9</v>
      </c>
      <c r="E328" s="103"/>
    </row>
    <row r="329" spans="1:8" x14ac:dyDescent="0.25">
      <c r="A329" s="40" t="s">
        <v>74</v>
      </c>
      <c r="B329" s="125">
        <v>8.6</v>
      </c>
      <c r="C329" s="125">
        <v>8.6</v>
      </c>
      <c r="D329" s="126">
        <v>6.5</v>
      </c>
      <c r="E329" s="127"/>
    </row>
    <row r="330" spans="1:8" x14ac:dyDescent="0.25">
      <c r="A330" s="138" t="s">
        <v>45</v>
      </c>
      <c r="B330" s="125">
        <v>11</v>
      </c>
      <c r="C330" s="125">
        <v>11</v>
      </c>
      <c r="D330" s="128">
        <v>8.4</v>
      </c>
      <c r="E330" s="125"/>
    </row>
    <row r="331" spans="1:8" ht="25.5" x14ac:dyDescent="0.25">
      <c r="A331" s="134" t="s">
        <v>173</v>
      </c>
      <c r="B331" s="125">
        <v>1.3</v>
      </c>
      <c r="C331" s="125">
        <v>1.3</v>
      </c>
      <c r="D331" s="128">
        <v>1</v>
      </c>
      <c r="E331" s="125"/>
    </row>
    <row r="332" spans="1:8" ht="15.75" x14ac:dyDescent="0.25">
      <c r="A332" s="100" t="s">
        <v>76</v>
      </c>
      <c r="B332" s="103">
        <f>B333+B334+B335</f>
        <v>286.7</v>
      </c>
      <c r="C332" s="103">
        <f>C333+C334+C335</f>
        <v>75.5</v>
      </c>
      <c r="D332" s="103">
        <f>D333+D334+D335</f>
        <v>44</v>
      </c>
      <c r="E332" s="103">
        <f>E333+E334+E335</f>
        <v>211.2</v>
      </c>
      <c r="F332" s="61"/>
    </row>
    <row r="333" spans="1:8" x14ac:dyDescent="0.25">
      <c r="A333" s="98" t="s">
        <v>11</v>
      </c>
      <c r="B333" s="88">
        <v>200</v>
      </c>
      <c r="C333" s="88">
        <v>35</v>
      </c>
      <c r="D333" s="109">
        <v>15.7</v>
      </c>
      <c r="E333" s="88">
        <v>165</v>
      </c>
    </row>
    <row r="334" spans="1:8" x14ac:dyDescent="0.25">
      <c r="A334" s="40" t="s">
        <v>77</v>
      </c>
      <c r="B334" s="88">
        <v>15.1</v>
      </c>
      <c r="C334" s="88">
        <v>15.1</v>
      </c>
      <c r="D334" s="109">
        <v>11.5</v>
      </c>
      <c r="E334" s="88"/>
    </row>
    <row r="335" spans="1:8" x14ac:dyDescent="0.25">
      <c r="A335" s="119" t="s">
        <v>83</v>
      </c>
      <c r="B335" s="110">
        <v>71.599999999999994</v>
      </c>
      <c r="C335" s="110">
        <v>25.4</v>
      </c>
      <c r="D335" s="114">
        <v>16.8</v>
      </c>
      <c r="E335" s="110">
        <v>46.2</v>
      </c>
      <c r="H335" s="61"/>
    </row>
    <row r="336" spans="1:8" ht="15.75" x14ac:dyDescent="0.25">
      <c r="A336" s="107" t="s">
        <v>79</v>
      </c>
      <c r="B336" s="103">
        <f>B326+B328+B332</f>
        <v>314</v>
      </c>
      <c r="C336" s="103">
        <f>C326+C328+C332</f>
        <v>102.8</v>
      </c>
      <c r="D336" s="103">
        <f>D326+D328+D332</f>
        <v>64.8</v>
      </c>
      <c r="E336" s="103">
        <f>E326+E328+E332</f>
        <v>211.2</v>
      </c>
    </row>
    <row r="337" spans="1:5" x14ac:dyDescent="0.25">
      <c r="A337" s="129" t="s">
        <v>80</v>
      </c>
      <c r="B337" s="88">
        <f>B333</f>
        <v>200</v>
      </c>
      <c r="C337" s="88">
        <f>C333</f>
        <v>35</v>
      </c>
      <c r="D337" s="88">
        <f>D333</f>
        <v>15.7</v>
      </c>
      <c r="E337" s="88">
        <f>E333</f>
        <v>165</v>
      </c>
    </row>
    <row r="338" spans="1:5" x14ac:dyDescent="0.25">
      <c r="A338" s="40" t="s">
        <v>81</v>
      </c>
      <c r="B338" s="88">
        <f>B327+B329+B334</f>
        <v>30.1</v>
      </c>
      <c r="C338" s="88">
        <f>C327+C329+C334</f>
        <v>30.1</v>
      </c>
      <c r="D338" s="88">
        <f>D327+D329+D334</f>
        <v>22.9</v>
      </c>
      <c r="E338" s="88"/>
    </row>
    <row r="339" spans="1:5" x14ac:dyDescent="0.25">
      <c r="A339" s="94" t="s">
        <v>82</v>
      </c>
      <c r="B339" s="88">
        <f t="shared" ref="B339:D340" si="3">B330</f>
        <v>11</v>
      </c>
      <c r="C339" s="88">
        <f t="shared" si="3"/>
        <v>11</v>
      </c>
      <c r="D339" s="88">
        <f t="shared" si="3"/>
        <v>8.4</v>
      </c>
      <c r="E339" s="88"/>
    </row>
    <row r="340" spans="1:5" ht="25.5" x14ac:dyDescent="0.25">
      <c r="A340" s="134" t="s">
        <v>75</v>
      </c>
      <c r="B340" s="86">
        <f t="shared" si="3"/>
        <v>1.3</v>
      </c>
      <c r="C340" s="86">
        <f t="shared" si="3"/>
        <v>1.3</v>
      </c>
      <c r="D340" s="86">
        <f t="shared" si="3"/>
        <v>1</v>
      </c>
      <c r="E340" s="86"/>
    </row>
    <row r="341" spans="1:5" x14ac:dyDescent="0.25">
      <c r="A341" s="119" t="s">
        <v>83</v>
      </c>
      <c r="B341" s="88">
        <f>B335</f>
        <v>71.599999999999994</v>
      </c>
      <c r="C341" s="88">
        <f>C335</f>
        <v>25.4</v>
      </c>
      <c r="D341" s="88">
        <f>D335</f>
        <v>16.8</v>
      </c>
      <c r="E341" s="88">
        <f>E335</f>
        <v>46.2</v>
      </c>
    </row>
    <row r="342" spans="1:5" ht="15.75" x14ac:dyDescent="0.25">
      <c r="A342" s="102" t="s">
        <v>84</v>
      </c>
      <c r="B342" s="130">
        <f>B10+B17+B24+B41+B47+B74+B85+B319+B336+B36</f>
        <v>3474.7000000000003</v>
      </c>
      <c r="C342" s="130">
        <f t="shared" ref="C342:E342" si="4">C10+C17+C24+C41+C47+C74+C85+C319+C336+C36</f>
        <v>1868.6999999999998</v>
      </c>
      <c r="D342" s="130">
        <f t="shared" si="4"/>
        <v>1177.8</v>
      </c>
      <c r="E342" s="130">
        <f t="shared" si="4"/>
        <v>1605.9999999999998</v>
      </c>
    </row>
    <row r="343" spans="1:5" x14ac:dyDescent="0.25">
      <c r="A343" s="40" t="s">
        <v>11</v>
      </c>
      <c r="B343" s="110">
        <f>B18+B48+B75+B86+B320+B337+B42</f>
        <v>1717.5</v>
      </c>
      <c r="C343" s="110">
        <f t="shared" ref="C343:E343" si="5">C18+C48+C75+C86+C320+C337+C42</f>
        <v>1025.3</v>
      </c>
      <c r="D343" s="110">
        <f t="shared" si="5"/>
        <v>11.799999999999999</v>
      </c>
      <c r="E343" s="110">
        <f t="shared" si="5"/>
        <v>692.19999999999993</v>
      </c>
    </row>
    <row r="344" spans="1:5" x14ac:dyDescent="0.25">
      <c r="A344" s="129" t="s">
        <v>82</v>
      </c>
      <c r="B344" s="88"/>
      <c r="C344" s="88"/>
      <c r="D344" s="88">
        <f>D322+D339</f>
        <v>481.40000000000003</v>
      </c>
      <c r="E344" s="88"/>
    </row>
    <row r="345" spans="1:5" ht="25.5" x14ac:dyDescent="0.25">
      <c r="A345" s="40" t="s">
        <v>85</v>
      </c>
      <c r="B345" s="88">
        <f>B11</f>
        <v>0.3</v>
      </c>
      <c r="C345" s="88">
        <f>C11</f>
        <v>0.3</v>
      </c>
      <c r="D345" s="88">
        <f>D11</f>
        <v>0.2</v>
      </c>
      <c r="E345" s="88"/>
    </row>
    <row r="346" spans="1:5" ht="25.5" x14ac:dyDescent="0.25">
      <c r="A346" s="134" t="s">
        <v>174</v>
      </c>
      <c r="B346" s="88">
        <f>B19</f>
        <v>-146.80000000000001</v>
      </c>
      <c r="C346" s="88"/>
      <c r="D346" s="88"/>
      <c r="E346" s="88">
        <f>E19</f>
        <v>-146.80000000000001</v>
      </c>
    </row>
    <row r="347" spans="1:5" ht="19.5" customHeight="1" x14ac:dyDescent="0.25">
      <c r="A347" s="134" t="s">
        <v>175</v>
      </c>
      <c r="B347" s="88">
        <f>B49</f>
        <v>-83.3</v>
      </c>
      <c r="C347" s="88">
        <f>C49</f>
        <v>-83.3</v>
      </c>
      <c r="D347" s="88"/>
      <c r="E347" s="88"/>
    </row>
    <row r="348" spans="1:5" ht="18" customHeight="1" x14ac:dyDescent="0.25">
      <c r="A348" s="134" t="s">
        <v>176</v>
      </c>
      <c r="B348" s="88">
        <f>B76+B87+B321+B338+B23</f>
        <v>846.10000000000014</v>
      </c>
      <c r="C348" s="88">
        <f>C76+C87+C321+C338+C23</f>
        <v>846.10000000000014</v>
      </c>
      <c r="D348" s="88">
        <f>D76+D87+D321+D338+D23</f>
        <v>637.59999999999991</v>
      </c>
      <c r="E348" s="88"/>
    </row>
    <row r="349" spans="1:5" ht="19.5" customHeight="1" x14ac:dyDescent="0.25">
      <c r="A349" s="131" t="s">
        <v>83</v>
      </c>
      <c r="B349" s="132">
        <f>B324+B341+B20</f>
        <v>1110.8</v>
      </c>
      <c r="C349" s="132">
        <f>C324+C341+C20</f>
        <v>56.5</v>
      </c>
      <c r="D349" s="132">
        <f>D324+D341+D20</f>
        <v>23.8</v>
      </c>
      <c r="E349" s="132">
        <f>E324+E341+E20</f>
        <v>1054.3</v>
      </c>
    </row>
    <row r="350" spans="1:5" ht="15.75" customHeight="1" x14ac:dyDescent="0.25">
      <c r="A350" s="94" t="s">
        <v>87</v>
      </c>
      <c r="B350" s="88"/>
      <c r="C350" s="88">
        <f>C37</f>
        <v>-6.3</v>
      </c>
      <c r="D350" s="88"/>
      <c r="E350" s="88">
        <f>E37</f>
        <v>6.3</v>
      </c>
    </row>
    <row r="351" spans="1:5" ht="25.5" x14ac:dyDescent="0.25">
      <c r="A351" s="133" t="s">
        <v>177</v>
      </c>
      <c r="B351" s="88">
        <f>B323+B340</f>
        <v>30.1</v>
      </c>
      <c r="C351" s="88">
        <f>C323+C340</f>
        <v>30.1</v>
      </c>
      <c r="D351" s="88">
        <f>D323+D340</f>
        <v>23</v>
      </c>
      <c r="E351" s="88"/>
    </row>
    <row r="353" ht="18" customHeight="1" x14ac:dyDescent="0.25"/>
    <row r="354" ht="30.75" customHeight="1" x14ac:dyDescent="0.25"/>
  </sheetData>
  <mergeCells count="14">
    <mergeCell ref="A38:E38"/>
    <mergeCell ref="A43:E43"/>
    <mergeCell ref="A50:E50"/>
    <mergeCell ref="A88:E88"/>
    <mergeCell ref="A7:E7"/>
    <mergeCell ref="A12:E12"/>
    <mergeCell ref="A21:E21"/>
    <mergeCell ref="A26:E26"/>
    <mergeCell ref="A33:E33"/>
    <mergeCell ref="A2:E2"/>
    <mergeCell ref="A4:A6"/>
    <mergeCell ref="B4:B6"/>
    <mergeCell ref="C4:E4"/>
    <mergeCell ref="C5:D5"/>
  </mergeCells>
  <pageMargins left="0.74791666666666701" right="0.74791666666666701" top="0.98402777777777795" bottom="0.98402777777777795" header="0.51180555555555496" footer="0.51180555555555496"/>
  <pageSetup paperSize="9" firstPageNumber="0" orientation="portrait" r:id="rId1"/>
  <headerFooter>
    <oddHeader>&amp;C&amp;P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zoomScaleNormal="100" workbookViewId="0">
      <selection activeCell="A10" sqref="A10"/>
    </sheetView>
  </sheetViews>
  <sheetFormatPr defaultRowHeight="12.75" x14ac:dyDescent="0.2"/>
  <cols>
    <col min="1" max="1" width="31.5703125"/>
    <col min="2" max="2" width="17"/>
    <col min="3" max="3" width="13.42578125"/>
    <col min="4" max="4" width="13.140625"/>
    <col min="5" max="1025" width="8.5703125"/>
  </cols>
  <sheetData>
    <row r="1" spans="1:4" ht="82.5" customHeight="1" x14ac:dyDescent="0.2">
      <c r="A1" s="16"/>
      <c r="B1" s="16"/>
      <c r="C1" s="16"/>
      <c r="D1" s="16"/>
    </row>
    <row r="2" spans="1:4" ht="54" customHeight="1" x14ac:dyDescent="0.2">
      <c r="A2" s="168" t="s">
        <v>112</v>
      </c>
      <c r="B2" s="168"/>
      <c r="C2" s="168"/>
      <c r="D2" s="16"/>
    </row>
    <row r="3" spans="1:4" x14ac:dyDescent="0.2">
      <c r="A3" s="16"/>
      <c r="B3" s="16"/>
      <c r="C3" s="16"/>
      <c r="D3" s="16"/>
    </row>
    <row r="4" spans="1:4" x14ac:dyDescent="0.2">
      <c r="A4" s="16"/>
      <c r="B4" s="16"/>
      <c r="C4" s="16"/>
      <c r="D4" s="16"/>
    </row>
    <row r="5" spans="1:4" x14ac:dyDescent="0.2">
      <c r="A5" s="17"/>
      <c r="B5" s="17"/>
      <c r="C5" s="18" t="s">
        <v>113</v>
      </c>
      <c r="D5" s="19"/>
    </row>
    <row r="6" spans="1:4" ht="57.75" customHeight="1" x14ac:dyDescent="0.2">
      <c r="A6" s="169" t="s">
        <v>114</v>
      </c>
      <c r="B6" s="21" t="s">
        <v>115</v>
      </c>
      <c r="C6" s="170" t="s">
        <v>116</v>
      </c>
      <c r="D6" s="20" t="s">
        <v>117</v>
      </c>
    </row>
    <row r="7" spans="1:4" ht="51.75" hidden="1" customHeight="1" x14ac:dyDescent="0.2">
      <c r="A7" s="169"/>
      <c r="B7" s="22"/>
      <c r="C7" s="170"/>
      <c r="D7" s="20"/>
    </row>
    <row r="8" spans="1:4" ht="17.25" customHeight="1" x14ac:dyDescent="0.2">
      <c r="A8" s="23" t="s">
        <v>31</v>
      </c>
      <c r="B8" s="24"/>
      <c r="C8" s="24">
        <v>-0.7</v>
      </c>
      <c r="D8" s="24">
        <v>0.7</v>
      </c>
    </row>
    <row r="9" spans="1:4" ht="17.25" customHeight="1" x14ac:dyDescent="0.2">
      <c r="A9" s="23" t="s">
        <v>36</v>
      </c>
      <c r="B9" s="24">
        <f>C9+D9</f>
        <v>9.8000000000000007</v>
      </c>
      <c r="C9" s="24">
        <v>9.8000000000000007</v>
      </c>
      <c r="D9" s="24"/>
    </row>
    <row r="10" spans="1:4" ht="34.5" customHeight="1" x14ac:dyDescent="0.2">
      <c r="A10" s="23" t="s">
        <v>129</v>
      </c>
      <c r="B10" s="24">
        <f>C10+D10</f>
        <v>-9.8000000000000007</v>
      </c>
      <c r="C10" s="24">
        <v>-9.8000000000000007</v>
      </c>
      <c r="D10" s="24"/>
    </row>
    <row r="11" spans="1:4" ht="18.75" customHeight="1" x14ac:dyDescent="0.2">
      <c r="A11" s="7" t="s">
        <v>118</v>
      </c>
      <c r="B11" s="4"/>
      <c r="C11" s="4">
        <f>C8</f>
        <v>-0.7</v>
      </c>
      <c r="D11" s="4">
        <f>D8</f>
        <v>0.7</v>
      </c>
    </row>
  </sheetData>
  <mergeCells count="3">
    <mergeCell ref="A2:C2"/>
    <mergeCell ref="A6:A7"/>
    <mergeCell ref="C6:C7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</TotalTime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3</vt:i4>
      </vt:variant>
      <vt:variant>
        <vt:lpstr>Įvardytieji diapazonai</vt:lpstr>
      </vt:variant>
      <vt:variant>
        <vt:i4>1</vt:i4>
      </vt:variant>
    </vt:vector>
  </HeadingPairs>
  <TitlesOfParts>
    <vt:vector size="4" baseType="lpstr">
      <vt:lpstr>1priedas</vt:lpstr>
      <vt:lpstr>2 priedas</vt:lpstr>
      <vt:lpstr>3 priedas</vt:lpstr>
      <vt:lpstr>'2 priedas'!Print_Titles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 users</dc:creator>
  <cp:lastModifiedBy>Loreta Vasilevičienė</cp:lastModifiedBy>
  <cp:revision>1</cp:revision>
  <cp:lastPrinted>2017-05-10T07:27:15Z</cp:lastPrinted>
  <dcterms:created xsi:type="dcterms:W3CDTF">2005-12-13T07:19:10Z</dcterms:created>
  <dcterms:modified xsi:type="dcterms:W3CDTF">2017-05-10T07:55:08Z</dcterms:modified>
  <dc:language>lt-LT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Company">
    <vt:lpwstr>Home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