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2017-10\Tarybos SP\"/>
    </mc:Choice>
  </mc:AlternateContent>
  <bookViews>
    <workbookView xWindow="0" yWindow="0" windowWidth="28800" windowHeight="12432" tabRatio="629"/>
  </bookViews>
  <sheets>
    <sheet name="10" sheetId="13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119" i="13" l="1"/>
  <c r="H111" i="13" l="1"/>
  <c r="H103" i="13"/>
  <c r="H101" i="13"/>
  <c r="H98" i="13"/>
  <c r="H96" i="13"/>
  <c r="H89" i="13"/>
  <c r="H87" i="13"/>
  <c r="H53" i="13"/>
  <c r="H30" i="13"/>
  <c r="H29" i="13"/>
  <c r="H27" i="13"/>
  <c r="H20" i="13"/>
  <c r="I19" i="13"/>
  <c r="H10" i="13"/>
  <c r="H9" i="13"/>
  <c r="I128" i="13" l="1"/>
  <c r="M112" i="13"/>
  <c r="L112" i="13"/>
  <c r="K112" i="13"/>
  <c r="J112" i="13"/>
  <c r="I112" i="13"/>
  <c r="H112" i="13"/>
  <c r="M110" i="13"/>
  <c r="L110" i="13"/>
  <c r="K110" i="13"/>
  <c r="J110" i="13"/>
  <c r="I110" i="13"/>
  <c r="H110" i="13"/>
  <c r="M102" i="13"/>
  <c r="L102" i="13"/>
  <c r="K102" i="13"/>
  <c r="J102" i="13"/>
  <c r="I102" i="13"/>
  <c r="H102" i="13"/>
  <c r="M100" i="13"/>
  <c r="L100" i="13"/>
  <c r="K100" i="13"/>
  <c r="J100" i="13"/>
  <c r="I100" i="13"/>
  <c r="H100" i="13"/>
  <c r="M97" i="13"/>
  <c r="L97" i="13"/>
  <c r="K97" i="13"/>
  <c r="J97" i="13"/>
  <c r="I97" i="13"/>
  <c r="H97" i="13"/>
  <c r="M93" i="13"/>
  <c r="L93" i="13"/>
  <c r="K93" i="13"/>
  <c r="J93" i="13"/>
  <c r="I93" i="13"/>
  <c r="H93" i="13"/>
  <c r="M91" i="13"/>
  <c r="L91" i="13"/>
  <c r="K91" i="13"/>
  <c r="J91" i="13"/>
  <c r="I91" i="13"/>
  <c r="H91" i="13"/>
  <c r="M88" i="13"/>
  <c r="L88" i="13"/>
  <c r="K88" i="13"/>
  <c r="J88" i="13"/>
  <c r="I88" i="13"/>
  <c r="H88" i="13"/>
  <c r="M86" i="13"/>
  <c r="L86" i="13"/>
  <c r="K86" i="13"/>
  <c r="K94" i="13" s="1"/>
  <c r="J86" i="13"/>
  <c r="I86" i="13"/>
  <c r="H86" i="13"/>
  <c r="M49" i="13"/>
  <c r="L49" i="13"/>
  <c r="K49" i="13"/>
  <c r="J49" i="13"/>
  <c r="I49" i="13"/>
  <c r="H49" i="13"/>
  <c r="M28" i="13"/>
  <c r="L28" i="13"/>
  <c r="K28" i="13"/>
  <c r="J28" i="13"/>
  <c r="I28" i="13"/>
  <c r="H28" i="13"/>
  <c r="M24" i="13"/>
  <c r="L24" i="13"/>
  <c r="K24" i="13"/>
  <c r="J24" i="13"/>
  <c r="I24" i="13"/>
  <c r="H24" i="13"/>
  <c r="M19" i="13"/>
  <c r="L19" i="13"/>
  <c r="K19" i="13"/>
  <c r="K25" i="13" s="1"/>
  <c r="J19" i="13"/>
  <c r="H19" i="13"/>
  <c r="L25" i="13" l="1"/>
  <c r="L50" i="13"/>
  <c r="L94" i="13"/>
  <c r="L113" i="13"/>
  <c r="J113" i="13"/>
  <c r="I113" i="13"/>
  <c r="M113" i="13"/>
  <c r="K113" i="13"/>
  <c r="K114" i="13" s="1"/>
  <c r="K115" i="13" s="1"/>
  <c r="K50" i="13"/>
  <c r="H113" i="13"/>
  <c r="H94" i="13"/>
  <c r="H50" i="13"/>
  <c r="H25" i="13"/>
  <c r="I25" i="13"/>
  <c r="M25" i="13"/>
  <c r="I50" i="13"/>
  <c r="M50" i="13"/>
  <c r="I94" i="13"/>
  <c r="M94" i="13"/>
  <c r="M114" i="13" s="1"/>
  <c r="M115" i="13" s="1"/>
  <c r="J25" i="13"/>
  <c r="J50" i="13"/>
  <c r="J94" i="13"/>
  <c r="I130" i="13"/>
  <c r="L114" i="13"/>
  <c r="L115" i="13" s="1"/>
  <c r="J114" i="13" l="1"/>
  <c r="J115" i="13" s="1"/>
  <c r="H114" i="13"/>
  <c r="H115" i="13" s="1"/>
  <c r="I114" i="13"/>
  <c r="I115" i="13" s="1"/>
</calcChain>
</file>

<file path=xl/sharedStrings.xml><?xml version="1.0" encoding="utf-8"?>
<sst xmlns="http://schemas.openxmlformats.org/spreadsheetml/2006/main" count="315" uniqueCount="207">
  <si>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</si>
  <si>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</si>
  <si>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</si>
  <si>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</si>
  <si>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</si>
  <si>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</si>
  <si>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</si>
  <si>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</si>
  <si>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</si>
  <si>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</si>
  <si>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</si>
  <si>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</si>
  <si>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</si>
  <si>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</si>
  <si>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</si>
  <si>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</si>
  <si>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</si>
  <si>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</si>
  <si>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</si>
  <si>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</si>
  <si>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</si>
  <si>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</si>
  <si>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</si>
  <si>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</si>
  <si>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</si>
  <si>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</si>
  <si>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</si>
  <si>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</si>
  <si>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</si>
  <si>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</si>
  <si>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</si>
  <si>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</si>
  <si>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</si>
  <si>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</si>
  <si>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</si>
  <si>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</si>
  <si>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</si>
  <si>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</si>
  <si>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06</t>
  </si>
  <si>
    <t>08</t>
  </si>
  <si>
    <t>13</t>
  </si>
  <si>
    <t>288724610</t>
  </si>
  <si>
    <t>+</t>
  </si>
  <si>
    <t>2017 metai</t>
  </si>
  <si>
    <t>2018 metai</t>
  </si>
  <si>
    <t>Sporto skyrius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</si>
  <si>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</si>
  <si>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</si>
  <si>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</si>
  <si>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</si>
  <si>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</si>
  <si>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</si>
  <si>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</si>
  <si>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</si>
  <si>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</si>
  <si>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</si>
  <si>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0;11</t>
  </si>
  <si>
    <t>2019 metai</t>
  </si>
  <si>
    <t>Asignavimai biudžetiniams 2017 metams, tūkst.Eur.</t>
  </si>
  <si>
    <t xml:space="preserve">Turtui įsigyti 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</si>
  <si>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</si>
  <si>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</si>
  <si>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</si>
  <si>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</si>
  <si>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</si>
  <si>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</si>
  <si>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</si>
  <si>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14</t>
  </si>
  <si>
    <t>7</t>
  </si>
  <si>
    <t>27</t>
  </si>
  <si>
    <t>28</t>
  </si>
  <si>
    <t>Asignavimų poreikis biudžetiniams 2017 metams, tūkst.Eur.</t>
  </si>
  <si>
    <t>5</t>
  </si>
  <si>
    <t>2019 metų išlaidų projektas, tūkst.Eur</t>
  </si>
  <si>
    <t>2018 metų išlaidų projektas, tūkst.Eur</t>
  </si>
  <si>
    <r>
      <t xml:space="preserve">Valstybės lėšos </t>
    </r>
    <r>
      <rPr>
        <b/>
        <sz val="10"/>
        <rFont val="Times New Roman"/>
        <family val="1"/>
      </rPr>
      <t>VB</t>
    </r>
    <r>
      <rPr>
        <sz val="10"/>
        <rFont val="Times New Roman"/>
        <family val="1"/>
      </rPr>
      <t xml:space="preserve"> (Kelių priežiūros ir plėtros programos lėšos KPPP)</t>
    </r>
  </si>
  <si>
    <r>
      <t xml:space="preserve">Specialiosios programos lėšos </t>
    </r>
    <r>
      <rPr>
        <b/>
        <sz val="10"/>
        <rFont val="Times New Roman"/>
        <family val="1"/>
      </rPr>
      <t>SP</t>
    </r>
  </si>
  <si>
    <t>Iš viso tikslams:</t>
  </si>
  <si>
    <t>Parengti projektai, vnt</t>
  </si>
  <si>
    <t>0;7</t>
  </si>
  <si>
    <t>Atlikti projektavimo darbus</t>
  </si>
  <si>
    <t>39</t>
  </si>
  <si>
    <t xml:space="preserve">Dalinai suremontuoti Panevėžio lopšelių-darželių pastatai </t>
  </si>
  <si>
    <t>Panevėžio lopšelių-darželių  pastatų remontas</t>
  </si>
  <si>
    <t xml:space="preserve">Parengtas Panevėžio dailės mokyklos pastato dalies tualetų patalpų remonto projektas ir atlikti remonto darbai  </t>
  </si>
  <si>
    <t xml:space="preserve">Panevėžio dailės mokyklos pastato (Ramygalos g. 16 a, Panevėžys) dalies tualetų patalpų remonto projekto parengimas ir remonto darbai  </t>
  </si>
  <si>
    <t>Parengtas Panevėžio lėlių vežimo teatro dalies pastato remonto projektas ir atlikti remonto darbai</t>
  </si>
  <si>
    <t>Panevėžio lėlių vežimo teatro dalies pastato, Respublikos g. 30, Panevėžys, remonto projekto parengimas ir remonto darbai</t>
  </si>
  <si>
    <t xml:space="preserve">Parengtas Panevėžio miesto savivaldybės pastato  (Pilėnų g. 43, Panevėžys) dalies remonto projektas ir atlikti remonto darbai </t>
  </si>
  <si>
    <t xml:space="preserve">Panevėžio miesto savivaldybės pastato  (Pilėnų g. 43, Panevėžys) dalies remonto projekto parengimas ir remonto darbai </t>
  </si>
  <si>
    <t xml:space="preserve">Civilinės metrikacijos skyriaus dalies pastato (Respublikos g. 25, Panevėžys) remonto projekto parengimas ir remonto darbai </t>
  </si>
  <si>
    <t>Užbaigti Panevėžio „Vilties“ progimnazijos pastato (Ramygalos g. 16, Panevėžys) dalies tualetų patalpų remonto darbai</t>
  </si>
  <si>
    <t>Panevėžio „Vilties“ progimnazijos pastato (Ramygalos g. 16, Panevėžys) dalies tualetų patalpų remonto darbų užbaigimas</t>
  </si>
  <si>
    <t>0;16; 7</t>
  </si>
  <si>
    <t>Savivaldybei priklausančių pastatų ir inžinerinių statinių rekonstravimas, atnaujinimas (modernizavimas)  ir remontas</t>
  </si>
  <si>
    <t>50</t>
  </si>
  <si>
    <t>Apdrausti viešosios paskirties pastatai, vnt</t>
  </si>
  <si>
    <t>Turto, sukurto įgyvendinant projektus finansuojamus iš ES lėšų, draudimas</t>
  </si>
  <si>
    <t>29</t>
  </si>
  <si>
    <t>Išimta statybos užbaigimo dokumentų, vnt.</t>
  </si>
  <si>
    <t>Išimta statybą leidžiančių dokumentų, vnt.</t>
  </si>
  <si>
    <t>Apdrausti statybos techniniai prižiūrėtojai, vnt.</t>
  </si>
  <si>
    <t>Užsakovo funkcijų vykdymas</t>
  </si>
  <si>
    <t>Likviduota gedimų, vnt.</t>
  </si>
  <si>
    <t>Gedimų, įvykusių Savivaldybei priklausančiuose statiniuose, likvidavimas, statinių nugriovimas</t>
  </si>
  <si>
    <t>Savivaldybei priklausančių statinių rekonstrukcija, atnaujinimas (modernizavimas),  remontas ir plėtra</t>
  </si>
  <si>
    <t>Miesto puošimas švenčių ir renginių metu</t>
  </si>
  <si>
    <t>Atlikti II etapo statybos darbai</t>
  </si>
  <si>
    <t xml:space="preserve">Parengtas Panevėžio m. Pašilių kapinių Panevėžio raj. Sav., Ramygalos sen., I Pašilių k. statybos projektas ir atlikti I etapo statybos darbai
</t>
  </si>
  <si>
    <t>7; 14</t>
  </si>
  <si>
    <t xml:space="preserve">Panevėžio m. Pašilių kapinių Panevėžio raj. Sav., Ramygalos sen., I Pašilių k. statybos projekto parengimas ir statybos darbai 
</t>
  </si>
  <si>
    <t>Palaidota vienišų ir neatpažintų žmonių palaikų vnt.</t>
  </si>
  <si>
    <t>Vienišų ir neatpažintų žmonių palaikų laidojimas</t>
  </si>
  <si>
    <t>Atlikti nenumatyti miesto infrastruktūros darbai, paslaugos</t>
  </si>
  <si>
    <t>Nenumatyti miesto infrastruktūros darbai, paslaugos</t>
  </si>
  <si>
    <t>Įrengiama laužaviečių miesto renginių metu, vnt.</t>
  </si>
  <si>
    <t>Atvežamos, sumontuojamos bei išmontuojamos pakylos scenoms, vnt.</t>
  </si>
  <si>
    <r>
      <t>Sutvarkomos teritorijos, tūkst.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  </t>
    </r>
  </si>
  <si>
    <t>Surenkamos ir išvežamos atliekos konteineriais, vnt.</t>
  </si>
  <si>
    <t xml:space="preserve">Pastatomi ir prižiūrimi biotualetai, vnt. </t>
  </si>
  <si>
    <t>Pasiruošiamųjų darbų atlikimas ir paslaugų suteikimas miesto renginiams</t>
  </si>
  <si>
    <t>Prižiūrima vaikų žaidimo aikštelių, vnt.</t>
  </si>
  <si>
    <t xml:space="preserve">Įrengta vaikų žaidimo aikštelių, vnt.            </t>
  </si>
  <si>
    <t>Vaikų žaidimo aikštelių atnaujinimas, remontas ir priežiūra</t>
  </si>
  <si>
    <t>Pastatyta naujų suoliukų, vnt.</t>
  </si>
  <si>
    <t>Suremontuota suoliukų, vnt.</t>
  </si>
  <si>
    <t>Prižiūrimos skulptūros, paminklai, vnt.</t>
  </si>
  <si>
    <t xml:space="preserve">Prižiūrimos miesto užtvankos, vnt. </t>
  </si>
  <si>
    <t>Prižiūrima miesto paplūdimių, vnt.</t>
  </si>
  <si>
    <t xml:space="preserve">Prižiūrima miesto fontanų, vnt.                                                       </t>
  </si>
  <si>
    <t>Miesto fontanų,  paplūdimių, užtvankų,  mažosios architektūros atnaujinimas, remontas ir priežiūra</t>
  </si>
  <si>
    <r>
      <t>Vykdomas kapinių atnaujinimas ir  priežiūra,                tūkst.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 </t>
    </r>
  </si>
  <si>
    <t>Kapinių teritorijos atnaujinimas ir priežiūra</t>
  </si>
  <si>
    <t>Raunami kelmai, vnt.</t>
  </si>
  <si>
    <t>Formuojami krūmai, gyvatvorės, vnt.</t>
  </si>
  <si>
    <t>Pjaunami medžiai, vnt.</t>
  </si>
  <si>
    <t>Genimi medžiai, vnt.</t>
  </si>
  <si>
    <t>Vykdoma vejų ir žolynų (želdinių) priežiūra mieste, ha</t>
  </si>
  <si>
    <r>
      <t>Prižiūrimi ir atnaujinami miesto gėlynai, m</t>
    </r>
    <r>
      <rPr>
        <vertAlign val="superscript"/>
        <sz val="10"/>
        <rFont val="Times New Roman"/>
        <family val="1"/>
        <charset val="186"/>
      </rPr>
      <t>2</t>
    </r>
  </si>
  <si>
    <t xml:space="preserve">Miesto gėlynų, vejų, žolynų ir želdynų atnaujinimas, priežiūra </t>
  </si>
  <si>
    <t>Priimta iš gyventojų, sugauta  bepriežiūrių ir bešeimininkių gyvūnų ir jiems suteikta laikinoji globa, vnt.</t>
  </si>
  <si>
    <t>Bepriežiūrių ir bešeimininkių gyvūnų gaudymo, laikinosios globos Panevėžio mieste organizavimas</t>
  </si>
  <si>
    <t xml:space="preserve">Įrengiamos, remontuojamos šiukšlių dėžės, vnt.   </t>
  </si>
  <si>
    <t xml:space="preserve">Prižiūrimos šiukšlių dėžės, vnt. </t>
  </si>
  <si>
    <t xml:space="preserve">Prižiūrimi viešieji tualetai, vnt. </t>
  </si>
  <si>
    <t xml:space="preserve">Valomos teritorijos mechanizuotu būdu (vasaros sezono metu): šluojamos gatvės, km   </t>
  </si>
  <si>
    <r>
      <t xml:space="preserve"> 3) šluojami šaligatviai, tūkst.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       </t>
    </r>
  </si>
  <si>
    <t xml:space="preserve"> 2) barstomos gatvės  slidumą mažinančiomis medžiagomis, km   </t>
  </si>
  <si>
    <r>
      <t>Valomos teritorijos  mechanizuotu būdu (žiemos sezono metu): 1) šluojamos gatvės, tūkst. m</t>
    </r>
    <r>
      <rPr>
        <vertAlign val="superscript"/>
        <sz val="10"/>
        <rFont val="Times New Roman"/>
        <family val="1"/>
        <charset val="186"/>
      </rPr>
      <t xml:space="preserve">2 </t>
    </r>
    <r>
      <rPr>
        <sz val="10"/>
        <rFont val="Times New Roman"/>
        <family val="1"/>
      </rPr>
      <t xml:space="preserve">                      </t>
    </r>
  </si>
  <si>
    <r>
      <t xml:space="preserve"> 2) žalieji plotai,  tūkst. m</t>
    </r>
    <r>
      <rPr>
        <vertAlign val="superscript"/>
        <sz val="10"/>
        <rFont val="Times New Roman"/>
        <family val="1"/>
        <charset val="186"/>
      </rPr>
      <t xml:space="preserve">2 </t>
    </r>
  </si>
  <si>
    <r>
      <t>Valomos teritorijos rankiniu būdu (vasaros sezono metu): 1) šaligatviai, laiptai, gatvių važiuojamoji dalis, tūkst.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</si>
  <si>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Valomos teritorijos rankiniu būdu (žiemos sezono metu), tūkst.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  </t>
    </r>
  </si>
  <si>
    <t>Miesto teritorijų, viešųjų lauko tualetų valymas, šiukšliadėžių įrengimas, remontas, priežiūra</t>
  </si>
  <si>
    <t>VB(KPPP)</t>
  </si>
  <si>
    <t>Miesto viešųjų erdvių infrastruktūros plėtra ir atnaujinimas</t>
  </si>
  <si>
    <t>Parengti projektai, vnt.</t>
  </si>
  <si>
    <t>Projektavimo paslaugos</t>
  </si>
  <si>
    <t>Atliekami kadastriniai matavimai, teisinė registracija, vnt.</t>
  </si>
  <si>
    <t>Kadastrinių matavimų atlikimas, teisinė registracija</t>
  </si>
  <si>
    <t>Keičiami informaciniai ženklai, nuorodos (gatvių pavadinimai), vnt.</t>
  </si>
  <si>
    <t xml:space="preserve">Kelio informacinių ženklų, nuorodų, iškabų įrengimas, priežiūra </t>
  </si>
  <si>
    <r>
      <t>Įrengiamos, rekonstruojamos daugiabučių namų teritorijose esančios automobilių aikštelės,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</si>
  <si>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Remontuojami daugiabučių namų teritorijose esantys šaligatviai,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</si>
  <si>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r>
      <t>Remontuojami daugiabučių namų teritorijose esantys vietiniai keliai (įvažos),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</rPr>
      <t xml:space="preserve"> </t>
    </r>
  </si>
  <si>
    <t>Daugiabučių namų teritorijose esančių vietinių kelių (įvažų) šaligatvių, automobilių aikštelių įrengimas, remontas</t>
  </si>
  <si>
    <t>Reguliuojami šulinių liukų aukščiai vykdant kelių asfalto dangos remonto darbus, vnt.</t>
  </si>
  <si>
    <t>Remontuojami lietaus kanalizacijos vamzdynai, pralaidos, m</t>
  </si>
  <si>
    <t>Valomi lietaus kanalizacijos vamzdynai, m</t>
  </si>
  <si>
    <t>Paviršiaus vandens nuleidimo įrenginių, lietaus kanalizacijos įrengimas, rekonstrukcija ir remontas</t>
  </si>
  <si>
    <r>
      <t>Remontuojami šaligatviai, dviračių takai, m</t>
    </r>
    <r>
      <rPr>
        <vertAlign val="superscript"/>
        <sz val="10"/>
        <rFont val="Times New Roman"/>
        <family val="1"/>
        <charset val="186"/>
      </rPr>
      <t>2</t>
    </r>
  </si>
  <si>
    <t>Vykdoma šaligatvių, dviračių takų priežiūra, km</t>
  </si>
  <si>
    <t xml:space="preserve">Vykdoma tiltų, viadukų priežiūra, vnt.    </t>
  </si>
  <si>
    <t xml:space="preserve"> 3) su betono danga, gruntinių kelių ilgis km</t>
  </si>
  <si>
    <t xml:space="preserve"> 2) su žvyro danga, ilgis km</t>
  </si>
  <si>
    <t xml:space="preserve">Prižiūrimi vietinės reikšmės keliai (gatvės):                       1) su asfalto danga, ilgis km </t>
  </si>
  <si>
    <t>Gatvių, vietinių kelių dangų, tiltų, viadukų, šaligatvių, pėsčiųjų ir dviračių takų įrengimas, rekonstrukcija, remontas ir priežiūra</t>
  </si>
  <si>
    <t xml:space="preserve">Miesto susisiekimo infrastruktūros objektų įrengimas, rekonstrukcija, remontas ir priežiūra </t>
  </si>
  <si>
    <t>Renkama rinkliava (parkomatai, vnt.)</t>
  </si>
  <si>
    <t>Rinkliavos už transporto stovėjimą gatvėse ir aikštėse organizavimas</t>
  </si>
  <si>
    <t>Miesto susisiekimo infrastruktūros plėtra ir modernizavimas</t>
  </si>
  <si>
    <t>Vaizdo kamerų sk.</t>
  </si>
  <si>
    <t>Vaizdo kameromis transliuojamojo vaizdo stebėjimo paslaugos</t>
  </si>
  <si>
    <t>Vaizdo stebėjimo sistemos duomenų perdavimo paslaugos</t>
  </si>
  <si>
    <t>Vaizdo kamerų, kitų techninių priemonių naudojimas viešųjų vietų stebėjimui</t>
  </si>
  <si>
    <r>
      <t>Ženklinama gatvių, m</t>
    </r>
    <r>
      <rPr>
        <vertAlign val="superscript"/>
        <sz val="10"/>
        <rFont val="Times New Roman"/>
        <family val="1"/>
        <charset val="186"/>
      </rPr>
      <t>2</t>
    </r>
  </si>
  <si>
    <t xml:space="preserve">Eksploatuojama kelio ženklų, vnt.                 </t>
  </si>
  <si>
    <t xml:space="preserve">Šviesoforų postų rekonstrukcija, įrengimas, vnt.     </t>
  </si>
  <si>
    <t xml:space="preserve">Eksploatuojama šviesoforų postų, vnt.          </t>
  </si>
  <si>
    <t>Eismo valdymo, reguliavimo priemonių eksploatavimas, įrengimas, remontas ir gatvių ženklinimas</t>
  </si>
  <si>
    <t>Suremontuoti valdymo skydai, vnt.</t>
  </si>
  <si>
    <t>Pakeista apšvietimo lempų, vnt.</t>
  </si>
  <si>
    <t xml:space="preserve">Suvartota el. energijos, tūkst. MWh  per metus     </t>
  </si>
  <si>
    <t xml:space="preserve">Eksploatuojama šviestuvų, tūkst. vnt.       </t>
  </si>
  <si>
    <t>Miesto gatvių ir viešųjų erdvių apšvietimo tinklų eksploatavimas, įrengimas, rekonstrukcija ir remontas</t>
  </si>
  <si>
    <t xml:space="preserve">        </t>
  </si>
  <si>
    <t>Inžinierinės infrastruktūros įrengimas, modernizavimas ir priežiūra</t>
  </si>
  <si>
    <t>Miesto inžinierinės infrastruktūros plėtra ir modernizavimas</t>
  </si>
  <si>
    <t>Miesto infrastruktūros gerinimas</t>
  </si>
  <si>
    <t>MIESTO INFRASTRUKTŪROS OBJEKTŲ PLĖTROS, MODERNIZAVIMO, PRIEŽIŪROS PROGRAMA (10)</t>
  </si>
  <si>
    <t>Vykdomas miesto gatvių asfaltbetonio dangos paprastasis remontas, km</t>
  </si>
  <si>
    <t>Parengtas Smėlynės g. dalies kapitalinio remonto techninis darbo projektas ir atlikta projekto ekspertizė</t>
  </si>
  <si>
    <t xml:space="preserve">Parengtas Civilinės metrikacijos skyriaus dalies pastato remonto projektas </t>
  </si>
  <si>
    <t>Sutvarkyta dalis Panevėžio lopšelių darželių pavėsinių</t>
  </si>
  <si>
    <t>Parengtas Panevėžio miesto A. Mackevičiaus gatvės dalies (nuo A. Mackevičiaus g. Nr. 57 iki Nr. 57A) rekonstravimo techninis darbo projektas ir atlikti rekonstravimo darbai</t>
  </si>
  <si>
    <t>Panevėžio lopšelių-darželių  pavėsinių sutvarkymas</t>
  </si>
  <si>
    <t>Miesto viešųjų erdvių atnaujinimas, priežiūra, poilsio ir rekreacinių zonų infrastruktūros sukūrimas</t>
  </si>
  <si>
    <t>Papuoštas miestas renginių ir  švenčių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</si>
</sst>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2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Times New Roman"/>
      <family val="1"/>
      <charset val="186"/>
    </font>
    <font>
      <sz val="10"/>
      <color theme="5"/>
      <name val="Times New Roman"/>
      <family val="1"/>
    </font>
    <font>
      <sz val="11"/>
      <color indexed="8"/>
      <name val="Calibri"/>
      <family val="2"/>
    </font>
    <font>
      <b/>
      <sz val="10"/>
      <color theme="5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3" fillId="0" borderId="0"/>
    <xf numFmtId="0" fontId="10" fillId="0" borderId="0"/>
    <xf numFmtId="0" fontId="4" fillId="0" borderId="0"/>
    <xf numFmtId="0" fontId="15" fillId="0" borderId="0"/>
    <xf numFmtId="0" fontId="7" fillId="0" borderId="0"/>
    <xf numFmtId="43" fontId="15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43" fontId="19" fillId="0" borderId="0" applyFont="0" applyFill="0" applyBorder="0" applyAlignment="0" applyProtection="0"/>
  </cellStyleXfs>
  <cellXfs count="54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9" fillId="0" borderId="49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8" fillId="0" borderId="47" xfId="0" applyFont="1" applyBorder="1" applyAlignment="1">
      <alignment vertical="top" wrapText="1"/>
    </xf>
    <xf numFmtId="0" fontId="9" fillId="0" borderId="42" xfId="0" applyFont="1" applyBorder="1" applyAlignment="1">
      <alignment horizontal="center" vertical="top" wrapText="1"/>
    </xf>
    <xf numFmtId="0" fontId="8" fillId="0" borderId="45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9" fillId="0" borderId="50" xfId="0" applyFont="1" applyBorder="1" applyAlignment="1">
      <alignment horizontal="center" vertical="top" wrapText="1"/>
    </xf>
    <xf numFmtId="0" fontId="8" fillId="0" borderId="75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14" xfId="0" applyNumberFormat="1" applyFont="1" applyFill="1" applyBorder="1" applyAlignment="1">
      <alignment horizontal="center" vertical="top"/>
    </xf>
    <xf numFmtId="0" fontId="4" fillId="0" borderId="46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" fontId="4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right" vertical="top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vertical="top" wrapText="1"/>
    </xf>
    <xf numFmtId="1" fontId="4" fillId="0" borderId="56" xfId="0" applyNumberFormat="1" applyFont="1" applyFill="1" applyBorder="1" applyAlignment="1">
      <alignment horizontal="center" vertical="center" wrapText="1"/>
    </xf>
    <xf numFmtId="49" fontId="4" fillId="0" borderId="57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52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top" wrapText="1"/>
    </xf>
    <xf numFmtId="0" fontId="4" fillId="0" borderId="57" xfId="0" applyNumberFormat="1" applyFont="1" applyFill="1" applyBorder="1" applyAlignment="1">
      <alignment horizontal="center" vertical="top" wrapText="1"/>
    </xf>
    <xf numFmtId="0" fontId="4" fillId="0" borderId="76" xfId="0" applyFont="1" applyFill="1" applyBorder="1" applyAlignment="1">
      <alignment vertical="center" wrapText="1"/>
    </xf>
    <xf numFmtId="0" fontId="4" fillId="0" borderId="76" xfId="0" applyFont="1" applyFill="1" applyBorder="1" applyAlignment="1">
      <alignment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47" xfId="0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17" xfId="0" applyNumberFormat="1" applyFont="1" applyFill="1" applyBorder="1" applyAlignment="1">
      <alignment horizontal="center" vertical="top"/>
    </xf>
    <xf numFmtId="164" fontId="4" fillId="0" borderId="52" xfId="0" applyNumberFormat="1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164" fontId="4" fillId="0" borderId="55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center" vertical="top"/>
    </xf>
    <xf numFmtId="164" fontId="3" fillId="0" borderId="36" xfId="0" applyNumberFormat="1" applyFont="1" applyFill="1" applyBorder="1" applyAlignment="1">
      <alignment horizontal="center" vertical="top"/>
    </xf>
    <xf numFmtId="164" fontId="4" fillId="0" borderId="36" xfId="0" applyNumberFormat="1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center" vertical="top"/>
    </xf>
    <xf numFmtId="0" fontId="4" fillId="0" borderId="55" xfId="0" applyFont="1" applyFill="1" applyBorder="1" applyAlignment="1">
      <alignment horizontal="center" vertical="top"/>
    </xf>
    <xf numFmtId="164" fontId="3" fillId="0" borderId="28" xfId="0" applyNumberFormat="1" applyFont="1" applyFill="1" applyBorder="1" applyAlignment="1">
      <alignment horizontal="center" vertical="top"/>
    </xf>
    <xf numFmtId="0" fontId="4" fillId="0" borderId="75" xfId="0" applyFont="1" applyFill="1" applyBorder="1" applyAlignment="1">
      <alignment horizontal="center" vertical="top"/>
    </xf>
    <xf numFmtId="164" fontId="4" fillId="0" borderId="72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77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49" fontId="4" fillId="0" borderId="3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4" fillId="0" borderId="59" xfId="0" applyNumberFormat="1" applyFont="1" applyFill="1" applyBorder="1" applyAlignment="1">
      <alignment vertical="top"/>
    </xf>
    <xf numFmtId="164" fontId="4" fillId="0" borderId="6" xfId="0" applyNumberFormat="1" applyFont="1" applyFill="1" applyBorder="1" applyAlignment="1">
      <alignment vertical="top"/>
    </xf>
    <xf numFmtId="0" fontId="4" fillId="0" borderId="18" xfId="0" applyFont="1" applyFill="1" applyBorder="1" applyAlignment="1">
      <alignment vertical="top"/>
    </xf>
    <xf numFmtId="0" fontId="4" fillId="0" borderId="36" xfId="0" applyNumberFormat="1" applyFont="1" applyFill="1" applyBorder="1" applyAlignment="1">
      <alignment horizontal="center" vertical="top" wrapText="1"/>
    </xf>
    <xf numFmtId="1" fontId="4" fillId="0" borderId="36" xfId="0" applyNumberFormat="1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vertical="top" wrapText="1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47" xfId="0" applyNumberFormat="1" applyFont="1" applyFill="1" applyBorder="1" applyAlignment="1">
      <alignment horizontal="center" vertical="center"/>
    </xf>
    <xf numFmtId="1" fontId="4" fillId="0" borderId="7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left" vertical="center" wrapText="1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 wrapText="1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78" xfId="0" applyNumberFormat="1" applyFont="1" applyFill="1" applyBorder="1" applyAlignment="1">
      <alignment horizontal="center" vertical="center"/>
    </xf>
    <xf numFmtId="164" fontId="4" fillId="0" borderId="56" xfId="0" applyNumberFormat="1" applyFont="1" applyFill="1" applyBorder="1" applyAlignment="1">
      <alignment horizontal="center" vertical="center" wrapText="1"/>
    </xf>
    <xf numFmtId="0" fontId="4" fillId="0" borderId="57" xfId="0" applyNumberFormat="1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64" xfId="0" applyNumberFormat="1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left" vertical="center" wrapText="1"/>
    </xf>
    <xf numFmtId="1" fontId="4" fillId="0" borderId="47" xfId="0" applyNumberFormat="1" applyFont="1" applyFill="1" applyBorder="1" applyAlignment="1">
      <alignment horizontal="center" vertical="center" wrapText="1"/>
    </xf>
    <xf numFmtId="1" fontId="4" fillId="0" borderId="78" xfId="0" applyNumberFormat="1" applyFont="1" applyFill="1" applyBorder="1" applyAlignment="1">
      <alignment horizontal="center" vertical="center" wrapText="1"/>
    </xf>
    <xf numFmtId="164" fontId="4" fillId="0" borderId="66" xfId="0" applyNumberFormat="1" applyFont="1" applyFill="1" applyBorder="1" applyAlignment="1">
      <alignment vertical="top"/>
    </xf>
    <xf numFmtId="164" fontId="4" fillId="0" borderId="34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" fontId="4" fillId="0" borderId="56" xfId="0" applyNumberFormat="1" applyFont="1" applyFill="1" applyBorder="1" applyAlignment="1">
      <alignment horizontal="center" vertical="top" wrapText="1"/>
    </xf>
    <xf numFmtId="1" fontId="4" fillId="0" borderId="57" xfId="0" applyNumberFormat="1" applyFont="1" applyFill="1" applyBorder="1" applyAlignment="1">
      <alignment horizontal="center" vertical="top" wrapText="1"/>
    </xf>
    <xf numFmtId="0" fontId="4" fillId="0" borderId="61" xfId="0" applyFont="1" applyFill="1" applyBorder="1" applyAlignment="1">
      <alignment horizontal="left" vertical="top" wrapText="1"/>
    </xf>
    <xf numFmtId="164" fontId="4" fillId="0" borderId="18" xfId="0" applyNumberFormat="1" applyFont="1" applyFill="1" applyBorder="1" applyAlignment="1">
      <alignment vertical="top"/>
    </xf>
    <xf numFmtId="164" fontId="4" fillId="0" borderId="20" xfId="0" applyNumberFormat="1" applyFont="1" applyFill="1" applyBorder="1" applyAlignment="1">
      <alignment vertical="top"/>
    </xf>
    <xf numFmtId="164" fontId="3" fillId="0" borderId="19" xfId="0" applyNumberFormat="1" applyFont="1" applyFill="1" applyBorder="1" applyAlignment="1">
      <alignment vertical="top"/>
    </xf>
    <xf numFmtId="164" fontId="4" fillId="0" borderId="19" xfId="0" applyNumberFormat="1" applyFont="1" applyFill="1" applyBorder="1" applyAlignment="1">
      <alignment vertical="top"/>
    </xf>
    <xf numFmtId="1" fontId="4" fillId="0" borderId="57" xfId="0" applyNumberFormat="1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left" vertical="center" wrapText="1"/>
    </xf>
    <xf numFmtId="0" fontId="4" fillId="0" borderId="71" xfId="0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left" vertical="top" wrapText="1"/>
    </xf>
    <xf numFmtId="164" fontId="4" fillId="0" borderId="47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7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left" vertical="top" wrapText="1"/>
    </xf>
    <xf numFmtId="164" fontId="4" fillId="0" borderId="50" xfId="0" applyNumberFormat="1" applyFont="1" applyFill="1" applyBorder="1" applyAlignment="1">
      <alignment vertical="top"/>
    </xf>
    <xf numFmtId="164" fontId="3" fillId="0" borderId="26" xfId="0" applyNumberFormat="1" applyFont="1" applyFill="1" applyBorder="1" applyAlignment="1">
      <alignment vertical="top"/>
    </xf>
    <xf numFmtId="164" fontId="4" fillId="0" borderId="26" xfId="0" applyNumberFormat="1" applyFont="1" applyFill="1" applyBorder="1" applyAlignment="1">
      <alignment vertical="top"/>
    </xf>
    <xf numFmtId="164" fontId="4" fillId="0" borderId="66" xfId="0" applyNumberFormat="1" applyFont="1" applyFill="1" applyBorder="1" applyAlignment="1">
      <alignment horizontal="center" vertical="center"/>
    </xf>
    <xf numFmtId="164" fontId="4" fillId="0" borderId="3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47" xfId="0" applyNumberFormat="1" applyFont="1" applyFill="1" applyBorder="1" applyAlignment="1">
      <alignment horizontal="right" vertical="center"/>
    </xf>
    <xf numFmtId="164" fontId="4" fillId="0" borderId="42" xfId="0" applyNumberFormat="1" applyFont="1" applyFill="1" applyBorder="1" applyAlignment="1">
      <alignment horizontal="right" vertical="center" wrapText="1"/>
    </xf>
    <xf numFmtId="164" fontId="4" fillId="0" borderId="7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28" xfId="0" applyNumberFormat="1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vertical="top" wrapText="1"/>
    </xf>
    <xf numFmtId="164" fontId="4" fillId="0" borderId="18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vertical="top" wrapText="1"/>
    </xf>
    <xf numFmtId="0" fontId="6" fillId="0" borderId="36" xfId="0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164" fontId="4" fillId="0" borderId="19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1" fontId="4" fillId="0" borderId="11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center" vertical="top" wrapText="1"/>
    </xf>
    <xf numFmtId="1" fontId="4" fillId="0" borderId="74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top" wrapText="1"/>
    </xf>
    <xf numFmtId="1" fontId="4" fillId="0" borderId="20" xfId="0" applyNumberFormat="1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/>
    </xf>
    <xf numFmtId="164" fontId="4" fillId="0" borderId="59" xfId="0" applyNumberFormat="1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vertical="top"/>
    </xf>
    <xf numFmtId="164" fontId="4" fillId="5" borderId="50" xfId="0" applyNumberFormat="1" applyFont="1" applyFill="1" applyBorder="1" applyAlignment="1">
      <alignment vertical="top" wrapText="1"/>
    </xf>
    <xf numFmtId="164" fontId="4" fillId="5" borderId="66" xfId="0" applyNumberFormat="1" applyFont="1" applyFill="1" applyBorder="1" applyAlignment="1">
      <alignment vertical="top" wrapText="1"/>
    </xf>
    <xf numFmtId="164" fontId="4" fillId="5" borderId="20" xfId="0" applyNumberFormat="1" applyFont="1" applyFill="1" applyBorder="1" applyAlignment="1">
      <alignment vertical="top"/>
    </xf>
    <xf numFmtId="164" fontId="4" fillId="5" borderId="18" xfId="0" applyNumberFormat="1" applyFont="1" applyFill="1" applyBorder="1" applyAlignment="1">
      <alignment vertical="top" wrapText="1"/>
    </xf>
    <xf numFmtId="164" fontId="4" fillId="5" borderId="59" xfId="0" applyNumberFormat="1" applyFont="1" applyFill="1" applyBorder="1" applyAlignment="1">
      <alignment vertical="top" wrapText="1"/>
    </xf>
    <xf numFmtId="0" fontId="4" fillId="5" borderId="73" xfId="0" applyFont="1" applyFill="1" applyBorder="1" applyAlignment="1">
      <alignment vertical="top" wrapText="1"/>
    </xf>
    <xf numFmtId="0" fontId="4" fillId="5" borderId="5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left" vertical="top" wrapText="1"/>
    </xf>
    <xf numFmtId="0" fontId="4" fillId="5" borderId="59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vertical="top"/>
    </xf>
    <xf numFmtId="164" fontId="4" fillId="0" borderId="39" xfId="0" applyNumberFormat="1" applyFont="1" applyFill="1" applyBorder="1" applyAlignment="1">
      <alignment vertical="top"/>
    </xf>
    <xf numFmtId="164" fontId="4" fillId="0" borderId="30" xfId="0" applyNumberFormat="1" applyFont="1" applyFill="1" applyBorder="1" applyAlignment="1">
      <alignment vertical="top"/>
    </xf>
    <xf numFmtId="164" fontId="4" fillId="5" borderId="31" xfId="0" applyNumberFormat="1" applyFont="1" applyFill="1" applyBorder="1" applyAlignment="1">
      <alignment vertical="top"/>
    </xf>
    <xf numFmtId="164" fontId="4" fillId="5" borderId="42" xfId="0" applyNumberFormat="1" applyFont="1" applyFill="1" applyBorder="1" applyAlignment="1">
      <alignment vertical="top" wrapText="1"/>
    </xf>
    <xf numFmtId="164" fontId="4" fillId="5" borderId="44" xfId="0" applyNumberFormat="1" applyFont="1" applyFill="1" applyBorder="1" applyAlignment="1">
      <alignment vertical="top" wrapText="1"/>
    </xf>
    <xf numFmtId="0" fontId="4" fillId="5" borderId="68" xfId="0" applyFont="1" applyFill="1" applyBorder="1" applyAlignment="1">
      <alignment horizontal="left" vertical="top" wrapText="1"/>
    </xf>
    <xf numFmtId="0" fontId="3" fillId="6" borderId="49" xfId="0" applyFont="1" applyFill="1" applyBorder="1" applyAlignment="1">
      <alignment horizontal="center" vertical="center"/>
    </xf>
    <xf numFmtId="164" fontId="3" fillId="6" borderId="33" xfId="0" applyNumberFormat="1" applyFont="1" applyFill="1" applyBorder="1" applyAlignment="1">
      <alignment horizontal="right" vertical="center"/>
    </xf>
    <xf numFmtId="164" fontId="3" fillId="6" borderId="24" xfId="0" applyNumberFormat="1" applyFont="1" applyFill="1" applyBorder="1" applyAlignment="1">
      <alignment horizontal="right" vertical="center"/>
    </xf>
    <xf numFmtId="0" fontId="4" fillId="5" borderId="39" xfId="0" applyFont="1" applyFill="1" applyBorder="1" applyAlignment="1">
      <alignment horizontal="center" vertical="top" wrapText="1"/>
    </xf>
    <xf numFmtId="49" fontId="3" fillId="3" borderId="34" xfId="0" applyNumberFormat="1" applyFont="1" applyFill="1" applyBorder="1" applyAlignment="1">
      <alignment horizontal="center" vertical="top"/>
    </xf>
    <xf numFmtId="49" fontId="3" fillId="4" borderId="3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4" borderId="7" xfId="0" applyNumberFormat="1" applyFont="1" applyFill="1" applyBorder="1" applyAlignment="1">
      <alignment horizontal="center" vertical="top"/>
    </xf>
    <xf numFmtId="49" fontId="3" fillId="3" borderId="39" xfId="0" applyNumberFormat="1" applyFont="1" applyFill="1" applyBorder="1" applyAlignment="1">
      <alignment vertical="top"/>
    </xf>
    <xf numFmtId="49" fontId="3" fillId="4" borderId="40" xfId="0" applyNumberFormat="1" applyFont="1" applyFill="1" applyBorder="1" applyAlignment="1">
      <alignment vertical="top"/>
    </xf>
    <xf numFmtId="0" fontId="3" fillId="6" borderId="32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22" xfId="0" applyNumberFormat="1" applyFont="1" applyFill="1" applyBorder="1" applyAlignment="1">
      <alignment horizontal="right" vertical="center"/>
    </xf>
    <xf numFmtId="164" fontId="3" fillId="6" borderId="49" xfId="0" applyNumberFormat="1" applyFont="1" applyFill="1" applyBorder="1" applyAlignment="1">
      <alignment horizontal="right" vertical="center"/>
    </xf>
    <xf numFmtId="49" fontId="3" fillId="4" borderId="22" xfId="0" applyNumberFormat="1" applyFont="1" applyFill="1" applyBorder="1" applyAlignment="1">
      <alignment horizontal="center" vertical="top"/>
    </xf>
    <xf numFmtId="164" fontId="3" fillId="4" borderId="39" xfId="0" applyNumberFormat="1" applyFont="1" applyFill="1" applyBorder="1" applyAlignment="1">
      <alignment horizontal="right" vertical="center"/>
    </xf>
    <xf numFmtId="164" fontId="3" fillId="4" borderId="30" xfId="0" applyNumberFormat="1" applyFont="1" applyFill="1" applyBorder="1" applyAlignment="1">
      <alignment horizontal="right" vertical="center"/>
    </xf>
    <xf numFmtId="164" fontId="3" fillId="4" borderId="31" xfId="0" applyNumberFormat="1" applyFont="1" applyFill="1" applyBorder="1" applyAlignment="1">
      <alignment horizontal="right" vertical="center"/>
    </xf>
    <xf numFmtId="0" fontId="4" fillId="4" borderId="43" xfId="0" applyFont="1" applyFill="1" applyBorder="1" applyAlignment="1">
      <alignment vertical="top" wrapText="1"/>
    </xf>
    <xf numFmtId="0" fontId="4" fillId="4" borderId="43" xfId="0" applyFont="1" applyFill="1" applyBorder="1" applyAlignment="1">
      <alignment horizontal="center" vertical="top" wrapText="1"/>
    </xf>
    <xf numFmtId="1" fontId="4" fillId="4" borderId="45" xfId="0" applyNumberFormat="1" applyFont="1" applyFill="1" applyBorder="1" applyAlignment="1">
      <alignment horizontal="center" vertical="top" wrapText="1"/>
    </xf>
    <xf numFmtId="164" fontId="4" fillId="5" borderId="50" xfId="0" applyNumberFormat="1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top"/>
    </xf>
    <xf numFmtId="164" fontId="3" fillId="6" borderId="33" xfId="0" applyNumberFormat="1" applyFont="1" applyFill="1" applyBorder="1" applyAlignment="1">
      <alignment horizontal="center" vertical="top"/>
    </xf>
    <xf numFmtId="164" fontId="3" fillId="6" borderId="4" xfId="0" applyNumberFormat="1" applyFont="1" applyFill="1" applyBorder="1" applyAlignment="1">
      <alignment horizontal="center" vertical="top"/>
    </xf>
    <xf numFmtId="164" fontId="3" fillId="6" borderId="22" xfId="0" applyNumberFormat="1" applyFont="1" applyFill="1" applyBorder="1" applyAlignment="1">
      <alignment horizontal="center" vertical="top"/>
    </xf>
    <xf numFmtId="164" fontId="3" fillId="6" borderId="49" xfId="0" applyNumberFormat="1" applyFont="1" applyFill="1" applyBorder="1" applyAlignment="1">
      <alignment horizontal="center" vertical="top"/>
    </xf>
    <xf numFmtId="164" fontId="3" fillId="6" borderId="32" xfId="0" applyNumberFormat="1" applyFont="1" applyFill="1" applyBorder="1" applyAlignment="1">
      <alignment horizontal="center" vertical="top"/>
    </xf>
    <xf numFmtId="164" fontId="5" fillId="6" borderId="33" xfId="0" applyNumberFormat="1" applyFont="1" applyFill="1" applyBorder="1" applyAlignment="1">
      <alignment horizontal="right" vertical="center"/>
    </xf>
    <xf numFmtId="164" fontId="3" fillId="6" borderId="23" xfId="0" applyNumberFormat="1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center" vertical="top" wrapText="1"/>
    </xf>
    <xf numFmtId="49" fontId="3" fillId="3" borderId="32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right" vertical="center"/>
    </xf>
    <xf numFmtId="164" fontId="4" fillId="5" borderId="50" xfId="0" applyNumberFormat="1" applyFont="1" applyFill="1" applyBorder="1" applyAlignment="1">
      <alignment vertical="top"/>
    </xf>
    <xf numFmtId="164" fontId="4" fillId="5" borderId="18" xfId="0" applyNumberFormat="1" applyFont="1" applyFill="1" applyBorder="1" applyAlignment="1">
      <alignment vertical="top"/>
    </xf>
    <xf numFmtId="0" fontId="4" fillId="0" borderId="5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5" borderId="71" xfId="0" applyFont="1" applyFill="1" applyBorder="1" applyAlignment="1">
      <alignment horizontal="left" vertical="center" wrapText="1"/>
    </xf>
    <xf numFmtId="0" fontId="4" fillId="5" borderId="76" xfId="0" applyFont="1" applyFill="1" applyBorder="1" applyAlignment="1">
      <alignment vertical="top" wrapText="1"/>
    </xf>
    <xf numFmtId="164" fontId="3" fillId="6" borderId="34" xfId="0" applyNumberFormat="1" applyFont="1" applyFill="1" applyBorder="1" applyAlignment="1">
      <alignment horizontal="center" vertical="top"/>
    </xf>
    <xf numFmtId="164" fontId="3" fillId="6" borderId="26" xfId="0" applyNumberFormat="1" applyFont="1" applyFill="1" applyBorder="1" applyAlignment="1">
      <alignment horizontal="center" vertical="top"/>
    </xf>
    <xf numFmtId="164" fontId="3" fillId="6" borderId="35" xfId="0" applyNumberFormat="1" applyFont="1" applyFill="1" applyBorder="1" applyAlignment="1">
      <alignment horizontal="center" vertical="top"/>
    </xf>
    <xf numFmtId="164" fontId="3" fillId="6" borderId="50" xfId="0" applyNumberFormat="1" applyFont="1" applyFill="1" applyBorder="1" applyAlignment="1">
      <alignment horizontal="center" vertical="top"/>
    </xf>
    <xf numFmtId="164" fontId="3" fillId="6" borderId="66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60" xfId="0" applyNumberFormat="1" applyFont="1" applyFill="1" applyBorder="1" applyAlignment="1">
      <alignment horizontal="center" vertical="top"/>
    </xf>
    <xf numFmtId="164" fontId="3" fillId="4" borderId="33" xfId="0" applyNumberFormat="1" applyFont="1" applyFill="1" applyBorder="1" applyAlignment="1">
      <alignment horizontal="center" vertical="top"/>
    </xf>
    <xf numFmtId="0" fontId="4" fillId="4" borderId="23" xfId="0" applyFont="1" applyFill="1" applyBorder="1" applyAlignment="1">
      <alignment horizontal="center" vertical="top" wrapText="1"/>
    </xf>
    <xf numFmtId="1" fontId="4" fillId="4" borderId="24" xfId="0" applyNumberFormat="1" applyFont="1" applyFill="1" applyBorder="1" applyAlignment="1">
      <alignment horizontal="center" vertical="top" wrapText="1"/>
    </xf>
    <xf numFmtId="0" fontId="4" fillId="6" borderId="48" xfId="0" applyFont="1" applyFill="1" applyBorder="1" applyAlignment="1">
      <alignment horizontal="center" vertical="top"/>
    </xf>
    <xf numFmtId="164" fontId="4" fillId="6" borderId="63" xfId="0" applyNumberFormat="1" applyFont="1" applyFill="1" applyBorder="1" applyAlignment="1">
      <alignment horizontal="center" vertical="top"/>
    </xf>
    <xf numFmtId="164" fontId="4" fillId="6" borderId="12" xfId="0" applyNumberFormat="1" applyFont="1" applyFill="1" applyBorder="1" applyAlignment="1">
      <alignment horizontal="center" vertical="top"/>
    </xf>
    <xf numFmtId="0" fontId="3" fillId="6" borderId="48" xfId="0" applyFont="1" applyFill="1" applyBorder="1" applyAlignment="1">
      <alignment horizontal="center" vertical="top"/>
    </xf>
    <xf numFmtId="164" fontId="3" fillId="6" borderId="63" xfId="0" applyNumberFormat="1" applyFont="1" applyFill="1" applyBorder="1" applyAlignment="1">
      <alignment horizontal="center" vertical="top"/>
    </xf>
    <xf numFmtId="164" fontId="3" fillId="6" borderId="12" xfId="0" applyNumberFormat="1" applyFont="1" applyFill="1" applyBorder="1" applyAlignment="1">
      <alignment horizontal="center" vertical="top"/>
    </xf>
    <xf numFmtId="0" fontId="11" fillId="5" borderId="50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vertical="center" wrapText="1"/>
    </xf>
    <xf numFmtId="0" fontId="10" fillId="5" borderId="51" xfId="0" applyFont="1" applyFill="1" applyBorder="1" applyAlignment="1">
      <alignment horizontal="left" vertical="center" wrapText="1"/>
    </xf>
    <xf numFmtId="0" fontId="10" fillId="5" borderId="61" xfId="0" applyFont="1" applyFill="1" applyBorder="1" applyAlignment="1">
      <alignment horizontal="left" vertical="center" wrapText="1"/>
    </xf>
    <xf numFmtId="0" fontId="10" fillId="5" borderId="51" xfId="0" applyFont="1" applyFill="1" applyBorder="1" applyAlignment="1">
      <alignment vertical="center" wrapText="1"/>
    </xf>
    <xf numFmtId="0" fontId="10" fillId="5" borderId="61" xfId="0" applyFont="1" applyFill="1" applyBorder="1" applyAlignment="1">
      <alignment vertical="center" wrapText="1"/>
    </xf>
    <xf numFmtId="49" fontId="3" fillId="3" borderId="66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3" fillId="5" borderId="7" xfId="0" applyNumberFormat="1" applyFont="1" applyFill="1" applyBorder="1" applyAlignment="1">
      <alignment horizontal="center" vertical="top"/>
    </xf>
    <xf numFmtId="164" fontId="3" fillId="5" borderId="19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horizontal="center" vertical="top"/>
    </xf>
    <xf numFmtId="164" fontId="3" fillId="5" borderId="59" xfId="0" applyNumberFormat="1" applyFont="1" applyFill="1" applyBorder="1" applyAlignment="1">
      <alignment horizontal="center" vertical="top"/>
    </xf>
    <xf numFmtId="49" fontId="3" fillId="3" borderId="44" xfId="0" applyNumberFormat="1" applyFont="1" applyFill="1" applyBorder="1" applyAlignment="1">
      <alignment horizontal="center" vertical="top"/>
    </xf>
    <xf numFmtId="0" fontId="3" fillId="6" borderId="32" xfId="0" applyFont="1" applyFill="1" applyBorder="1" applyAlignment="1">
      <alignment horizontal="center" vertical="top"/>
    </xf>
    <xf numFmtId="164" fontId="3" fillId="6" borderId="3" xfId="0" applyNumberFormat="1" applyFont="1" applyFill="1" applyBorder="1" applyAlignment="1">
      <alignment horizontal="center" vertical="top"/>
    </xf>
    <xf numFmtId="164" fontId="3" fillId="6" borderId="60" xfId="0" applyNumberFormat="1" applyFont="1" applyFill="1" applyBorder="1" applyAlignment="1">
      <alignment horizontal="center" vertical="top"/>
    </xf>
    <xf numFmtId="164" fontId="3" fillId="6" borderId="24" xfId="0" applyNumberFormat="1" applyFont="1" applyFill="1" applyBorder="1" applyAlignment="1">
      <alignment horizontal="center" vertical="top"/>
    </xf>
    <xf numFmtId="49" fontId="3" fillId="3" borderId="39" xfId="0" applyNumberFormat="1" applyFont="1" applyFill="1" applyBorder="1" applyAlignment="1">
      <alignment horizontal="center" vertical="top"/>
    </xf>
    <xf numFmtId="164" fontId="3" fillId="4" borderId="42" xfId="0" applyNumberFormat="1" applyFont="1" applyFill="1" applyBorder="1" applyAlignment="1">
      <alignment horizontal="center" vertical="top"/>
    </xf>
    <xf numFmtId="164" fontId="3" fillId="4" borderId="41" xfId="0" applyNumberFormat="1" applyFont="1" applyFill="1" applyBorder="1" applyAlignment="1">
      <alignment horizontal="center" vertical="top"/>
    </xf>
    <xf numFmtId="164" fontId="3" fillId="4" borderId="43" xfId="0" applyNumberFormat="1" applyFont="1" applyFill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center" vertical="top"/>
    </xf>
    <xf numFmtId="164" fontId="5" fillId="3" borderId="23" xfId="0" applyNumberFormat="1" applyFont="1" applyFill="1" applyBorder="1" applyAlignment="1">
      <alignment horizontal="center" vertical="top"/>
    </xf>
    <xf numFmtId="0" fontId="4" fillId="3" borderId="23" xfId="0" applyFont="1" applyFill="1" applyBorder="1" applyAlignment="1">
      <alignment vertical="top"/>
    </xf>
    <xf numFmtId="0" fontId="4" fillId="3" borderId="23" xfId="0" applyFont="1" applyFill="1" applyBorder="1" applyAlignment="1">
      <alignment vertical="top" wrapText="1"/>
    </xf>
    <xf numFmtId="1" fontId="4" fillId="3" borderId="24" xfId="0" applyNumberFormat="1" applyFont="1" applyFill="1" applyBorder="1" applyAlignment="1">
      <alignment vertical="top" wrapText="1"/>
    </xf>
    <xf numFmtId="49" fontId="3" fillId="7" borderId="3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center" vertical="top"/>
    </xf>
    <xf numFmtId="164" fontId="5" fillId="7" borderId="2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textRotation="90" wrapText="1"/>
    </xf>
    <xf numFmtId="164" fontId="4" fillId="0" borderId="19" xfId="0" applyNumberFormat="1" applyFont="1" applyFill="1" applyBorder="1" applyAlignment="1">
      <alignment horizontal="center" vertical="top"/>
    </xf>
    <xf numFmtId="164" fontId="4" fillId="0" borderId="20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center" vertical="top" wrapText="1"/>
    </xf>
    <xf numFmtId="164" fontId="3" fillId="0" borderId="19" xfId="0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49" fontId="2" fillId="0" borderId="50" xfId="0" applyNumberFormat="1" applyFont="1" applyFill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 vertical="top"/>
    </xf>
    <xf numFmtId="49" fontId="3" fillId="0" borderId="30" xfId="0" applyNumberFormat="1" applyFont="1" applyFill="1" applyBorder="1" applyAlignment="1">
      <alignment horizontal="center" vertical="top"/>
    </xf>
    <xf numFmtId="49" fontId="3" fillId="0" borderId="26" xfId="0" applyNumberFormat="1" applyFont="1" applyFill="1" applyBorder="1" applyAlignment="1">
      <alignment horizontal="center" vertical="top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2" fillId="0" borderId="75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0" fontId="4" fillId="0" borderId="49" xfId="0" applyFont="1" applyFill="1" applyBorder="1" applyAlignment="1">
      <alignment horizontal="center" vertical="center"/>
    </xf>
    <xf numFmtId="164" fontId="4" fillId="0" borderId="65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left" vertical="top" wrapText="1"/>
    </xf>
    <xf numFmtId="0" fontId="4" fillId="5" borderId="61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top"/>
    </xf>
    <xf numFmtId="164" fontId="6" fillId="0" borderId="27" xfId="0" applyNumberFormat="1" applyFont="1" applyFill="1" applyBorder="1" applyAlignment="1">
      <alignment vertical="top"/>
    </xf>
    <xf numFmtId="164" fontId="4" fillId="0" borderId="27" xfId="0" applyNumberFormat="1" applyFont="1" applyFill="1" applyBorder="1" applyAlignment="1">
      <alignment horizontal="center" vertical="top"/>
    </xf>
    <xf numFmtId="164" fontId="18" fillId="0" borderId="6" xfId="0" applyNumberFormat="1" applyFont="1" applyFill="1" applyBorder="1" applyAlignment="1">
      <alignment horizontal="center" vertical="top"/>
    </xf>
    <xf numFmtId="164" fontId="18" fillId="0" borderId="19" xfId="0" applyNumberFormat="1" applyFont="1" applyFill="1" applyBorder="1" applyAlignment="1">
      <alignment horizontal="center" vertical="top"/>
    </xf>
    <xf numFmtId="164" fontId="18" fillId="0" borderId="34" xfId="0" applyNumberFormat="1" applyFont="1" applyFill="1" applyBorder="1" applyAlignment="1">
      <alignment vertical="top"/>
    </xf>
    <xf numFmtId="164" fontId="18" fillId="0" borderId="26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center" vertical="top"/>
    </xf>
    <xf numFmtId="0" fontId="4" fillId="7" borderId="24" xfId="0" applyFont="1" applyFill="1" applyBorder="1" applyAlignment="1">
      <alignment horizontal="center" vertical="top"/>
    </xf>
    <xf numFmtId="49" fontId="3" fillId="0" borderId="67" xfId="0" applyNumberFormat="1" applyFont="1" applyFill="1" applyBorder="1" applyAlignment="1">
      <alignment horizontal="center" vertical="top" wrapText="1"/>
    </xf>
    <xf numFmtId="1" fontId="4" fillId="0" borderId="16" xfId="0" applyNumberFormat="1" applyFont="1" applyFill="1" applyBorder="1" applyAlignment="1">
      <alignment horizontal="center" vertical="top" wrapText="1"/>
    </xf>
    <xf numFmtId="1" fontId="4" fillId="0" borderId="1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top" wrapText="1"/>
    </xf>
    <xf numFmtId="0" fontId="4" fillId="0" borderId="71" xfId="0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3" fillId="4" borderId="67" xfId="0" applyFont="1" applyFill="1" applyBorder="1" applyAlignment="1">
      <alignment horizontal="left" vertical="top" wrapText="1"/>
    </xf>
    <xf numFmtId="0" fontId="3" fillId="4" borderId="7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6" fillId="0" borderId="50" xfId="0" applyNumberFormat="1" applyFont="1" applyFill="1" applyBorder="1" applyAlignment="1">
      <alignment horizontal="center" vertical="center" textRotation="90" wrapText="1"/>
    </xf>
    <xf numFmtId="0" fontId="6" fillId="0" borderId="18" xfId="0" applyNumberFormat="1" applyFont="1" applyFill="1" applyBorder="1" applyAlignment="1">
      <alignment horizontal="center" vertical="center" textRotation="90" wrapText="1"/>
    </xf>
    <xf numFmtId="0" fontId="6" fillId="0" borderId="42" xfId="0" applyNumberFormat="1" applyFont="1" applyFill="1" applyBorder="1" applyAlignment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42" xfId="0" applyFont="1" applyFill="1" applyBorder="1" applyAlignment="1">
      <alignment horizontal="center" vertical="center" textRotation="90" wrapText="1"/>
    </xf>
    <xf numFmtId="0" fontId="3" fillId="0" borderId="5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textRotation="90" wrapText="1"/>
    </xf>
    <xf numFmtId="0" fontId="4" fillId="0" borderId="26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30" xfId="0" applyFont="1" applyFill="1" applyBorder="1" applyAlignment="1">
      <alignment horizontal="center" vertical="center" textRotation="90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2" fillId="0" borderId="50" xfId="0" applyNumberFormat="1" applyFont="1" applyFill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 vertical="top"/>
    </xf>
    <xf numFmtId="49" fontId="3" fillId="3" borderId="34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49" fontId="3" fillId="3" borderId="39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49" fontId="2" fillId="0" borderId="75" xfId="0" applyNumberFormat="1" applyFont="1" applyFill="1" applyBorder="1" applyAlignment="1">
      <alignment horizontal="center" vertical="top"/>
    </xf>
    <xf numFmtId="49" fontId="2" fillId="0" borderId="47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49" fontId="2" fillId="0" borderId="59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right" vertical="top"/>
    </xf>
    <xf numFmtId="49" fontId="3" fillId="4" borderId="23" xfId="0" applyNumberFormat="1" applyFont="1" applyFill="1" applyBorder="1" applyAlignment="1">
      <alignment horizontal="right" vertical="top"/>
    </xf>
    <xf numFmtId="49" fontId="3" fillId="4" borderId="45" xfId="0" applyNumberFormat="1" applyFont="1" applyFill="1" applyBorder="1" applyAlignment="1">
      <alignment horizontal="right" vertical="top"/>
    </xf>
    <xf numFmtId="0" fontId="20" fillId="0" borderId="50" xfId="0" applyFont="1" applyFill="1" applyBorder="1" applyAlignment="1">
      <alignment horizontal="left" vertical="top" wrapText="1"/>
    </xf>
    <xf numFmtId="49" fontId="3" fillId="4" borderId="32" xfId="0" applyNumberFormat="1" applyFont="1" applyFill="1" applyBorder="1" applyAlignment="1">
      <alignment horizontal="left" vertical="top"/>
    </xf>
    <xf numFmtId="49" fontId="3" fillId="4" borderId="23" xfId="0" applyNumberFormat="1" applyFont="1" applyFill="1" applyBorder="1" applyAlignment="1">
      <alignment horizontal="left" vertical="top"/>
    </xf>
    <xf numFmtId="49" fontId="3" fillId="4" borderId="24" xfId="0" applyNumberFormat="1" applyFont="1" applyFill="1" applyBorder="1" applyAlignment="1">
      <alignment horizontal="left" vertical="top"/>
    </xf>
    <xf numFmtId="0" fontId="11" fillId="0" borderId="50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center" vertical="top" wrapText="1"/>
    </xf>
    <xf numFmtId="1" fontId="4" fillId="0" borderId="27" xfId="0" applyNumberFormat="1" applyFont="1" applyFill="1" applyBorder="1" applyAlignment="1">
      <alignment horizontal="center" vertical="top" wrapText="1"/>
    </xf>
    <xf numFmtId="1" fontId="4" fillId="0" borderId="74" xfId="0" applyNumberFormat="1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center" vertical="top" wrapText="1"/>
    </xf>
    <xf numFmtId="49" fontId="4" fillId="0" borderId="19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Fill="1" applyBorder="1" applyAlignment="1">
      <alignment horizontal="center" vertical="top"/>
    </xf>
    <xf numFmtId="49" fontId="3" fillId="0" borderId="30" xfId="0" applyNumberFormat="1" applyFont="1" applyFill="1" applyBorder="1" applyAlignment="1">
      <alignment horizontal="center" vertical="top"/>
    </xf>
    <xf numFmtId="0" fontId="11" fillId="0" borderId="5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6" fillId="0" borderId="39" xfId="0" applyFont="1" applyFill="1" applyBorder="1" applyAlignment="1">
      <alignment horizontal="center" vertical="center" textRotation="90" wrapText="1"/>
    </xf>
    <xf numFmtId="49" fontId="2" fillId="0" borderId="18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49" fontId="3" fillId="4" borderId="19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center" wrapText="1"/>
    </xf>
    <xf numFmtId="0" fontId="11" fillId="0" borderId="51" xfId="0" applyFont="1" applyFill="1" applyBorder="1" applyAlignment="1">
      <alignment horizontal="left" vertical="center" wrapText="1"/>
    </xf>
    <xf numFmtId="49" fontId="3" fillId="4" borderId="24" xfId="0" applyNumberFormat="1" applyFont="1" applyFill="1" applyBorder="1" applyAlignment="1">
      <alignment horizontal="right" vertical="top"/>
    </xf>
    <xf numFmtId="1" fontId="4" fillId="0" borderId="20" xfId="0" applyNumberFormat="1" applyFont="1" applyFill="1" applyBorder="1" applyAlignment="1">
      <alignment horizontal="center" vertical="top" wrapText="1"/>
    </xf>
    <xf numFmtId="1" fontId="4" fillId="0" borderId="26" xfId="0" applyNumberFormat="1" applyFont="1" applyFill="1" applyBorder="1" applyAlignment="1">
      <alignment horizontal="center" vertical="top" wrapText="1"/>
    </xf>
    <xf numFmtId="1" fontId="4" fillId="0" borderId="19" xfId="0" applyNumberFormat="1" applyFont="1" applyFill="1" applyBorder="1" applyAlignment="1">
      <alignment horizontal="center" vertical="top" wrapText="1"/>
    </xf>
    <xf numFmtId="49" fontId="4" fillId="0" borderId="30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164" fontId="4" fillId="0" borderId="66" xfId="0" applyNumberFormat="1" applyFont="1" applyFill="1" applyBorder="1" applyAlignment="1">
      <alignment horizontal="center" vertical="top"/>
    </xf>
    <xf numFmtId="164" fontId="4" fillId="0" borderId="59" xfId="0" applyNumberFormat="1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left" vertical="top"/>
    </xf>
    <xf numFmtId="0" fontId="3" fillId="3" borderId="23" xfId="0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1" fontId="4" fillId="0" borderId="14" xfId="0" applyNumberFormat="1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 wrapText="1"/>
    </xf>
    <xf numFmtId="49" fontId="2" fillId="0" borderId="50" xfId="0" applyNumberFormat="1" applyFont="1" applyFill="1" applyBorder="1" applyAlignment="1">
      <alignment horizontal="center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42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65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11" fillId="5" borderId="27" xfId="0" applyFont="1" applyFill="1" applyBorder="1" applyAlignment="1">
      <alignment vertical="top" wrapText="1"/>
    </xf>
    <xf numFmtId="0" fontId="11" fillId="5" borderId="20" xfId="0" applyFont="1" applyFill="1" applyBorder="1" applyAlignment="1">
      <alignment vertical="top" wrapText="1"/>
    </xf>
    <xf numFmtId="0" fontId="11" fillId="5" borderId="31" xfId="0" applyFont="1" applyFill="1" applyBorder="1" applyAlignment="1">
      <alignment vertical="top" wrapText="1"/>
    </xf>
    <xf numFmtId="49" fontId="11" fillId="3" borderId="52" xfId="0" applyNumberFormat="1" applyFont="1" applyFill="1" applyBorder="1" applyAlignment="1">
      <alignment horizontal="center" vertical="top"/>
    </xf>
    <xf numFmtId="49" fontId="11" fillId="3" borderId="59" xfId="0" applyNumberFormat="1" applyFont="1" applyFill="1" applyBorder="1" applyAlignment="1">
      <alignment horizontal="center" vertical="top"/>
    </xf>
    <xf numFmtId="49" fontId="11" fillId="3" borderId="53" xfId="0" applyNumberFormat="1" applyFont="1" applyFill="1" applyBorder="1" applyAlignment="1">
      <alignment horizontal="center" vertical="top"/>
    </xf>
    <xf numFmtId="49" fontId="11" fillId="4" borderId="14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" xfId="0" applyNumberFormat="1" applyFont="1" applyFill="1" applyBorder="1" applyAlignment="1">
      <alignment horizontal="center" vertical="top"/>
    </xf>
    <xf numFmtId="0" fontId="11" fillId="0" borderId="20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49" fontId="3" fillId="3" borderId="52" xfId="0" applyNumberFormat="1" applyFont="1" applyFill="1" applyBorder="1" applyAlignment="1">
      <alignment horizontal="center" vertical="top"/>
    </xf>
    <xf numFmtId="49" fontId="3" fillId="3" borderId="53" xfId="0" applyNumberFormat="1" applyFont="1" applyFill="1" applyBorder="1" applyAlignment="1">
      <alignment horizontal="center" vertical="top"/>
    </xf>
    <xf numFmtId="49" fontId="3" fillId="4" borderId="14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0" fontId="11" fillId="0" borderId="25" xfId="0" applyFont="1" applyFill="1" applyBorder="1" applyAlignment="1">
      <alignment vertical="center" wrapText="1"/>
    </xf>
    <xf numFmtId="0" fontId="11" fillId="0" borderId="63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164" fontId="16" fillId="0" borderId="52" xfId="0" applyNumberFormat="1" applyFont="1" applyFill="1" applyBorder="1" applyAlignment="1">
      <alignment horizontal="center" vertical="top" wrapText="1"/>
    </xf>
    <xf numFmtId="164" fontId="16" fillId="0" borderId="17" xfId="0" applyNumberFormat="1" applyFont="1" applyFill="1" applyBorder="1" applyAlignment="1">
      <alignment horizontal="center" vertical="top" wrapText="1"/>
    </xf>
    <xf numFmtId="164" fontId="16" fillId="0" borderId="46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right" vertical="top"/>
    </xf>
    <xf numFmtId="49" fontId="3" fillId="3" borderId="22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7" borderId="22" xfId="0" applyNumberFormat="1" applyFont="1" applyFill="1" applyBorder="1" applyAlignment="1">
      <alignment horizontal="right" vertical="top"/>
    </xf>
    <xf numFmtId="49" fontId="3" fillId="7" borderId="23" xfId="0" applyNumberFormat="1" applyFont="1" applyFill="1" applyBorder="1" applyAlignment="1">
      <alignment horizontal="right" vertical="top"/>
    </xf>
    <xf numFmtId="164" fontId="4" fillId="0" borderId="34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19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0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4" fillId="0" borderId="18" xfId="0" applyNumberFormat="1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right" vertical="top" wrapText="1"/>
    </xf>
    <xf numFmtId="0" fontId="3" fillId="7" borderId="23" xfId="0" applyFont="1" applyFill="1" applyBorder="1" applyAlignment="1">
      <alignment horizontal="right" vertical="top" wrapText="1"/>
    </xf>
    <xf numFmtId="0" fontId="3" fillId="7" borderId="24" xfId="0" applyFont="1" applyFill="1" applyBorder="1" applyAlignment="1">
      <alignment horizontal="right" vertical="top" wrapText="1"/>
    </xf>
    <xf numFmtId="164" fontId="12" fillId="7" borderId="32" xfId="0" applyNumberFormat="1" applyFont="1" applyFill="1" applyBorder="1" applyAlignment="1">
      <alignment horizontal="center" vertical="top" wrapText="1"/>
    </xf>
    <xf numFmtId="164" fontId="12" fillId="7" borderId="23" xfId="0" applyNumberFormat="1" applyFont="1" applyFill="1" applyBorder="1" applyAlignment="1">
      <alignment horizontal="center" vertical="top" wrapText="1"/>
    </xf>
    <xf numFmtId="164" fontId="12" fillId="7" borderId="24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6" borderId="32" xfId="0" applyFont="1" applyFill="1" applyBorder="1" applyAlignment="1">
      <alignment horizontal="right" vertical="top" wrapText="1"/>
    </xf>
    <xf numFmtId="0" fontId="3" fillId="6" borderId="23" xfId="0" applyFont="1" applyFill="1" applyBorder="1" applyAlignment="1">
      <alignment horizontal="right" vertical="top" wrapText="1"/>
    </xf>
    <xf numFmtId="0" fontId="3" fillId="6" borderId="24" xfId="0" applyFont="1" applyFill="1" applyBorder="1" applyAlignment="1">
      <alignment horizontal="right" vertical="top" wrapText="1"/>
    </xf>
    <xf numFmtId="164" fontId="12" fillId="6" borderId="32" xfId="0" applyNumberFormat="1" applyFont="1" applyFill="1" applyBorder="1" applyAlignment="1">
      <alignment horizontal="center" vertical="top" wrapText="1"/>
    </xf>
    <xf numFmtId="164" fontId="12" fillId="6" borderId="23" xfId="0" applyNumberFormat="1" applyFont="1" applyFill="1" applyBorder="1" applyAlignment="1">
      <alignment horizontal="center" vertical="top" wrapText="1"/>
    </xf>
    <xf numFmtId="164" fontId="12" fillId="6" borderId="24" xfId="0" applyNumberFormat="1" applyFont="1" applyFill="1" applyBorder="1" applyAlignment="1">
      <alignment horizontal="center" vertical="top" wrapText="1"/>
    </xf>
    <xf numFmtId="0" fontId="4" fillId="0" borderId="53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  <xf numFmtId="164" fontId="16" fillId="0" borderId="53" xfId="0" applyNumberFormat="1" applyFont="1" applyFill="1" applyBorder="1" applyAlignment="1">
      <alignment horizontal="center" vertical="top" wrapText="1"/>
    </xf>
    <xf numFmtId="164" fontId="16" fillId="0" borderId="21" xfId="0" applyNumberFormat="1" applyFont="1" applyFill="1" applyBorder="1" applyAlignment="1">
      <alignment horizontal="center" vertical="top" wrapText="1"/>
    </xf>
    <xf numFmtId="164" fontId="16" fillId="0" borderId="48" xfId="0" applyNumberFormat="1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left" vertical="top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69" xfId="0" applyFont="1" applyFill="1" applyBorder="1" applyAlignment="1">
      <alignment horizontal="left" vertical="top" wrapText="1"/>
    </xf>
    <xf numFmtId="164" fontId="16" fillId="0" borderId="54" xfId="0" applyNumberFormat="1" applyFont="1" applyFill="1" applyBorder="1" applyAlignment="1">
      <alignment horizontal="center" vertical="top" wrapText="1"/>
    </xf>
    <xf numFmtId="164" fontId="16" fillId="0" borderId="62" xfId="0" applyNumberFormat="1" applyFont="1" applyFill="1" applyBorder="1" applyAlignment="1">
      <alignment horizontal="center" vertical="top" wrapText="1"/>
    </xf>
    <xf numFmtId="164" fontId="16" fillId="0" borderId="69" xfId="0" applyNumberFormat="1" applyFont="1" applyFill="1" applyBorder="1" applyAlignment="1">
      <alignment horizontal="center" vertical="top" wrapText="1"/>
    </xf>
    <xf numFmtId="0" fontId="4" fillId="5" borderId="68" xfId="0" applyFont="1" applyFill="1" applyBorder="1" applyAlignment="1">
      <alignment horizontal="left" vertical="top" wrapText="1"/>
    </xf>
    <xf numFmtId="0" fontId="4" fillId="5" borderId="58" xfId="0" applyFont="1" applyFill="1" applyBorder="1" applyAlignment="1">
      <alignment horizontal="left" vertical="top" wrapText="1"/>
    </xf>
    <xf numFmtId="0" fontId="4" fillId="5" borderId="64" xfId="0" applyFont="1" applyFill="1" applyBorder="1" applyAlignment="1">
      <alignment horizontal="left" vertical="top" wrapText="1"/>
    </xf>
    <xf numFmtId="0" fontId="0" fillId="0" borderId="62" xfId="0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164" fontId="16" fillId="0" borderId="44" xfId="0" applyNumberFormat="1" applyFont="1" applyFill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4" fillId="5" borderId="54" xfId="0" applyFont="1" applyFill="1" applyBorder="1" applyAlignment="1">
      <alignment horizontal="left" vertical="top" wrapText="1"/>
    </xf>
    <xf numFmtId="0" fontId="4" fillId="5" borderId="62" xfId="0" applyFont="1" applyFill="1" applyBorder="1" applyAlignment="1">
      <alignment horizontal="left" vertical="top" wrapText="1"/>
    </xf>
    <xf numFmtId="0" fontId="4" fillId="5" borderId="69" xfId="0" applyFont="1" applyFill="1" applyBorder="1" applyAlignment="1">
      <alignment horizontal="left" vertical="top" wrapText="1"/>
    </xf>
    <xf numFmtId="49" fontId="3" fillId="0" borderId="19" xfId="0" applyNumberFormat="1" applyFont="1" applyFill="1" applyBorder="1" applyAlignment="1">
      <alignment horizontal="center" vertical="top"/>
    </xf>
    <xf numFmtId="0" fontId="11" fillId="0" borderId="2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49" fontId="11" fillId="0" borderId="14" xfId="0" applyNumberFormat="1" applyFont="1" applyFill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vertical="center" wrapText="1"/>
    </xf>
    <xf numFmtId="49" fontId="11" fillId="4" borderId="32" xfId="0" applyNumberFormat="1" applyFont="1" applyFill="1" applyBorder="1" applyAlignment="1">
      <alignment horizontal="left" vertical="top"/>
    </xf>
    <xf numFmtId="49" fontId="11" fillId="4" borderId="23" xfId="0" applyNumberFormat="1" applyFont="1" applyFill="1" applyBorder="1" applyAlignment="1">
      <alignment horizontal="left" vertical="top"/>
    </xf>
    <xf numFmtId="49" fontId="11" fillId="4" borderId="24" xfId="0" applyNumberFormat="1" applyFont="1" applyFill="1" applyBorder="1" applyAlignment="1">
      <alignment horizontal="left" vertical="top"/>
    </xf>
    <xf numFmtId="0" fontId="20" fillId="0" borderId="27" xfId="0" applyFont="1" applyFill="1" applyBorder="1" applyAlignment="1">
      <alignment vertical="top" wrapText="1"/>
    </xf>
    <xf numFmtId="0" fontId="20" fillId="0" borderId="31" xfId="0" applyFont="1" applyFill="1" applyBorder="1" applyAlignment="1">
      <alignment vertical="top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55" xfId="0" applyBorder="1" applyAlignment="1">
      <alignment horizontal="left" vertical="center" wrapText="1"/>
    </xf>
  </cellXfs>
  <cellStyles count="11">
    <cellStyle name="Comma 2" xfId="6"/>
    <cellStyle name="Comma 2 2" xfId="10"/>
    <cellStyle name="Įprastas" xfId="0" builtinId="0"/>
    <cellStyle name="Įprastas 2" xfId="2"/>
    <cellStyle name="Įprastas 3" xfId="7"/>
    <cellStyle name="Įprastas 4" xfId="9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topLeftCell="A60" zoomScaleNormal="100" workbookViewId="0">
      <selection activeCell="L70" sqref="L70"/>
    </sheetView>
  </sheetViews>
  <sheetFormatPr defaultColWidth="9.109375" defaultRowHeight="13.2" x14ac:dyDescent="0.25"/>
  <cols>
    <col min="1" max="1" width="2.88671875" style="13" customWidth="1"/>
    <col min="2" max="3" width="2.5546875" style="13" customWidth="1"/>
    <col min="4" max="4" width="26.88671875" style="13" customWidth="1"/>
    <col min="5" max="5" width="7.88671875" style="2" customWidth="1"/>
    <col min="6" max="6" width="4.44140625" style="1" customWidth="1"/>
    <col min="7" max="7" width="9" style="30" customWidth="1"/>
    <col min="8" max="8" width="6.44140625" style="13" customWidth="1"/>
    <col min="9" max="9" width="6.33203125" style="13" customWidth="1"/>
    <col min="10" max="10" width="4.44140625" style="13" customWidth="1"/>
    <col min="11" max="11" width="6.109375" style="13" customWidth="1"/>
    <col min="12" max="12" width="6.6640625" style="13" customWidth="1"/>
    <col min="13" max="13" width="7.109375" style="13" customWidth="1"/>
    <col min="14" max="14" width="39.33203125" style="13" customWidth="1"/>
    <col min="15" max="15" width="6.109375" style="29" customWidth="1"/>
    <col min="16" max="16" width="5.6640625" style="28" customWidth="1"/>
    <col min="17" max="17" width="6.109375" style="27" customWidth="1"/>
    <col min="18" max="16384" width="9.109375" style="14"/>
  </cols>
  <sheetData>
    <row r="1" spans="1:17" ht="31.95" customHeight="1" x14ac:dyDescent="0.25">
      <c r="L1" s="315"/>
      <c r="M1" s="316"/>
      <c r="N1" s="316"/>
      <c r="O1" s="316"/>
      <c r="P1" s="316"/>
      <c r="Q1" s="316"/>
    </row>
    <row r="2" spans="1:17" x14ac:dyDescent="0.25">
      <c r="A2" s="327" t="s">
        <v>198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17" ht="13.8" thickBot="1" x14ac:dyDescent="0.3">
      <c r="A3" s="365" t="s">
        <v>34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4" spans="1:17" ht="43.95" customHeight="1" x14ac:dyDescent="0.25">
      <c r="A4" s="366" t="s">
        <v>0</v>
      </c>
      <c r="B4" s="369" t="s">
        <v>1</v>
      </c>
      <c r="C4" s="369" t="s">
        <v>2</v>
      </c>
      <c r="D4" s="372" t="s">
        <v>3</v>
      </c>
      <c r="E4" s="353" t="s">
        <v>4</v>
      </c>
      <c r="F4" s="356" t="s">
        <v>5</v>
      </c>
      <c r="G4" s="356" t="s">
        <v>6</v>
      </c>
      <c r="H4" s="384" t="s">
        <v>58</v>
      </c>
      <c r="I4" s="385"/>
      <c r="J4" s="385"/>
      <c r="K4" s="386"/>
      <c r="L4" s="356" t="s">
        <v>74</v>
      </c>
      <c r="M4" s="356" t="s">
        <v>73</v>
      </c>
      <c r="N4" s="359" t="s">
        <v>21</v>
      </c>
      <c r="O4" s="360"/>
      <c r="P4" s="360"/>
      <c r="Q4" s="361"/>
    </row>
    <row r="5" spans="1:17" x14ac:dyDescent="0.25">
      <c r="A5" s="367"/>
      <c r="B5" s="370"/>
      <c r="C5" s="370"/>
      <c r="D5" s="373"/>
      <c r="E5" s="354"/>
      <c r="F5" s="357"/>
      <c r="G5" s="357"/>
      <c r="H5" s="415" t="s">
        <v>7</v>
      </c>
      <c r="I5" s="344" t="s">
        <v>8</v>
      </c>
      <c r="J5" s="345"/>
      <c r="K5" s="346" t="s">
        <v>59</v>
      </c>
      <c r="L5" s="357"/>
      <c r="M5" s="357"/>
      <c r="N5" s="348" t="s">
        <v>33</v>
      </c>
      <c r="O5" s="350" t="s">
        <v>9</v>
      </c>
      <c r="P5" s="351"/>
      <c r="Q5" s="352"/>
    </row>
    <row r="6" spans="1:17" ht="104.4" customHeight="1" thickBot="1" x14ac:dyDescent="0.3">
      <c r="A6" s="368"/>
      <c r="B6" s="371"/>
      <c r="C6" s="371"/>
      <c r="D6" s="374"/>
      <c r="E6" s="355"/>
      <c r="F6" s="358"/>
      <c r="G6" s="358"/>
      <c r="H6" s="416"/>
      <c r="I6" s="285" t="s">
        <v>7</v>
      </c>
      <c r="J6" s="285" t="s">
        <v>10</v>
      </c>
      <c r="K6" s="347"/>
      <c r="L6" s="358"/>
      <c r="M6" s="358"/>
      <c r="N6" s="349"/>
      <c r="O6" s="15" t="s">
        <v>43</v>
      </c>
      <c r="P6" s="15" t="s">
        <v>44</v>
      </c>
      <c r="Q6" s="168" t="s">
        <v>57</v>
      </c>
    </row>
    <row r="7" spans="1:17" ht="19.2" customHeight="1" thickBot="1" x14ac:dyDescent="0.3">
      <c r="A7" s="169" t="s">
        <v>11</v>
      </c>
      <c r="B7" s="431" t="s">
        <v>197</v>
      </c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</row>
    <row r="8" spans="1:17" ht="19.2" customHeight="1" thickBot="1" x14ac:dyDescent="0.3">
      <c r="A8" s="170" t="s">
        <v>11</v>
      </c>
      <c r="B8" s="171" t="s">
        <v>11</v>
      </c>
      <c r="C8" s="340" t="s">
        <v>196</v>
      </c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  <c r="O8" s="342"/>
      <c r="P8" s="342"/>
      <c r="Q8" s="343"/>
    </row>
    <row r="9" spans="1:17" x14ac:dyDescent="0.25">
      <c r="A9" s="379" t="s">
        <v>11</v>
      </c>
      <c r="B9" s="375" t="s">
        <v>11</v>
      </c>
      <c r="C9" s="362" t="s">
        <v>40</v>
      </c>
      <c r="D9" s="411" t="s">
        <v>195</v>
      </c>
      <c r="E9" s="387" t="s">
        <v>41</v>
      </c>
      <c r="F9" s="377" t="s">
        <v>68</v>
      </c>
      <c r="G9" s="166" t="s">
        <v>37</v>
      </c>
      <c r="H9" s="111">
        <f>I9+K9</f>
        <v>847</v>
      </c>
      <c r="I9" s="132">
        <v>847</v>
      </c>
      <c r="J9" s="132"/>
      <c r="K9" s="172">
        <v>0</v>
      </c>
      <c r="L9" s="173">
        <v>800</v>
      </c>
      <c r="M9" s="174">
        <v>800</v>
      </c>
      <c r="N9" s="405" t="s">
        <v>194</v>
      </c>
      <c r="O9" s="317"/>
      <c r="P9" s="317"/>
      <c r="Q9" s="325"/>
    </row>
    <row r="10" spans="1:17" x14ac:dyDescent="0.25">
      <c r="A10" s="380"/>
      <c r="B10" s="419"/>
      <c r="C10" s="363"/>
      <c r="D10" s="412"/>
      <c r="E10" s="388"/>
      <c r="F10" s="417"/>
      <c r="G10" s="155" t="s">
        <v>153</v>
      </c>
      <c r="H10" s="81">
        <f>I10+K10</f>
        <v>163</v>
      </c>
      <c r="I10" s="119">
        <v>163</v>
      </c>
      <c r="J10" s="119"/>
      <c r="K10" s="175">
        <v>0</v>
      </c>
      <c r="L10" s="176">
        <v>200</v>
      </c>
      <c r="M10" s="177">
        <v>200</v>
      </c>
      <c r="N10" s="406"/>
      <c r="O10" s="318"/>
      <c r="P10" s="318"/>
      <c r="Q10" s="326"/>
    </row>
    <row r="11" spans="1:17" x14ac:dyDescent="0.25">
      <c r="A11" s="380"/>
      <c r="B11" s="419"/>
      <c r="C11" s="363"/>
      <c r="D11" s="319" t="s">
        <v>193</v>
      </c>
      <c r="E11" s="388"/>
      <c r="F11" s="417"/>
      <c r="G11" s="82"/>
      <c r="H11" s="81"/>
      <c r="I11" s="119"/>
      <c r="J11" s="119"/>
      <c r="K11" s="175"/>
      <c r="L11" s="176"/>
      <c r="M11" s="177"/>
      <c r="N11" s="178" t="s">
        <v>192</v>
      </c>
      <c r="O11" s="138">
        <v>7500</v>
      </c>
      <c r="P11" s="138">
        <v>7500</v>
      </c>
      <c r="Q11" s="109">
        <v>7500</v>
      </c>
    </row>
    <row r="12" spans="1:17" x14ac:dyDescent="0.25">
      <c r="A12" s="380"/>
      <c r="B12" s="419"/>
      <c r="C12" s="363"/>
      <c r="D12" s="320"/>
      <c r="E12" s="388"/>
      <c r="F12" s="417"/>
      <c r="G12" s="82"/>
      <c r="H12" s="81"/>
      <c r="I12" s="119"/>
      <c r="J12" s="119"/>
      <c r="K12" s="175"/>
      <c r="L12" s="176"/>
      <c r="M12" s="177"/>
      <c r="N12" s="179" t="s">
        <v>191</v>
      </c>
      <c r="O12" s="180">
        <v>2.85</v>
      </c>
      <c r="P12" s="180">
        <v>2.9</v>
      </c>
      <c r="Q12" s="181">
        <v>2.9</v>
      </c>
    </row>
    <row r="13" spans="1:17" x14ac:dyDescent="0.25">
      <c r="A13" s="380"/>
      <c r="B13" s="419"/>
      <c r="C13" s="363"/>
      <c r="D13" s="320"/>
      <c r="E13" s="388"/>
      <c r="F13" s="417"/>
      <c r="G13" s="82"/>
      <c r="H13" s="81"/>
      <c r="I13" s="119"/>
      <c r="J13" s="119"/>
      <c r="K13" s="175"/>
      <c r="L13" s="176"/>
      <c r="M13" s="177"/>
      <c r="N13" s="179" t="s">
        <v>190</v>
      </c>
      <c r="O13" s="180">
        <v>1000</v>
      </c>
      <c r="P13" s="180">
        <v>1000</v>
      </c>
      <c r="Q13" s="181">
        <v>1000</v>
      </c>
    </row>
    <row r="14" spans="1:17" x14ac:dyDescent="0.25">
      <c r="A14" s="380"/>
      <c r="B14" s="419"/>
      <c r="C14" s="363"/>
      <c r="D14" s="320"/>
      <c r="E14" s="388"/>
      <c r="F14" s="417"/>
      <c r="G14" s="82"/>
      <c r="H14" s="81"/>
      <c r="I14" s="119"/>
      <c r="J14" s="119"/>
      <c r="K14" s="175"/>
      <c r="L14" s="176"/>
      <c r="M14" s="177"/>
      <c r="N14" s="179" t="s">
        <v>189</v>
      </c>
      <c r="O14" s="180">
        <v>15</v>
      </c>
      <c r="P14" s="180">
        <v>15</v>
      </c>
      <c r="Q14" s="181">
        <v>15</v>
      </c>
    </row>
    <row r="15" spans="1:17" x14ac:dyDescent="0.25">
      <c r="A15" s="380"/>
      <c r="B15" s="419"/>
      <c r="C15" s="363"/>
      <c r="D15" s="319" t="s">
        <v>188</v>
      </c>
      <c r="E15" s="388"/>
      <c r="F15" s="417"/>
      <c r="G15" s="82"/>
      <c r="H15" s="81"/>
      <c r="I15" s="119"/>
      <c r="J15" s="119"/>
      <c r="K15" s="175"/>
      <c r="L15" s="176"/>
      <c r="M15" s="177"/>
      <c r="N15" s="182" t="s">
        <v>187</v>
      </c>
      <c r="O15" s="160">
        <v>43</v>
      </c>
      <c r="P15" s="160">
        <v>44</v>
      </c>
      <c r="Q15" s="158">
        <v>44</v>
      </c>
    </row>
    <row r="16" spans="1:17" x14ac:dyDescent="0.25">
      <c r="A16" s="380"/>
      <c r="B16" s="419"/>
      <c r="C16" s="363"/>
      <c r="D16" s="320"/>
      <c r="E16" s="388"/>
      <c r="F16" s="417"/>
      <c r="G16" s="82"/>
      <c r="H16" s="81"/>
      <c r="I16" s="119"/>
      <c r="J16" s="119"/>
      <c r="K16" s="175"/>
      <c r="L16" s="176"/>
      <c r="M16" s="177"/>
      <c r="N16" s="183" t="s">
        <v>186</v>
      </c>
      <c r="O16" s="26">
        <v>2</v>
      </c>
      <c r="P16" s="26">
        <v>2</v>
      </c>
      <c r="Q16" s="165">
        <v>2</v>
      </c>
    </row>
    <row r="17" spans="1:17" x14ac:dyDescent="0.25">
      <c r="A17" s="380"/>
      <c r="B17" s="419"/>
      <c r="C17" s="363"/>
      <c r="D17" s="320"/>
      <c r="E17" s="388"/>
      <c r="F17" s="417"/>
      <c r="G17" s="82"/>
      <c r="H17" s="81"/>
      <c r="I17" s="119"/>
      <c r="J17" s="119"/>
      <c r="K17" s="175"/>
      <c r="L17" s="176"/>
      <c r="M17" s="177"/>
      <c r="N17" s="183" t="s">
        <v>185</v>
      </c>
      <c r="O17" s="26">
        <v>4708</v>
      </c>
      <c r="P17" s="26">
        <v>4740</v>
      </c>
      <c r="Q17" s="165">
        <v>4760</v>
      </c>
    </row>
    <row r="18" spans="1:17" ht="16.2" thickBot="1" x14ac:dyDescent="0.3">
      <c r="A18" s="380"/>
      <c r="B18" s="419"/>
      <c r="C18" s="363"/>
      <c r="D18" s="321"/>
      <c r="E18" s="388"/>
      <c r="F18" s="417"/>
      <c r="G18" s="184"/>
      <c r="H18" s="185"/>
      <c r="I18" s="186"/>
      <c r="J18" s="186"/>
      <c r="K18" s="187"/>
      <c r="L18" s="188"/>
      <c r="M18" s="189"/>
      <c r="N18" s="190" t="s">
        <v>184</v>
      </c>
      <c r="O18" s="161">
        <v>11000</v>
      </c>
      <c r="P18" s="150">
        <v>11000</v>
      </c>
      <c r="Q18" s="162">
        <v>11000</v>
      </c>
    </row>
    <row r="19" spans="1:17" ht="13.8" thickBot="1" x14ac:dyDescent="0.3">
      <c r="A19" s="381"/>
      <c r="B19" s="376"/>
      <c r="C19" s="364"/>
      <c r="D19" s="149"/>
      <c r="E19" s="389"/>
      <c r="F19" s="378"/>
      <c r="G19" s="191" t="s">
        <v>12</v>
      </c>
      <c r="H19" s="192">
        <f t="shared" ref="H19:M19" si="0">SUM(H9:H18)</f>
        <v>1010</v>
      </c>
      <c r="I19" s="219">
        <f t="shared" si="0"/>
        <v>1010</v>
      </c>
      <c r="J19" s="192">
        <f t="shared" si="0"/>
        <v>0</v>
      </c>
      <c r="K19" s="192">
        <f t="shared" si="0"/>
        <v>0</v>
      </c>
      <c r="L19" s="192">
        <f t="shared" si="0"/>
        <v>1000</v>
      </c>
      <c r="M19" s="193">
        <f t="shared" si="0"/>
        <v>1000</v>
      </c>
      <c r="N19" s="194"/>
      <c r="O19" s="25"/>
      <c r="P19" s="25"/>
      <c r="Q19" s="148"/>
    </row>
    <row r="20" spans="1:17" x14ac:dyDescent="0.25">
      <c r="A20" s="195" t="s">
        <v>11</v>
      </c>
      <c r="B20" s="196" t="s">
        <v>11</v>
      </c>
      <c r="C20" s="362" t="s">
        <v>67</v>
      </c>
      <c r="D20" s="399" t="s">
        <v>183</v>
      </c>
      <c r="E20" s="387" t="s">
        <v>41</v>
      </c>
      <c r="F20" s="390" t="s">
        <v>68</v>
      </c>
      <c r="G20" s="147" t="s">
        <v>37</v>
      </c>
      <c r="H20" s="143">
        <f>I20+K20</f>
        <v>46.9</v>
      </c>
      <c r="I20" s="142">
        <v>46.9</v>
      </c>
      <c r="J20" s="142"/>
      <c r="K20" s="141">
        <v>0</v>
      </c>
      <c r="L20" s="146">
        <v>29</v>
      </c>
      <c r="M20" s="139">
        <v>29</v>
      </c>
      <c r="N20" s="336"/>
      <c r="O20" s="401"/>
      <c r="P20" s="401"/>
      <c r="Q20" s="403"/>
    </row>
    <row r="21" spans="1:17" x14ac:dyDescent="0.25">
      <c r="A21" s="197"/>
      <c r="B21" s="198"/>
      <c r="C21" s="363"/>
      <c r="D21" s="400"/>
      <c r="E21" s="388"/>
      <c r="F21" s="391"/>
      <c r="G21" s="147"/>
      <c r="H21" s="143"/>
      <c r="I21" s="142"/>
      <c r="J21" s="142"/>
      <c r="K21" s="141"/>
      <c r="L21" s="146"/>
      <c r="M21" s="139"/>
      <c r="N21" s="337"/>
      <c r="O21" s="402"/>
      <c r="P21" s="402"/>
      <c r="Q21" s="404"/>
    </row>
    <row r="22" spans="1:17" ht="26.4" x14ac:dyDescent="0.25">
      <c r="A22" s="197"/>
      <c r="B22" s="198"/>
      <c r="C22" s="363"/>
      <c r="D22" s="145" t="s">
        <v>182</v>
      </c>
      <c r="E22" s="388"/>
      <c r="F22" s="391"/>
      <c r="G22" s="147"/>
      <c r="H22" s="143"/>
      <c r="I22" s="142"/>
      <c r="J22" s="142"/>
      <c r="K22" s="141"/>
      <c r="L22" s="146"/>
      <c r="M22" s="139"/>
      <c r="N22" s="48" t="s">
        <v>180</v>
      </c>
      <c r="O22" s="138">
        <v>16</v>
      </c>
      <c r="P22" s="138">
        <v>16</v>
      </c>
      <c r="Q22" s="33">
        <v>16</v>
      </c>
    </row>
    <row r="23" spans="1:17" ht="38.4" customHeight="1" thickBot="1" x14ac:dyDescent="0.3">
      <c r="A23" s="197"/>
      <c r="B23" s="198"/>
      <c r="C23" s="363"/>
      <c r="D23" s="145" t="s">
        <v>181</v>
      </c>
      <c r="E23" s="388"/>
      <c r="F23" s="391"/>
      <c r="G23" s="144"/>
      <c r="H23" s="143"/>
      <c r="I23" s="142"/>
      <c r="J23" s="142"/>
      <c r="K23" s="141"/>
      <c r="L23" s="140"/>
      <c r="M23" s="139"/>
      <c r="N23" s="48" t="s">
        <v>180</v>
      </c>
      <c r="O23" s="138">
        <v>16</v>
      </c>
      <c r="P23" s="138">
        <v>16</v>
      </c>
      <c r="Q23" s="33">
        <v>16</v>
      </c>
    </row>
    <row r="24" spans="1:17" ht="13.8" thickBot="1" x14ac:dyDescent="0.3">
      <c r="A24" s="199"/>
      <c r="B24" s="200"/>
      <c r="C24" s="364"/>
      <c r="D24" s="35"/>
      <c r="E24" s="389"/>
      <c r="F24" s="378"/>
      <c r="G24" s="201" t="s">
        <v>12</v>
      </c>
      <c r="H24" s="202">
        <f t="shared" ref="H24:M24" si="1">H20+H21</f>
        <v>46.9</v>
      </c>
      <c r="I24" s="192">
        <f t="shared" si="1"/>
        <v>46.9</v>
      </c>
      <c r="J24" s="202">
        <f t="shared" si="1"/>
        <v>0</v>
      </c>
      <c r="K24" s="203">
        <f t="shared" si="1"/>
        <v>0</v>
      </c>
      <c r="L24" s="204">
        <f t="shared" si="1"/>
        <v>29</v>
      </c>
      <c r="M24" s="193">
        <f t="shared" si="1"/>
        <v>29</v>
      </c>
      <c r="N24" s="58"/>
      <c r="O24" s="137"/>
      <c r="P24" s="137"/>
      <c r="Q24" s="136"/>
    </row>
    <row r="25" spans="1:17" ht="13.8" thickBot="1" x14ac:dyDescent="0.3">
      <c r="A25" s="170" t="s">
        <v>11</v>
      </c>
      <c r="B25" s="205" t="s">
        <v>11</v>
      </c>
      <c r="C25" s="392" t="s">
        <v>14</v>
      </c>
      <c r="D25" s="393"/>
      <c r="E25" s="393"/>
      <c r="F25" s="393"/>
      <c r="G25" s="394"/>
      <c r="H25" s="206">
        <f t="shared" ref="H25:M25" si="2">H19+H24</f>
        <v>1056.9000000000001</v>
      </c>
      <c r="I25" s="207">
        <f t="shared" si="2"/>
        <v>1056.9000000000001</v>
      </c>
      <c r="J25" s="207">
        <f t="shared" si="2"/>
        <v>0</v>
      </c>
      <c r="K25" s="207">
        <f t="shared" si="2"/>
        <v>0</v>
      </c>
      <c r="L25" s="207">
        <f t="shared" si="2"/>
        <v>1029</v>
      </c>
      <c r="M25" s="208">
        <f t="shared" si="2"/>
        <v>1029</v>
      </c>
      <c r="N25" s="209"/>
      <c r="O25" s="210"/>
      <c r="P25" s="210"/>
      <c r="Q25" s="211"/>
    </row>
    <row r="26" spans="1:17" ht="16.2" customHeight="1" thickBot="1" x14ac:dyDescent="0.3">
      <c r="A26" s="170" t="s">
        <v>11</v>
      </c>
      <c r="B26" s="205" t="s">
        <v>13</v>
      </c>
      <c r="C26" s="396" t="s">
        <v>179</v>
      </c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8"/>
    </row>
    <row r="27" spans="1:17" ht="13.8" thickBot="1" x14ac:dyDescent="0.3">
      <c r="A27" s="379" t="s">
        <v>11</v>
      </c>
      <c r="B27" s="375" t="s">
        <v>13</v>
      </c>
      <c r="C27" s="409" t="s">
        <v>13</v>
      </c>
      <c r="D27" s="413" t="s">
        <v>178</v>
      </c>
      <c r="E27" s="377" t="s">
        <v>41</v>
      </c>
      <c r="F27" s="377" t="s">
        <v>68</v>
      </c>
      <c r="G27" s="302" t="s">
        <v>37</v>
      </c>
      <c r="H27" s="303">
        <f>I27+K27</f>
        <v>161.19999999999999</v>
      </c>
      <c r="I27" s="304">
        <v>161.19999999999999</v>
      </c>
      <c r="J27" s="135"/>
      <c r="K27" s="134">
        <v>0</v>
      </c>
      <c r="L27" s="212">
        <v>150</v>
      </c>
      <c r="M27" s="133">
        <v>150</v>
      </c>
      <c r="N27" s="328" t="s">
        <v>177</v>
      </c>
      <c r="O27" s="330">
        <v>37</v>
      </c>
      <c r="P27" s="332">
        <v>37</v>
      </c>
      <c r="Q27" s="334">
        <v>37</v>
      </c>
    </row>
    <row r="28" spans="1:17" ht="13.8" thickBot="1" x14ac:dyDescent="0.3">
      <c r="A28" s="381"/>
      <c r="B28" s="376"/>
      <c r="C28" s="410"/>
      <c r="D28" s="414"/>
      <c r="E28" s="378"/>
      <c r="F28" s="378"/>
      <c r="G28" s="213" t="s">
        <v>12</v>
      </c>
      <c r="H28" s="214">
        <f t="shared" ref="H28:M28" si="3">H27</f>
        <v>161.19999999999999</v>
      </c>
      <c r="I28" s="215">
        <f t="shared" si="3"/>
        <v>161.19999999999999</v>
      </c>
      <c r="J28" s="215">
        <f t="shared" si="3"/>
        <v>0</v>
      </c>
      <c r="K28" s="216">
        <f t="shared" si="3"/>
        <v>0</v>
      </c>
      <c r="L28" s="217">
        <f t="shared" si="3"/>
        <v>150</v>
      </c>
      <c r="M28" s="218">
        <f t="shared" si="3"/>
        <v>150</v>
      </c>
      <c r="N28" s="329"/>
      <c r="O28" s="331"/>
      <c r="P28" s="333"/>
      <c r="Q28" s="335"/>
    </row>
    <row r="29" spans="1:17" ht="22.2" customHeight="1" x14ac:dyDescent="0.25">
      <c r="A29" s="379" t="s">
        <v>11</v>
      </c>
      <c r="B29" s="375" t="s">
        <v>13</v>
      </c>
      <c r="C29" s="362" t="s">
        <v>39</v>
      </c>
      <c r="D29" s="420" t="s">
        <v>176</v>
      </c>
      <c r="E29" s="387" t="s">
        <v>41</v>
      </c>
      <c r="F29" s="377" t="s">
        <v>68</v>
      </c>
      <c r="G29" s="166" t="s">
        <v>37</v>
      </c>
      <c r="H29" s="111">
        <f>I29+K29</f>
        <v>2865.3999999999996</v>
      </c>
      <c r="I29" s="132">
        <v>996.3</v>
      </c>
      <c r="J29" s="131"/>
      <c r="K29" s="309">
        <v>1869.1</v>
      </c>
      <c r="L29" s="130">
        <v>2500</v>
      </c>
      <c r="M29" s="110">
        <v>2500</v>
      </c>
      <c r="N29" s="441"/>
      <c r="O29" s="436"/>
      <c r="P29" s="338"/>
      <c r="Q29" s="325"/>
    </row>
    <row r="30" spans="1:17" ht="32.4" customHeight="1" x14ac:dyDescent="0.25">
      <c r="A30" s="380"/>
      <c r="B30" s="419"/>
      <c r="C30" s="363"/>
      <c r="D30" s="421"/>
      <c r="E30" s="388"/>
      <c r="F30" s="417"/>
      <c r="G30" s="155" t="s">
        <v>153</v>
      </c>
      <c r="H30" s="81">
        <f>I30+K30</f>
        <v>833.7</v>
      </c>
      <c r="I30" s="119">
        <v>833.7</v>
      </c>
      <c r="J30" s="118"/>
      <c r="K30" s="117"/>
      <c r="L30" s="116">
        <v>1500</v>
      </c>
      <c r="M30" s="80">
        <v>1500</v>
      </c>
      <c r="N30" s="442"/>
      <c r="O30" s="437"/>
      <c r="P30" s="339"/>
      <c r="Q30" s="326"/>
    </row>
    <row r="31" spans="1:17" ht="26.4" x14ac:dyDescent="0.25">
      <c r="A31" s="380"/>
      <c r="B31" s="419"/>
      <c r="C31" s="363"/>
      <c r="D31" s="319" t="s">
        <v>175</v>
      </c>
      <c r="E31" s="388"/>
      <c r="F31" s="417"/>
      <c r="G31" s="155"/>
      <c r="H31" s="81"/>
      <c r="I31" s="119"/>
      <c r="J31" s="118"/>
      <c r="K31" s="117"/>
      <c r="L31" s="116"/>
      <c r="M31" s="80"/>
      <c r="N31" s="129" t="s">
        <v>174</v>
      </c>
      <c r="O31" s="128">
        <v>186.6</v>
      </c>
      <c r="P31" s="128">
        <v>186.6</v>
      </c>
      <c r="Q31" s="127">
        <v>186.6</v>
      </c>
    </row>
    <row r="32" spans="1:17" ht="18.600000000000001" customHeight="1" x14ac:dyDescent="0.25">
      <c r="A32" s="380"/>
      <c r="B32" s="419"/>
      <c r="C32" s="363"/>
      <c r="D32" s="320"/>
      <c r="E32" s="388"/>
      <c r="F32" s="417"/>
      <c r="G32" s="155"/>
      <c r="H32" s="81"/>
      <c r="I32" s="119"/>
      <c r="J32" s="118"/>
      <c r="K32" s="117"/>
      <c r="L32" s="116"/>
      <c r="M32" s="80"/>
      <c r="N32" s="124" t="s">
        <v>173</v>
      </c>
      <c r="O32" s="126">
        <v>70.599999999999994</v>
      </c>
      <c r="P32" s="126">
        <v>70.599999999999994</v>
      </c>
      <c r="Q32" s="125">
        <v>70.599999999999994</v>
      </c>
    </row>
    <row r="33" spans="1:17" ht="16.2" customHeight="1" x14ac:dyDescent="0.25">
      <c r="A33" s="380"/>
      <c r="B33" s="419"/>
      <c r="C33" s="363"/>
      <c r="D33" s="320"/>
      <c r="E33" s="388"/>
      <c r="F33" s="417"/>
      <c r="G33" s="155"/>
      <c r="H33" s="81"/>
      <c r="I33" s="119"/>
      <c r="J33" s="118"/>
      <c r="K33" s="117"/>
      <c r="L33" s="116"/>
      <c r="M33" s="80"/>
      <c r="N33" s="124" t="s">
        <v>172</v>
      </c>
      <c r="O33" s="126">
        <v>83.8</v>
      </c>
      <c r="P33" s="126">
        <v>83.8</v>
      </c>
      <c r="Q33" s="125">
        <v>83.8</v>
      </c>
    </row>
    <row r="34" spans="1:17" ht="15.6" customHeight="1" x14ac:dyDescent="0.25">
      <c r="A34" s="380"/>
      <c r="B34" s="419"/>
      <c r="C34" s="363"/>
      <c r="D34" s="320"/>
      <c r="E34" s="388"/>
      <c r="F34" s="417"/>
      <c r="G34" s="155"/>
      <c r="H34" s="81"/>
      <c r="I34" s="119"/>
      <c r="J34" s="118"/>
      <c r="K34" s="117"/>
      <c r="L34" s="116"/>
      <c r="M34" s="80"/>
      <c r="N34" s="124" t="s">
        <v>171</v>
      </c>
      <c r="O34" s="103">
        <v>14</v>
      </c>
      <c r="P34" s="102">
        <v>14</v>
      </c>
      <c r="Q34" s="108">
        <v>14</v>
      </c>
    </row>
    <row r="35" spans="1:17" ht="15.6" customHeight="1" x14ac:dyDescent="0.25">
      <c r="A35" s="380"/>
      <c r="B35" s="419"/>
      <c r="C35" s="363"/>
      <c r="D35" s="320"/>
      <c r="E35" s="388"/>
      <c r="F35" s="417"/>
      <c r="G35" s="155"/>
      <c r="H35" s="81"/>
      <c r="I35" s="119"/>
      <c r="J35" s="118"/>
      <c r="K35" s="117"/>
      <c r="L35" s="116"/>
      <c r="M35" s="80"/>
      <c r="N35" s="124" t="s">
        <v>170</v>
      </c>
      <c r="O35" s="103">
        <v>258</v>
      </c>
      <c r="P35" s="102">
        <v>258</v>
      </c>
      <c r="Q35" s="108">
        <v>258</v>
      </c>
    </row>
    <row r="36" spans="1:17" ht="22.95" customHeight="1" x14ac:dyDescent="0.25">
      <c r="A36" s="380"/>
      <c r="B36" s="419"/>
      <c r="C36" s="363"/>
      <c r="D36" s="320"/>
      <c r="E36" s="388"/>
      <c r="F36" s="417"/>
      <c r="G36" s="155"/>
      <c r="H36" s="81"/>
      <c r="I36" s="119"/>
      <c r="J36" s="118"/>
      <c r="K36" s="117"/>
      <c r="L36" s="116"/>
      <c r="M36" s="80"/>
      <c r="N36" s="121" t="s">
        <v>169</v>
      </c>
      <c r="O36" s="103">
        <v>2500</v>
      </c>
      <c r="P36" s="102">
        <v>2800</v>
      </c>
      <c r="Q36" s="108">
        <v>3000</v>
      </c>
    </row>
    <row r="37" spans="1:17" ht="26.4" x14ac:dyDescent="0.25">
      <c r="A37" s="380"/>
      <c r="B37" s="419"/>
      <c r="C37" s="363"/>
      <c r="D37" s="320"/>
      <c r="E37" s="388"/>
      <c r="F37" s="417"/>
      <c r="G37" s="155"/>
      <c r="H37" s="81"/>
      <c r="I37" s="119"/>
      <c r="J37" s="118"/>
      <c r="K37" s="117"/>
      <c r="L37" s="116"/>
      <c r="M37" s="80"/>
      <c r="N37" s="305" t="s">
        <v>199</v>
      </c>
      <c r="O37" s="103">
        <v>19</v>
      </c>
      <c r="P37" s="102">
        <v>12</v>
      </c>
      <c r="Q37" s="108">
        <v>11</v>
      </c>
    </row>
    <row r="38" spans="1:17" ht="39.6" x14ac:dyDescent="0.25">
      <c r="A38" s="380"/>
      <c r="B38" s="419"/>
      <c r="C38" s="363"/>
      <c r="D38" s="320"/>
      <c r="E38" s="388"/>
      <c r="F38" s="417"/>
      <c r="G38" s="155"/>
      <c r="H38" s="81"/>
      <c r="I38" s="119"/>
      <c r="J38" s="118"/>
      <c r="K38" s="117"/>
      <c r="L38" s="116"/>
      <c r="M38" s="80"/>
      <c r="N38" s="305" t="s">
        <v>200</v>
      </c>
      <c r="O38" s="103" t="s">
        <v>42</v>
      </c>
      <c r="P38" s="123"/>
      <c r="Q38" s="108"/>
    </row>
    <row r="39" spans="1:17" ht="52.8" x14ac:dyDescent="0.25">
      <c r="A39" s="380"/>
      <c r="B39" s="419"/>
      <c r="C39" s="363"/>
      <c r="D39" s="291"/>
      <c r="E39" s="388"/>
      <c r="F39" s="417"/>
      <c r="G39" s="290"/>
      <c r="H39" s="81"/>
      <c r="I39" s="119"/>
      <c r="J39" s="118"/>
      <c r="K39" s="117"/>
      <c r="L39" s="116"/>
      <c r="M39" s="80"/>
      <c r="N39" s="305" t="s">
        <v>203</v>
      </c>
      <c r="O39" s="103"/>
      <c r="P39" s="123"/>
      <c r="Q39" s="108"/>
    </row>
    <row r="40" spans="1:17" ht="18" customHeight="1" x14ac:dyDescent="0.25">
      <c r="A40" s="380"/>
      <c r="B40" s="419"/>
      <c r="C40" s="363"/>
      <c r="D40" s="319" t="s">
        <v>168</v>
      </c>
      <c r="E40" s="388"/>
      <c r="F40" s="417"/>
      <c r="G40" s="82"/>
      <c r="H40" s="81"/>
      <c r="I40" s="119"/>
      <c r="J40" s="118"/>
      <c r="K40" s="117"/>
      <c r="L40" s="116"/>
      <c r="M40" s="80"/>
      <c r="N40" s="163" t="s">
        <v>167</v>
      </c>
      <c r="O40" s="105">
        <v>300</v>
      </c>
      <c r="P40" s="104">
        <v>300</v>
      </c>
      <c r="Q40" s="33">
        <v>300</v>
      </c>
    </row>
    <row r="41" spans="1:17" ht="30" customHeight="1" x14ac:dyDescent="0.25">
      <c r="A41" s="380"/>
      <c r="B41" s="419"/>
      <c r="C41" s="363"/>
      <c r="D41" s="320"/>
      <c r="E41" s="388"/>
      <c r="F41" s="417"/>
      <c r="G41" s="82"/>
      <c r="H41" s="81"/>
      <c r="I41" s="119"/>
      <c r="J41" s="118"/>
      <c r="K41" s="117"/>
      <c r="L41" s="116"/>
      <c r="M41" s="80"/>
      <c r="N41" s="157" t="s">
        <v>166</v>
      </c>
      <c r="O41" s="103">
        <v>70</v>
      </c>
      <c r="P41" s="102">
        <v>70</v>
      </c>
      <c r="Q41" s="101">
        <v>70</v>
      </c>
    </row>
    <row r="42" spans="1:17" ht="28.2" customHeight="1" x14ac:dyDescent="0.25">
      <c r="A42" s="380"/>
      <c r="B42" s="419"/>
      <c r="C42" s="363"/>
      <c r="D42" s="321"/>
      <c r="E42" s="388"/>
      <c r="F42" s="417"/>
      <c r="G42" s="82"/>
      <c r="H42" s="81"/>
      <c r="I42" s="119"/>
      <c r="J42" s="118"/>
      <c r="K42" s="117"/>
      <c r="L42" s="116"/>
      <c r="M42" s="80"/>
      <c r="N42" s="157" t="s">
        <v>165</v>
      </c>
      <c r="O42" s="103">
        <v>340</v>
      </c>
      <c r="P42" s="102">
        <v>540</v>
      </c>
      <c r="Q42" s="101">
        <v>540</v>
      </c>
    </row>
    <row r="43" spans="1:17" ht="32.4" customHeight="1" x14ac:dyDescent="0.25">
      <c r="A43" s="380"/>
      <c r="B43" s="419"/>
      <c r="C43" s="363"/>
      <c r="D43" s="319" t="s">
        <v>164</v>
      </c>
      <c r="E43" s="388"/>
      <c r="F43" s="417"/>
      <c r="G43" s="82"/>
      <c r="H43" s="81"/>
      <c r="I43" s="119"/>
      <c r="J43" s="118"/>
      <c r="K43" s="117"/>
      <c r="L43" s="116"/>
      <c r="M43" s="80"/>
      <c r="N43" s="163" t="s">
        <v>163</v>
      </c>
      <c r="O43" s="105">
        <v>10000</v>
      </c>
      <c r="P43" s="104">
        <v>5000</v>
      </c>
      <c r="Q43" s="33">
        <v>3000</v>
      </c>
    </row>
    <row r="44" spans="1:17" ht="28.8" x14ac:dyDescent="0.25">
      <c r="A44" s="380"/>
      <c r="B44" s="419"/>
      <c r="C44" s="363"/>
      <c r="D44" s="320"/>
      <c r="E44" s="388"/>
      <c r="F44" s="417"/>
      <c r="G44" s="82"/>
      <c r="H44" s="81"/>
      <c r="I44" s="119"/>
      <c r="J44" s="118"/>
      <c r="K44" s="117"/>
      <c r="L44" s="116"/>
      <c r="M44" s="80"/>
      <c r="N44" s="157" t="s">
        <v>162</v>
      </c>
      <c r="O44" s="103">
        <v>200</v>
      </c>
      <c r="P44" s="102">
        <v>400</v>
      </c>
      <c r="Q44" s="101">
        <v>600</v>
      </c>
    </row>
    <row r="45" spans="1:17" ht="31.95" customHeight="1" x14ac:dyDescent="0.25">
      <c r="A45" s="380"/>
      <c r="B45" s="419"/>
      <c r="C45" s="363"/>
      <c r="D45" s="321"/>
      <c r="E45" s="388"/>
      <c r="F45" s="417"/>
      <c r="G45" s="82"/>
      <c r="H45" s="81"/>
      <c r="I45" s="119"/>
      <c r="J45" s="118"/>
      <c r="K45" s="117"/>
      <c r="L45" s="116"/>
      <c r="M45" s="80"/>
      <c r="N45" s="122" t="s">
        <v>161</v>
      </c>
      <c r="O45" s="79">
        <v>5000</v>
      </c>
      <c r="P45" s="60">
        <v>5000</v>
      </c>
      <c r="Q45" s="38">
        <v>5000</v>
      </c>
    </row>
    <row r="46" spans="1:17" ht="46.2" customHeight="1" x14ac:dyDescent="0.25">
      <c r="A46" s="380"/>
      <c r="B46" s="419"/>
      <c r="C46" s="363"/>
      <c r="D46" s="17" t="s">
        <v>160</v>
      </c>
      <c r="E46" s="388"/>
      <c r="F46" s="417"/>
      <c r="G46" s="82"/>
      <c r="H46" s="81"/>
      <c r="I46" s="119"/>
      <c r="J46" s="118"/>
      <c r="K46" s="117"/>
      <c r="L46" s="116"/>
      <c r="M46" s="80"/>
      <c r="N46" s="121" t="s">
        <v>159</v>
      </c>
      <c r="O46" s="79">
        <v>25</v>
      </c>
      <c r="P46" s="60">
        <v>25</v>
      </c>
      <c r="Q46" s="38">
        <v>25</v>
      </c>
    </row>
    <row r="47" spans="1:17" ht="32.4" customHeight="1" x14ac:dyDescent="0.25">
      <c r="A47" s="380"/>
      <c r="B47" s="419"/>
      <c r="C47" s="363"/>
      <c r="D47" s="17" t="s">
        <v>158</v>
      </c>
      <c r="E47" s="388"/>
      <c r="F47" s="417"/>
      <c r="G47" s="82"/>
      <c r="H47" s="81"/>
      <c r="I47" s="119"/>
      <c r="J47" s="118"/>
      <c r="K47" s="117"/>
      <c r="L47" s="116"/>
      <c r="M47" s="80"/>
      <c r="N47" s="115" t="s">
        <v>157</v>
      </c>
      <c r="O47" s="120">
        <v>32</v>
      </c>
      <c r="P47" s="99">
        <v>35</v>
      </c>
      <c r="Q47" s="36">
        <v>35</v>
      </c>
    </row>
    <row r="48" spans="1:17" ht="13.8" thickBot="1" x14ac:dyDescent="0.3">
      <c r="A48" s="380"/>
      <c r="B48" s="419"/>
      <c r="C48" s="363"/>
      <c r="D48" s="17" t="s">
        <v>156</v>
      </c>
      <c r="E48" s="388"/>
      <c r="F48" s="417"/>
      <c r="G48" s="82"/>
      <c r="H48" s="81"/>
      <c r="I48" s="119"/>
      <c r="J48" s="118"/>
      <c r="K48" s="117"/>
      <c r="L48" s="116"/>
      <c r="M48" s="80"/>
      <c r="N48" s="115" t="s">
        <v>155</v>
      </c>
      <c r="O48" s="114">
        <v>2</v>
      </c>
      <c r="P48" s="47">
        <v>2</v>
      </c>
      <c r="Q48" s="113">
        <v>2</v>
      </c>
    </row>
    <row r="49" spans="1:17" ht="18.600000000000001" customHeight="1" thickBot="1" x14ac:dyDescent="0.3">
      <c r="A49" s="381"/>
      <c r="B49" s="376"/>
      <c r="C49" s="364"/>
      <c r="D49" s="184"/>
      <c r="E49" s="389"/>
      <c r="F49" s="378"/>
      <c r="G49" s="191" t="s">
        <v>12</v>
      </c>
      <c r="H49" s="192">
        <f t="shared" ref="H49:M49" si="4">SUM(H29:H48)</f>
        <v>3699.0999999999995</v>
      </c>
      <c r="I49" s="192">
        <f t="shared" si="4"/>
        <v>1830</v>
      </c>
      <c r="J49" s="192">
        <f t="shared" si="4"/>
        <v>0</v>
      </c>
      <c r="K49" s="219">
        <f t="shared" si="4"/>
        <v>1869.1</v>
      </c>
      <c r="L49" s="192">
        <f t="shared" si="4"/>
        <v>4000</v>
      </c>
      <c r="M49" s="220">
        <f t="shared" si="4"/>
        <v>4000</v>
      </c>
      <c r="N49" s="221"/>
      <c r="O49" s="112"/>
      <c r="P49" s="112"/>
      <c r="Q49" s="56"/>
    </row>
    <row r="50" spans="1:17" ht="22.2" customHeight="1" thickBot="1" x14ac:dyDescent="0.3">
      <c r="A50" s="222" t="s">
        <v>11</v>
      </c>
      <c r="B50" s="205" t="s">
        <v>13</v>
      </c>
      <c r="C50" s="392" t="s">
        <v>14</v>
      </c>
      <c r="D50" s="393"/>
      <c r="E50" s="393"/>
      <c r="F50" s="393"/>
      <c r="G50" s="422"/>
      <c r="H50" s="223">
        <f t="shared" ref="H50:M50" si="5">H28+H49</f>
        <v>3860.2999999999993</v>
      </c>
      <c r="I50" s="223">
        <f t="shared" si="5"/>
        <v>1991.2</v>
      </c>
      <c r="J50" s="223">
        <f t="shared" si="5"/>
        <v>0</v>
      </c>
      <c r="K50" s="224">
        <f t="shared" si="5"/>
        <v>1869.1</v>
      </c>
      <c r="L50" s="223">
        <f t="shared" si="5"/>
        <v>4150</v>
      </c>
      <c r="M50" s="223">
        <f t="shared" si="5"/>
        <v>4150</v>
      </c>
      <c r="N50" s="209"/>
      <c r="O50" s="210"/>
      <c r="P50" s="210"/>
      <c r="Q50" s="211"/>
    </row>
    <row r="51" spans="1:17" ht="12.6" customHeight="1" thickBot="1" x14ac:dyDescent="0.3">
      <c r="A51" s="170" t="s">
        <v>11</v>
      </c>
      <c r="B51" s="205" t="s">
        <v>35</v>
      </c>
      <c r="C51" s="396" t="s">
        <v>154</v>
      </c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8"/>
    </row>
    <row r="52" spans="1:17" ht="13.2" customHeight="1" x14ac:dyDescent="0.25">
      <c r="A52" s="379" t="s">
        <v>11</v>
      </c>
      <c r="B52" s="375" t="s">
        <v>35</v>
      </c>
      <c r="C52" s="362" t="s">
        <v>67</v>
      </c>
      <c r="D52" s="395" t="s">
        <v>205</v>
      </c>
      <c r="E52" s="387" t="s">
        <v>41</v>
      </c>
      <c r="F52" s="377" t="s">
        <v>68</v>
      </c>
      <c r="G52" s="166" t="s">
        <v>37</v>
      </c>
      <c r="H52" s="313">
        <v>1731.1</v>
      </c>
      <c r="I52" s="314">
        <v>1693.1</v>
      </c>
      <c r="J52" s="288"/>
      <c r="K52" s="310">
        <v>38</v>
      </c>
      <c r="L52" s="225">
        <v>2000</v>
      </c>
      <c r="M52" s="110">
        <v>2000</v>
      </c>
      <c r="N52" s="336"/>
      <c r="O52" s="424"/>
      <c r="P52" s="407"/>
      <c r="Q52" s="403"/>
    </row>
    <row r="53" spans="1:17" x14ac:dyDescent="0.25">
      <c r="A53" s="380"/>
      <c r="B53" s="419"/>
      <c r="C53" s="363"/>
      <c r="D53" s="537"/>
      <c r="E53" s="388"/>
      <c r="F53" s="417"/>
      <c r="G53" s="155" t="s">
        <v>153</v>
      </c>
      <c r="H53" s="81">
        <f>I53+K53</f>
        <v>120</v>
      </c>
      <c r="I53" s="308">
        <v>120</v>
      </c>
      <c r="J53" s="289"/>
      <c r="K53" s="287">
        <v>0</v>
      </c>
      <c r="L53" s="226">
        <v>120</v>
      </c>
      <c r="M53" s="80">
        <v>120</v>
      </c>
      <c r="N53" s="418"/>
      <c r="O53" s="425"/>
      <c r="P53" s="408"/>
      <c r="Q53" s="423"/>
    </row>
    <row r="54" spans="1:17" ht="25.95" customHeight="1" x14ac:dyDescent="0.25">
      <c r="A54" s="380"/>
      <c r="B54" s="419"/>
      <c r="C54" s="363"/>
      <c r="D54" s="538"/>
      <c r="E54" s="388"/>
      <c r="F54" s="417"/>
      <c r="G54" s="155"/>
      <c r="H54" s="81"/>
      <c r="I54" s="286"/>
      <c r="J54" s="289"/>
      <c r="K54" s="287"/>
      <c r="L54" s="226"/>
      <c r="M54" s="80"/>
      <c r="N54" s="93" t="s">
        <v>151</v>
      </c>
      <c r="O54" s="105">
        <v>180</v>
      </c>
      <c r="P54" s="104">
        <v>180</v>
      </c>
      <c r="Q54" s="109">
        <v>180</v>
      </c>
    </row>
    <row r="55" spans="1:17" ht="42" x14ac:dyDescent="0.25">
      <c r="A55" s="380"/>
      <c r="B55" s="419"/>
      <c r="C55" s="363"/>
      <c r="D55" s="319" t="s">
        <v>152</v>
      </c>
      <c r="E55" s="388"/>
      <c r="F55" s="417"/>
      <c r="G55" s="155"/>
      <c r="H55" s="81"/>
      <c r="I55" s="286"/>
      <c r="J55" s="289"/>
      <c r="K55" s="287"/>
      <c r="L55" s="226"/>
      <c r="M55" s="80"/>
      <c r="N55" s="95" t="s">
        <v>150</v>
      </c>
      <c r="O55" s="103">
        <v>300</v>
      </c>
      <c r="P55" s="102">
        <v>300</v>
      </c>
      <c r="Q55" s="108">
        <v>300</v>
      </c>
    </row>
    <row r="56" spans="1:17" ht="15.6" x14ac:dyDescent="0.25">
      <c r="A56" s="380"/>
      <c r="B56" s="419"/>
      <c r="C56" s="363"/>
      <c r="D56" s="536"/>
      <c r="E56" s="388"/>
      <c r="F56" s="417"/>
      <c r="G56" s="155"/>
      <c r="H56" s="81"/>
      <c r="I56" s="286"/>
      <c r="J56" s="289"/>
      <c r="K56" s="287"/>
      <c r="L56" s="226"/>
      <c r="M56" s="80"/>
      <c r="N56" s="95" t="s">
        <v>149</v>
      </c>
      <c r="O56" s="103">
        <v>320</v>
      </c>
      <c r="P56" s="102">
        <v>320</v>
      </c>
      <c r="Q56" s="108">
        <v>320</v>
      </c>
    </row>
    <row r="57" spans="1:17" ht="36" customHeight="1" x14ac:dyDescent="0.25">
      <c r="A57" s="380"/>
      <c r="B57" s="419"/>
      <c r="C57" s="363"/>
      <c r="D57" s="536"/>
      <c r="E57" s="388"/>
      <c r="F57" s="417"/>
      <c r="G57" s="155"/>
      <c r="H57" s="81"/>
      <c r="I57" s="286"/>
      <c r="J57" s="289"/>
      <c r="K57" s="287"/>
      <c r="L57" s="226"/>
      <c r="M57" s="80"/>
      <c r="N57" s="95" t="s">
        <v>148</v>
      </c>
      <c r="O57" s="103">
        <v>1150</v>
      </c>
      <c r="P57" s="102">
        <v>1150</v>
      </c>
      <c r="Q57" s="108">
        <v>1150</v>
      </c>
    </row>
    <row r="58" spans="1:17" ht="26.4" x14ac:dyDescent="0.25">
      <c r="A58" s="380"/>
      <c r="B58" s="419"/>
      <c r="C58" s="363"/>
      <c r="D58" s="536"/>
      <c r="E58" s="388"/>
      <c r="F58" s="417"/>
      <c r="G58" s="155"/>
      <c r="H58" s="81"/>
      <c r="I58" s="286"/>
      <c r="J58" s="289"/>
      <c r="K58" s="287"/>
      <c r="L58" s="226"/>
      <c r="M58" s="80"/>
      <c r="N58" s="95" t="s">
        <v>147</v>
      </c>
      <c r="O58" s="103">
        <v>120</v>
      </c>
      <c r="P58" s="102">
        <v>120</v>
      </c>
      <c r="Q58" s="108">
        <v>120</v>
      </c>
    </row>
    <row r="59" spans="1:17" ht="15.6" x14ac:dyDescent="0.25">
      <c r="A59" s="380"/>
      <c r="B59" s="419"/>
      <c r="C59" s="363"/>
      <c r="D59" s="536"/>
      <c r="E59" s="388"/>
      <c r="F59" s="417"/>
      <c r="G59" s="155"/>
      <c r="H59" s="81"/>
      <c r="I59" s="286"/>
      <c r="J59" s="289"/>
      <c r="K59" s="287"/>
      <c r="L59" s="226"/>
      <c r="M59" s="80"/>
      <c r="N59" s="95" t="s">
        <v>146</v>
      </c>
      <c r="O59" s="103">
        <v>102</v>
      </c>
      <c r="P59" s="102">
        <v>102</v>
      </c>
      <c r="Q59" s="108">
        <v>102</v>
      </c>
    </row>
    <row r="60" spans="1:17" ht="26.4" x14ac:dyDescent="0.25">
      <c r="A60" s="380"/>
      <c r="B60" s="419"/>
      <c r="C60" s="363"/>
      <c r="D60" s="536"/>
      <c r="E60" s="388"/>
      <c r="F60" s="417"/>
      <c r="G60" s="155"/>
      <c r="H60" s="81"/>
      <c r="I60" s="286"/>
      <c r="J60" s="289"/>
      <c r="K60" s="287"/>
      <c r="L60" s="226"/>
      <c r="M60" s="80"/>
      <c r="N60" s="95" t="s">
        <v>145</v>
      </c>
      <c r="O60" s="103">
        <v>130</v>
      </c>
      <c r="P60" s="102">
        <v>130</v>
      </c>
      <c r="Q60" s="108">
        <v>130</v>
      </c>
    </row>
    <row r="61" spans="1:17" x14ac:dyDescent="0.25">
      <c r="A61" s="380"/>
      <c r="B61" s="419"/>
      <c r="C61" s="363"/>
      <c r="D61" s="536"/>
      <c r="E61" s="388"/>
      <c r="F61" s="417"/>
      <c r="G61" s="155"/>
      <c r="H61" s="81"/>
      <c r="I61" s="286"/>
      <c r="J61" s="289"/>
      <c r="K61" s="287"/>
      <c r="L61" s="226"/>
      <c r="M61" s="80"/>
      <c r="N61" s="95" t="s">
        <v>144</v>
      </c>
      <c r="O61" s="103">
        <v>27</v>
      </c>
      <c r="P61" s="102">
        <v>27</v>
      </c>
      <c r="Q61" s="108">
        <v>27</v>
      </c>
    </row>
    <row r="62" spans="1:17" x14ac:dyDescent="0.25">
      <c r="A62" s="380"/>
      <c r="B62" s="419"/>
      <c r="C62" s="363"/>
      <c r="D62" s="536"/>
      <c r="E62" s="388"/>
      <c r="F62" s="417"/>
      <c r="G62" s="155"/>
      <c r="H62" s="81"/>
      <c r="I62" s="286"/>
      <c r="J62" s="289"/>
      <c r="K62" s="287"/>
      <c r="L62" s="226"/>
      <c r="M62" s="80"/>
      <c r="N62" s="95" t="s">
        <v>143</v>
      </c>
      <c r="O62" s="103">
        <v>430</v>
      </c>
      <c r="P62" s="102">
        <v>430</v>
      </c>
      <c r="Q62" s="108">
        <v>430</v>
      </c>
    </row>
    <row r="63" spans="1:17" x14ac:dyDescent="0.25">
      <c r="A63" s="380"/>
      <c r="B63" s="419"/>
      <c r="C63" s="363"/>
      <c r="D63" s="539"/>
      <c r="E63" s="388"/>
      <c r="F63" s="417"/>
      <c r="G63" s="155"/>
      <c r="H63" s="81"/>
      <c r="I63" s="286"/>
      <c r="J63" s="289"/>
      <c r="K63" s="287"/>
      <c r="L63" s="226"/>
      <c r="M63" s="80"/>
      <c r="N63" s="107" t="s">
        <v>142</v>
      </c>
      <c r="O63" s="79">
        <v>10</v>
      </c>
      <c r="P63" s="60">
        <v>10</v>
      </c>
      <c r="Q63" s="106">
        <v>10</v>
      </c>
    </row>
    <row r="64" spans="1:17" ht="57.6" customHeight="1" x14ac:dyDescent="0.25">
      <c r="A64" s="380"/>
      <c r="B64" s="419"/>
      <c r="C64" s="363"/>
      <c r="D64" s="17" t="s">
        <v>141</v>
      </c>
      <c r="E64" s="388"/>
      <c r="F64" s="417"/>
      <c r="G64" s="82"/>
      <c r="H64" s="81"/>
      <c r="I64" s="286"/>
      <c r="J64" s="289"/>
      <c r="K64" s="287"/>
      <c r="L64" s="226"/>
      <c r="M64" s="80"/>
      <c r="N64" s="95" t="s">
        <v>140</v>
      </c>
      <c r="O64" s="105">
        <v>500</v>
      </c>
      <c r="P64" s="104">
        <v>500</v>
      </c>
      <c r="Q64" s="33">
        <v>500</v>
      </c>
    </row>
    <row r="65" spans="1:17" ht="15.6" x14ac:dyDescent="0.25">
      <c r="A65" s="380"/>
      <c r="B65" s="419"/>
      <c r="C65" s="363"/>
      <c r="D65" s="319" t="s">
        <v>139</v>
      </c>
      <c r="E65" s="388"/>
      <c r="F65" s="417"/>
      <c r="G65" s="82"/>
      <c r="H65" s="81"/>
      <c r="I65" s="286"/>
      <c r="J65" s="289"/>
      <c r="K65" s="287"/>
      <c r="L65" s="226"/>
      <c r="M65" s="80"/>
      <c r="N65" s="93" t="s">
        <v>138</v>
      </c>
      <c r="O65" s="105">
        <v>3085</v>
      </c>
      <c r="P65" s="104">
        <v>3105</v>
      </c>
      <c r="Q65" s="33">
        <v>3110</v>
      </c>
    </row>
    <row r="66" spans="1:17" ht="26.4" x14ac:dyDescent="0.25">
      <c r="A66" s="380"/>
      <c r="B66" s="419"/>
      <c r="C66" s="363"/>
      <c r="D66" s="320"/>
      <c r="E66" s="388"/>
      <c r="F66" s="417"/>
      <c r="G66" s="82"/>
      <c r="H66" s="81"/>
      <c r="I66" s="286"/>
      <c r="J66" s="289"/>
      <c r="K66" s="287"/>
      <c r="L66" s="226"/>
      <c r="M66" s="80"/>
      <c r="N66" s="95" t="s">
        <v>137</v>
      </c>
      <c r="O66" s="103">
        <v>571</v>
      </c>
      <c r="P66" s="102">
        <v>580</v>
      </c>
      <c r="Q66" s="101">
        <v>580</v>
      </c>
    </row>
    <row r="67" spans="1:17" x14ac:dyDescent="0.25">
      <c r="A67" s="380"/>
      <c r="B67" s="419"/>
      <c r="C67" s="363"/>
      <c r="D67" s="320"/>
      <c r="E67" s="388"/>
      <c r="F67" s="417"/>
      <c r="G67" s="82"/>
      <c r="H67" s="81"/>
      <c r="I67" s="286"/>
      <c r="J67" s="289"/>
      <c r="K67" s="287"/>
      <c r="L67" s="226"/>
      <c r="M67" s="80"/>
      <c r="N67" s="227" t="s">
        <v>136</v>
      </c>
      <c r="O67" s="103">
        <v>1300</v>
      </c>
      <c r="P67" s="102">
        <v>1300</v>
      </c>
      <c r="Q67" s="101">
        <v>1300</v>
      </c>
    </row>
    <row r="68" spans="1:17" x14ac:dyDescent="0.25">
      <c r="A68" s="380"/>
      <c r="B68" s="419"/>
      <c r="C68" s="363"/>
      <c r="D68" s="320"/>
      <c r="E68" s="388"/>
      <c r="F68" s="417"/>
      <c r="G68" s="82"/>
      <c r="H68" s="81"/>
      <c r="I68" s="286"/>
      <c r="J68" s="289"/>
      <c r="K68" s="287"/>
      <c r="L68" s="226"/>
      <c r="M68" s="80"/>
      <c r="N68" s="227" t="s">
        <v>135</v>
      </c>
      <c r="O68" s="103">
        <v>470</v>
      </c>
      <c r="P68" s="102">
        <v>470</v>
      </c>
      <c r="Q68" s="101">
        <v>470</v>
      </c>
    </row>
    <row r="69" spans="1:17" x14ac:dyDescent="0.25">
      <c r="A69" s="380"/>
      <c r="B69" s="419"/>
      <c r="C69" s="363"/>
      <c r="D69" s="320"/>
      <c r="E69" s="388"/>
      <c r="F69" s="417"/>
      <c r="G69" s="82"/>
      <c r="H69" s="81"/>
      <c r="I69" s="286"/>
      <c r="J69" s="289"/>
      <c r="K69" s="287"/>
      <c r="L69" s="226"/>
      <c r="M69" s="80"/>
      <c r="N69" s="227" t="s">
        <v>134</v>
      </c>
      <c r="O69" s="103">
        <v>200</v>
      </c>
      <c r="P69" s="102">
        <v>200</v>
      </c>
      <c r="Q69" s="101">
        <v>200</v>
      </c>
    </row>
    <row r="70" spans="1:17" x14ac:dyDescent="0.25">
      <c r="A70" s="380"/>
      <c r="B70" s="419"/>
      <c r="C70" s="363"/>
      <c r="D70" s="321"/>
      <c r="E70" s="388"/>
      <c r="F70" s="417"/>
      <c r="G70" s="82"/>
      <c r="H70" s="81"/>
      <c r="I70" s="286"/>
      <c r="J70" s="289"/>
      <c r="K70" s="287"/>
      <c r="L70" s="226"/>
      <c r="M70" s="80"/>
      <c r="N70" s="227" t="s">
        <v>133</v>
      </c>
      <c r="O70" s="103">
        <v>450</v>
      </c>
      <c r="P70" s="102">
        <v>450</v>
      </c>
      <c r="Q70" s="101">
        <v>450</v>
      </c>
    </row>
    <row r="71" spans="1:17" ht="28.8" x14ac:dyDescent="0.25">
      <c r="A71" s="380"/>
      <c r="B71" s="419"/>
      <c r="C71" s="363"/>
      <c r="D71" s="17" t="s">
        <v>132</v>
      </c>
      <c r="E71" s="388"/>
      <c r="F71" s="417"/>
      <c r="G71" s="82"/>
      <c r="H71" s="81"/>
      <c r="I71" s="286"/>
      <c r="J71" s="289"/>
      <c r="K71" s="287"/>
      <c r="L71" s="226"/>
      <c r="M71" s="80"/>
      <c r="N71" s="100" t="s">
        <v>131</v>
      </c>
      <c r="O71" s="99">
        <v>468.5</v>
      </c>
      <c r="P71" s="99">
        <v>468.5</v>
      </c>
      <c r="Q71" s="98">
        <v>468.5</v>
      </c>
    </row>
    <row r="72" spans="1:17" x14ac:dyDescent="0.25">
      <c r="A72" s="380"/>
      <c r="B72" s="419"/>
      <c r="C72" s="363"/>
      <c r="D72" s="319" t="s">
        <v>130</v>
      </c>
      <c r="E72" s="388"/>
      <c r="F72" s="417"/>
      <c r="G72" s="82"/>
      <c r="H72" s="81"/>
      <c r="I72" s="286"/>
      <c r="J72" s="289"/>
      <c r="K72" s="287"/>
      <c r="L72" s="226"/>
      <c r="M72" s="80"/>
      <c r="N72" s="93" t="s">
        <v>129</v>
      </c>
      <c r="O72" s="89">
        <v>3</v>
      </c>
      <c r="P72" s="92">
        <v>3</v>
      </c>
      <c r="Q72" s="97">
        <v>3</v>
      </c>
    </row>
    <row r="73" spans="1:17" x14ac:dyDescent="0.25">
      <c r="A73" s="380"/>
      <c r="B73" s="419"/>
      <c r="C73" s="363"/>
      <c r="D73" s="320"/>
      <c r="E73" s="388"/>
      <c r="F73" s="417"/>
      <c r="G73" s="82"/>
      <c r="H73" s="81"/>
      <c r="I73" s="286"/>
      <c r="J73" s="289"/>
      <c r="K73" s="287"/>
      <c r="L73" s="226"/>
      <c r="M73" s="80"/>
      <c r="N73" s="95" t="s">
        <v>128</v>
      </c>
      <c r="O73" s="87">
        <v>2</v>
      </c>
      <c r="P73" s="94">
        <v>2</v>
      </c>
      <c r="Q73" s="90">
        <v>3</v>
      </c>
    </row>
    <row r="74" spans="1:17" x14ac:dyDescent="0.25">
      <c r="A74" s="380"/>
      <c r="B74" s="419"/>
      <c r="C74" s="363"/>
      <c r="D74" s="320"/>
      <c r="E74" s="388"/>
      <c r="F74" s="417"/>
      <c r="G74" s="82"/>
      <c r="H74" s="81"/>
      <c r="I74" s="286"/>
      <c r="J74" s="289"/>
      <c r="K74" s="287"/>
      <c r="L74" s="226"/>
      <c r="M74" s="80"/>
      <c r="N74" s="95" t="s">
        <v>127</v>
      </c>
      <c r="O74" s="87">
        <v>3</v>
      </c>
      <c r="P74" s="94">
        <v>3</v>
      </c>
      <c r="Q74" s="96">
        <v>3</v>
      </c>
    </row>
    <row r="75" spans="1:17" x14ac:dyDescent="0.25">
      <c r="A75" s="380"/>
      <c r="B75" s="419"/>
      <c r="C75" s="363"/>
      <c r="D75" s="320"/>
      <c r="E75" s="388"/>
      <c r="F75" s="417"/>
      <c r="G75" s="82"/>
      <c r="H75" s="81"/>
      <c r="I75" s="286"/>
      <c r="J75" s="289"/>
      <c r="K75" s="287"/>
      <c r="L75" s="226"/>
      <c r="M75" s="80"/>
      <c r="N75" s="95" t="s">
        <v>126</v>
      </c>
      <c r="O75" s="87">
        <v>45</v>
      </c>
      <c r="P75" s="94">
        <v>45</v>
      </c>
      <c r="Q75" s="90">
        <v>45</v>
      </c>
    </row>
    <row r="76" spans="1:17" x14ac:dyDescent="0.25">
      <c r="A76" s="380"/>
      <c r="B76" s="419"/>
      <c r="C76" s="363"/>
      <c r="D76" s="320"/>
      <c r="E76" s="388"/>
      <c r="F76" s="417"/>
      <c r="G76" s="82"/>
      <c r="H76" s="81"/>
      <c r="I76" s="286"/>
      <c r="J76" s="289"/>
      <c r="K76" s="287"/>
      <c r="L76" s="226"/>
      <c r="M76" s="80"/>
      <c r="N76" s="95" t="s">
        <v>125</v>
      </c>
      <c r="O76" s="87">
        <v>50</v>
      </c>
      <c r="P76" s="94">
        <v>50</v>
      </c>
      <c r="Q76" s="96">
        <v>50</v>
      </c>
    </row>
    <row r="77" spans="1:17" x14ac:dyDescent="0.25">
      <c r="A77" s="380"/>
      <c r="B77" s="419"/>
      <c r="C77" s="363"/>
      <c r="D77" s="320"/>
      <c r="E77" s="388"/>
      <c r="F77" s="417"/>
      <c r="G77" s="82"/>
      <c r="H77" s="81"/>
      <c r="I77" s="286"/>
      <c r="J77" s="289"/>
      <c r="K77" s="287"/>
      <c r="L77" s="226"/>
      <c r="M77" s="80"/>
      <c r="N77" s="95" t="s">
        <v>124</v>
      </c>
      <c r="O77" s="87">
        <v>3</v>
      </c>
      <c r="P77" s="94">
        <v>3</v>
      </c>
      <c r="Q77" s="90">
        <v>3</v>
      </c>
    </row>
    <row r="78" spans="1:17" x14ac:dyDescent="0.25">
      <c r="A78" s="380"/>
      <c r="B78" s="419"/>
      <c r="C78" s="363"/>
      <c r="D78" s="319" t="s">
        <v>123</v>
      </c>
      <c r="E78" s="388"/>
      <c r="F78" s="417"/>
      <c r="G78" s="82"/>
      <c r="H78" s="81"/>
      <c r="I78" s="286"/>
      <c r="J78" s="289"/>
      <c r="K78" s="287"/>
      <c r="L78" s="226"/>
      <c r="M78" s="80"/>
      <c r="N78" s="93" t="s">
        <v>122</v>
      </c>
      <c r="O78" s="89">
        <v>2</v>
      </c>
      <c r="P78" s="92">
        <v>4</v>
      </c>
      <c r="Q78" s="91">
        <v>4</v>
      </c>
    </row>
    <row r="79" spans="1:17" x14ac:dyDescent="0.25">
      <c r="A79" s="380"/>
      <c r="B79" s="419"/>
      <c r="C79" s="363"/>
      <c r="D79" s="321"/>
      <c r="E79" s="388"/>
      <c r="F79" s="417"/>
      <c r="G79" s="82"/>
      <c r="H79" s="81"/>
      <c r="I79" s="286"/>
      <c r="J79" s="289"/>
      <c r="K79" s="287"/>
      <c r="L79" s="226"/>
      <c r="M79" s="80"/>
      <c r="N79" s="95" t="s">
        <v>121</v>
      </c>
      <c r="O79" s="87">
        <v>6</v>
      </c>
      <c r="P79" s="87">
        <v>8</v>
      </c>
      <c r="Q79" s="90">
        <v>12</v>
      </c>
    </row>
    <row r="80" spans="1:17" x14ac:dyDescent="0.25">
      <c r="A80" s="380"/>
      <c r="B80" s="419"/>
      <c r="C80" s="363"/>
      <c r="D80" s="319" t="s">
        <v>120</v>
      </c>
      <c r="E80" s="388"/>
      <c r="F80" s="417"/>
      <c r="G80" s="82"/>
      <c r="H80" s="81"/>
      <c r="I80" s="286"/>
      <c r="J80" s="289"/>
      <c r="K80" s="287"/>
      <c r="L80" s="226"/>
      <c r="M80" s="80"/>
      <c r="N80" s="228" t="s">
        <v>119</v>
      </c>
      <c r="O80" s="89">
        <v>60</v>
      </c>
      <c r="P80" s="89">
        <v>60</v>
      </c>
      <c r="Q80" s="88">
        <v>60</v>
      </c>
    </row>
    <row r="81" spans="1:17" ht="26.4" x14ac:dyDescent="0.25">
      <c r="A81" s="380"/>
      <c r="B81" s="419"/>
      <c r="C81" s="363"/>
      <c r="D81" s="320"/>
      <c r="E81" s="388"/>
      <c r="F81" s="417"/>
      <c r="G81" s="82"/>
      <c r="H81" s="81"/>
      <c r="I81" s="286"/>
      <c r="J81" s="289"/>
      <c r="K81" s="287"/>
      <c r="L81" s="226"/>
      <c r="M81" s="80"/>
      <c r="N81" s="229" t="s">
        <v>118</v>
      </c>
      <c r="O81" s="87">
        <v>25</v>
      </c>
      <c r="P81" s="87">
        <v>25</v>
      </c>
      <c r="Q81" s="86">
        <v>25</v>
      </c>
    </row>
    <row r="82" spans="1:17" ht="15.6" x14ac:dyDescent="0.25">
      <c r="A82" s="380"/>
      <c r="B82" s="419"/>
      <c r="C82" s="363"/>
      <c r="D82" s="320"/>
      <c r="E82" s="388"/>
      <c r="F82" s="417"/>
      <c r="G82" s="82"/>
      <c r="H82" s="81"/>
      <c r="I82" s="286"/>
      <c r="J82" s="289"/>
      <c r="K82" s="287"/>
      <c r="L82" s="226"/>
      <c r="M82" s="80"/>
      <c r="N82" s="229" t="s">
        <v>117</v>
      </c>
      <c r="O82" s="87">
        <v>280</v>
      </c>
      <c r="P82" s="87">
        <v>280</v>
      </c>
      <c r="Q82" s="86">
        <v>280</v>
      </c>
    </row>
    <row r="83" spans="1:17" ht="26.4" x14ac:dyDescent="0.25">
      <c r="A83" s="380"/>
      <c r="B83" s="419"/>
      <c r="C83" s="363"/>
      <c r="D83" s="320"/>
      <c r="E83" s="388"/>
      <c r="F83" s="417"/>
      <c r="G83" s="82"/>
      <c r="H83" s="81"/>
      <c r="I83" s="286"/>
      <c r="J83" s="289"/>
      <c r="K83" s="287"/>
      <c r="L83" s="226"/>
      <c r="M83" s="80"/>
      <c r="N83" s="229" t="s">
        <v>116</v>
      </c>
      <c r="O83" s="87">
        <v>15</v>
      </c>
      <c r="P83" s="87">
        <v>15</v>
      </c>
      <c r="Q83" s="86">
        <v>15</v>
      </c>
    </row>
    <row r="84" spans="1:17" x14ac:dyDescent="0.25">
      <c r="A84" s="380"/>
      <c r="B84" s="419"/>
      <c r="C84" s="363"/>
      <c r="D84" s="321"/>
      <c r="E84" s="388"/>
      <c r="F84" s="417"/>
      <c r="G84" s="82"/>
      <c r="H84" s="81"/>
      <c r="I84" s="286"/>
      <c r="J84" s="289"/>
      <c r="K84" s="287"/>
      <c r="L84" s="226"/>
      <c r="M84" s="80"/>
      <c r="N84" s="85" t="s">
        <v>115</v>
      </c>
      <c r="O84" s="84">
        <v>4</v>
      </c>
      <c r="P84" s="83">
        <v>4</v>
      </c>
      <c r="Q84" s="162">
        <v>4</v>
      </c>
    </row>
    <row r="85" spans="1:17" ht="27" thickBot="1" x14ac:dyDescent="0.3">
      <c r="A85" s="380"/>
      <c r="B85" s="419"/>
      <c r="C85" s="363"/>
      <c r="D85" s="17" t="s">
        <v>114</v>
      </c>
      <c r="E85" s="388"/>
      <c r="F85" s="417"/>
      <c r="G85" s="82"/>
      <c r="H85" s="81"/>
      <c r="I85" s="286"/>
      <c r="J85" s="289"/>
      <c r="K85" s="287"/>
      <c r="L85" s="226"/>
      <c r="M85" s="80"/>
      <c r="N85" s="230" t="s">
        <v>113</v>
      </c>
      <c r="O85" s="79" t="s">
        <v>42</v>
      </c>
      <c r="P85" s="78" t="s">
        <v>42</v>
      </c>
      <c r="Q85" s="38" t="s">
        <v>42</v>
      </c>
    </row>
    <row r="86" spans="1:17" ht="13.8" thickBot="1" x14ac:dyDescent="0.3">
      <c r="A86" s="381"/>
      <c r="B86" s="376"/>
      <c r="C86" s="364"/>
      <c r="D86" s="77"/>
      <c r="E86" s="389"/>
      <c r="F86" s="378"/>
      <c r="G86" s="213" t="s">
        <v>12</v>
      </c>
      <c r="H86" s="214">
        <f t="shared" ref="H86:M86" si="6">SUM(H52:H85)</f>
        <v>1851.1</v>
      </c>
      <c r="I86" s="215">
        <f t="shared" si="6"/>
        <v>1813.1</v>
      </c>
      <c r="J86" s="215">
        <f t="shared" si="6"/>
        <v>0</v>
      </c>
      <c r="K86" s="216">
        <f t="shared" si="6"/>
        <v>38</v>
      </c>
      <c r="L86" s="217">
        <f t="shared" si="6"/>
        <v>2120</v>
      </c>
      <c r="M86" s="218">
        <f t="shared" si="6"/>
        <v>2120</v>
      </c>
      <c r="N86" s="76"/>
      <c r="O86" s="75"/>
      <c r="P86" s="75"/>
      <c r="Q86" s="56"/>
    </row>
    <row r="87" spans="1:17" ht="13.8" thickBot="1" x14ac:dyDescent="0.3">
      <c r="A87" s="379" t="s">
        <v>11</v>
      </c>
      <c r="B87" s="375" t="s">
        <v>35</v>
      </c>
      <c r="C87" s="409" t="s">
        <v>35</v>
      </c>
      <c r="D87" s="454" t="s">
        <v>112</v>
      </c>
      <c r="E87" s="377" t="s">
        <v>41</v>
      </c>
      <c r="F87" s="377" t="s">
        <v>68</v>
      </c>
      <c r="G87" s="69" t="s">
        <v>37</v>
      </c>
      <c r="H87" s="154">
        <f>I87+K87</f>
        <v>6</v>
      </c>
      <c r="I87" s="156">
        <v>6</v>
      </c>
      <c r="J87" s="68"/>
      <c r="K87" s="50">
        <v>0</v>
      </c>
      <c r="L87" s="151">
        <v>6</v>
      </c>
      <c r="M87" s="151">
        <v>6</v>
      </c>
      <c r="N87" s="328" t="s">
        <v>111</v>
      </c>
      <c r="O87" s="332">
        <v>2</v>
      </c>
      <c r="P87" s="332">
        <v>2</v>
      </c>
      <c r="Q87" s="334">
        <v>2</v>
      </c>
    </row>
    <row r="88" spans="1:17" ht="13.8" thickBot="1" x14ac:dyDescent="0.3">
      <c r="A88" s="381"/>
      <c r="B88" s="376"/>
      <c r="C88" s="410"/>
      <c r="D88" s="455"/>
      <c r="E88" s="378"/>
      <c r="F88" s="378"/>
      <c r="G88" s="213" t="s">
        <v>12</v>
      </c>
      <c r="H88" s="214">
        <f t="shared" ref="H88:M88" si="7">H87</f>
        <v>6</v>
      </c>
      <c r="I88" s="215">
        <f t="shared" si="7"/>
        <v>6</v>
      </c>
      <c r="J88" s="215">
        <f t="shared" si="7"/>
        <v>0</v>
      </c>
      <c r="K88" s="216">
        <f t="shared" si="7"/>
        <v>0</v>
      </c>
      <c r="L88" s="217">
        <f t="shared" si="7"/>
        <v>6</v>
      </c>
      <c r="M88" s="217">
        <f t="shared" si="7"/>
        <v>6</v>
      </c>
      <c r="N88" s="329"/>
      <c r="O88" s="426"/>
      <c r="P88" s="426"/>
      <c r="Q88" s="335"/>
    </row>
    <row r="89" spans="1:17" ht="53.4" customHeight="1" x14ac:dyDescent="0.25">
      <c r="A89" s="379" t="s">
        <v>11</v>
      </c>
      <c r="B89" s="375" t="s">
        <v>35</v>
      </c>
      <c r="C89" s="409" t="s">
        <v>36</v>
      </c>
      <c r="D89" s="445" t="s">
        <v>110</v>
      </c>
      <c r="E89" s="377" t="s">
        <v>41</v>
      </c>
      <c r="F89" s="438" t="s">
        <v>109</v>
      </c>
      <c r="G89" s="67" t="s">
        <v>37</v>
      </c>
      <c r="H89" s="66">
        <f>I89+K89</f>
        <v>400</v>
      </c>
      <c r="I89" s="65"/>
      <c r="J89" s="64"/>
      <c r="K89" s="63">
        <v>400</v>
      </c>
      <c r="L89" s="62">
        <v>0</v>
      </c>
      <c r="M89" s="62">
        <v>1270</v>
      </c>
      <c r="N89" s="231" t="s">
        <v>108</v>
      </c>
      <c r="O89" s="74" t="s">
        <v>42</v>
      </c>
      <c r="P89" s="74"/>
      <c r="Q89" s="39"/>
    </row>
    <row r="90" spans="1:17" ht="13.8" thickBot="1" x14ac:dyDescent="0.3">
      <c r="A90" s="380"/>
      <c r="B90" s="419"/>
      <c r="C90" s="524"/>
      <c r="D90" s="446"/>
      <c r="E90" s="417"/>
      <c r="F90" s="439"/>
      <c r="G90" s="152"/>
      <c r="H90" s="73"/>
      <c r="I90" s="72"/>
      <c r="J90" s="71"/>
      <c r="K90" s="70"/>
      <c r="L90" s="153"/>
      <c r="M90" s="153"/>
      <c r="N90" s="231" t="s">
        <v>107</v>
      </c>
      <c r="O90" s="164"/>
      <c r="P90" s="164"/>
      <c r="Q90" s="165" t="s">
        <v>42</v>
      </c>
    </row>
    <row r="91" spans="1:17" ht="13.8" thickBot="1" x14ac:dyDescent="0.3">
      <c r="A91" s="381"/>
      <c r="B91" s="376"/>
      <c r="C91" s="410"/>
      <c r="D91" s="447"/>
      <c r="E91" s="378"/>
      <c r="F91" s="440"/>
      <c r="G91" s="213" t="s">
        <v>12</v>
      </c>
      <c r="H91" s="214">
        <f t="shared" ref="H91:M91" si="8">H89</f>
        <v>400</v>
      </c>
      <c r="I91" s="215">
        <f t="shared" si="8"/>
        <v>0</v>
      </c>
      <c r="J91" s="215">
        <f t="shared" si="8"/>
        <v>0</v>
      </c>
      <c r="K91" s="216">
        <f t="shared" si="8"/>
        <v>400</v>
      </c>
      <c r="L91" s="217">
        <f t="shared" si="8"/>
        <v>0</v>
      </c>
      <c r="M91" s="217">
        <f t="shared" si="8"/>
        <v>1270</v>
      </c>
      <c r="N91" s="49"/>
      <c r="O91" s="159"/>
      <c r="P91" s="159"/>
      <c r="Q91" s="158"/>
    </row>
    <row r="92" spans="1:17" ht="13.8" thickBot="1" x14ac:dyDescent="0.3">
      <c r="A92" s="379" t="s">
        <v>11</v>
      </c>
      <c r="B92" s="375" t="s">
        <v>35</v>
      </c>
      <c r="C92" s="409" t="s">
        <v>38</v>
      </c>
      <c r="D92" s="534" t="s">
        <v>106</v>
      </c>
      <c r="E92" s="377" t="s">
        <v>41</v>
      </c>
      <c r="F92" s="438" t="s">
        <v>67</v>
      </c>
      <c r="G92" s="69" t="s">
        <v>37</v>
      </c>
      <c r="H92" s="311">
        <v>90.9</v>
      </c>
      <c r="I92" s="312">
        <v>90.9</v>
      </c>
      <c r="J92" s="68"/>
      <c r="K92" s="50">
        <v>0</v>
      </c>
      <c r="L92" s="151">
        <v>100</v>
      </c>
      <c r="M92" s="167">
        <v>100</v>
      </c>
      <c r="N92" s="328" t="s">
        <v>206</v>
      </c>
      <c r="O92" s="332" t="s">
        <v>42</v>
      </c>
      <c r="P92" s="332" t="s">
        <v>42</v>
      </c>
      <c r="Q92" s="334" t="s">
        <v>42</v>
      </c>
    </row>
    <row r="93" spans="1:17" ht="13.8" thickBot="1" x14ac:dyDescent="0.3">
      <c r="A93" s="381"/>
      <c r="B93" s="376"/>
      <c r="C93" s="410"/>
      <c r="D93" s="535"/>
      <c r="E93" s="378"/>
      <c r="F93" s="440"/>
      <c r="G93" s="213" t="s">
        <v>12</v>
      </c>
      <c r="H93" s="232">
        <f t="shared" ref="H93:M93" si="9">H92</f>
        <v>90.9</v>
      </c>
      <c r="I93" s="233">
        <f t="shared" si="9"/>
        <v>90.9</v>
      </c>
      <c r="J93" s="233">
        <f t="shared" si="9"/>
        <v>0</v>
      </c>
      <c r="K93" s="234">
        <f t="shared" si="9"/>
        <v>0</v>
      </c>
      <c r="L93" s="235">
        <f t="shared" si="9"/>
        <v>100</v>
      </c>
      <c r="M93" s="236">
        <f t="shared" si="9"/>
        <v>100</v>
      </c>
      <c r="N93" s="329"/>
      <c r="O93" s="333"/>
      <c r="P93" s="333"/>
      <c r="Q93" s="335"/>
    </row>
    <row r="94" spans="1:17" ht="13.8" thickBot="1" x14ac:dyDescent="0.3">
      <c r="A94" s="222" t="s">
        <v>11</v>
      </c>
      <c r="B94" s="171" t="s">
        <v>35</v>
      </c>
      <c r="C94" s="470" t="s">
        <v>14</v>
      </c>
      <c r="D94" s="393"/>
      <c r="E94" s="393"/>
      <c r="F94" s="393"/>
      <c r="G94" s="422"/>
      <c r="H94" s="237">
        <f t="shared" ref="H94:M94" si="10">SUM(H86+H88+H91+H93)</f>
        <v>2348</v>
      </c>
      <c r="I94" s="238">
        <f t="shared" si="10"/>
        <v>1910</v>
      </c>
      <c r="J94" s="238">
        <f t="shared" si="10"/>
        <v>0</v>
      </c>
      <c r="K94" s="238">
        <f t="shared" si="10"/>
        <v>438</v>
      </c>
      <c r="L94" s="238">
        <f t="shared" si="10"/>
        <v>2226</v>
      </c>
      <c r="M94" s="239">
        <f t="shared" si="10"/>
        <v>3496</v>
      </c>
      <c r="N94" s="240"/>
      <c r="O94" s="241"/>
      <c r="P94" s="241"/>
      <c r="Q94" s="242"/>
    </row>
    <row r="95" spans="1:17" ht="13.8" thickBot="1" x14ac:dyDescent="0.3">
      <c r="A95" s="170" t="s">
        <v>11</v>
      </c>
      <c r="B95" s="205" t="s">
        <v>36</v>
      </c>
      <c r="C95" s="531" t="s">
        <v>105</v>
      </c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533"/>
    </row>
    <row r="96" spans="1:17" ht="13.8" thickBot="1" x14ac:dyDescent="0.3">
      <c r="A96" s="379" t="s">
        <v>11</v>
      </c>
      <c r="B96" s="375" t="s">
        <v>36</v>
      </c>
      <c r="C96" s="524" t="s">
        <v>69</v>
      </c>
      <c r="D96" s="525" t="s">
        <v>104</v>
      </c>
      <c r="E96" s="417" t="s">
        <v>41</v>
      </c>
      <c r="F96" s="417" t="s">
        <v>68</v>
      </c>
      <c r="G96" s="67" t="s">
        <v>37</v>
      </c>
      <c r="H96" s="66">
        <f>I96+K96</f>
        <v>145</v>
      </c>
      <c r="I96" s="65">
        <v>145</v>
      </c>
      <c r="J96" s="64"/>
      <c r="K96" s="63"/>
      <c r="L96" s="62">
        <v>200</v>
      </c>
      <c r="M96" s="62">
        <v>200</v>
      </c>
      <c r="N96" s="61" t="s">
        <v>103</v>
      </c>
      <c r="O96" s="60">
        <v>30</v>
      </c>
      <c r="P96" s="60">
        <v>30</v>
      </c>
      <c r="Q96" s="59">
        <v>30</v>
      </c>
    </row>
    <row r="97" spans="1:17" ht="57" customHeight="1" thickBot="1" x14ac:dyDescent="0.3">
      <c r="A97" s="381"/>
      <c r="B97" s="376"/>
      <c r="C97" s="410"/>
      <c r="D97" s="526"/>
      <c r="E97" s="378"/>
      <c r="F97" s="378"/>
      <c r="G97" s="213" t="s">
        <v>12</v>
      </c>
      <c r="H97" s="214">
        <f t="shared" ref="H97:M97" si="11">SUM(H96:H96)</f>
        <v>145</v>
      </c>
      <c r="I97" s="215">
        <f t="shared" si="11"/>
        <v>145</v>
      </c>
      <c r="J97" s="215">
        <f t="shared" si="11"/>
        <v>0</v>
      </c>
      <c r="K97" s="216">
        <f t="shared" si="11"/>
        <v>0</v>
      </c>
      <c r="L97" s="217">
        <f t="shared" si="11"/>
        <v>200</v>
      </c>
      <c r="M97" s="217">
        <f t="shared" si="11"/>
        <v>200</v>
      </c>
      <c r="N97" s="58"/>
      <c r="O97" s="57"/>
      <c r="P97" s="57"/>
      <c r="Q97" s="56"/>
    </row>
    <row r="98" spans="1:17" x14ac:dyDescent="0.25">
      <c r="A98" s="448" t="s">
        <v>11</v>
      </c>
      <c r="B98" s="451" t="s">
        <v>36</v>
      </c>
      <c r="C98" s="527" t="s">
        <v>70</v>
      </c>
      <c r="D98" s="462" t="s">
        <v>102</v>
      </c>
      <c r="E98" s="434" t="s">
        <v>41</v>
      </c>
      <c r="F98" s="434" t="s">
        <v>68</v>
      </c>
      <c r="G98" s="24" t="s">
        <v>37</v>
      </c>
      <c r="H98" s="55">
        <f>I98+K98</f>
        <v>15</v>
      </c>
      <c r="I98" s="23">
        <v>15</v>
      </c>
      <c r="J98" s="54"/>
      <c r="K98" s="53"/>
      <c r="L98" s="20">
        <v>15</v>
      </c>
      <c r="M98" s="20">
        <v>15</v>
      </c>
      <c r="N98" s="49" t="s">
        <v>101</v>
      </c>
      <c r="O98" s="47">
        <v>5</v>
      </c>
      <c r="P98" s="47">
        <v>5</v>
      </c>
      <c r="Q98" s="46">
        <v>5</v>
      </c>
    </row>
    <row r="99" spans="1:17" x14ac:dyDescent="0.25">
      <c r="A99" s="449"/>
      <c r="B99" s="452"/>
      <c r="C99" s="528"/>
      <c r="D99" s="530"/>
      <c r="E99" s="417"/>
      <c r="F99" s="417"/>
      <c r="G99" s="52"/>
      <c r="H99" s="51"/>
      <c r="I99" s="156"/>
      <c r="J99" s="51"/>
      <c r="K99" s="50"/>
      <c r="L99" s="151"/>
      <c r="M99" s="151"/>
      <c r="N99" s="49" t="s">
        <v>100</v>
      </c>
      <c r="O99" s="47">
        <v>5</v>
      </c>
      <c r="P99" s="47">
        <v>5</v>
      </c>
      <c r="Q99" s="46">
        <v>5</v>
      </c>
    </row>
    <row r="100" spans="1:17" ht="13.8" thickBot="1" x14ac:dyDescent="0.3">
      <c r="A100" s="450"/>
      <c r="B100" s="453"/>
      <c r="C100" s="529"/>
      <c r="D100" s="463"/>
      <c r="E100" s="435"/>
      <c r="F100" s="435"/>
      <c r="G100" s="243" t="s">
        <v>12</v>
      </c>
      <c r="H100" s="244">
        <f t="shared" ref="H100:M100" si="12">SUM(H98:H98)</f>
        <v>15</v>
      </c>
      <c r="I100" s="244">
        <f t="shared" si="12"/>
        <v>15</v>
      </c>
      <c r="J100" s="244">
        <f t="shared" si="12"/>
        <v>0</v>
      </c>
      <c r="K100" s="244">
        <f t="shared" si="12"/>
        <v>0</v>
      </c>
      <c r="L100" s="245">
        <f t="shared" si="12"/>
        <v>15</v>
      </c>
      <c r="M100" s="245">
        <f t="shared" si="12"/>
        <v>15</v>
      </c>
      <c r="N100" s="48" t="s">
        <v>99</v>
      </c>
      <c r="O100" s="47">
        <v>5</v>
      </c>
      <c r="P100" s="47">
        <v>5</v>
      </c>
      <c r="Q100" s="46">
        <v>5</v>
      </c>
    </row>
    <row r="101" spans="1:17" x14ac:dyDescent="0.25">
      <c r="A101" s="456" t="s">
        <v>11</v>
      </c>
      <c r="B101" s="458" t="s">
        <v>36</v>
      </c>
      <c r="C101" s="460" t="s">
        <v>98</v>
      </c>
      <c r="D101" s="462" t="s">
        <v>97</v>
      </c>
      <c r="E101" s="434" t="s">
        <v>41</v>
      </c>
      <c r="F101" s="434" t="s">
        <v>56</v>
      </c>
      <c r="G101" s="45" t="s">
        <v>37</v>
      </c>
      <c r="H101" s="44">
        <f>I101+K101</f>
        <v>4.9000000000000004</v>
      </c>
      <c r="I101" s="43">
        <v>4.9000000000000004</v>
      </c>
      <c r="J101" s="42"/>
      <c r="K101" s="41"/>
      <c r="L101" s="16">
        <v>5</v>
      </c>
      <c r="M101" s="16">
        <v>5</v>
      </c>
      <c r="N101" s="443" t="s">
        <v>96</v>
      </c>
      <c r="O101" s="332">
        <v>14</v>
      </c>
      <c r="P101" s="332">
        <v>11</v>
      </c>
      <c r="Q101" s="382">
        <v>9</v>
      </c>
    </row>
    <row r="102" spans="1:17" ht="13.8" thickBot="1" x14ac:dyDescent="0.3">
      <c r="A102" s="457"/>
      <c r="B102" s="459"/>
      <c r="C102" s="461"/>
      <c r="D102" s="463"/>
      <c r="E102" s="435"/>
      <c r="F102" s="435"/>
      <c r="G102" s="246" t="s">
        <v>12</v>
      </c>
      <c r="H102" s="247">
        <f t="shared" ref="H102:M102" si="13">SUM(H101:H101)</f>
        <v>4.9000000000000004</v>
      </c>
      <c r="I102" s="247">
        <f t="shared" si="13"/>
        <v>4.9000000000000004</v>
      </c>
      <c r="J102" s="247">
        <f t="shared" si="13"/>
        <v>0</v>
      </c>
      <c r="K102" s="247">
        <f t="shared" si="13"/>
        <v>0</v>
      </c>
      <c r="L102" s="248">
        <f t="shared" si="13"/>
        <v>5</v>
      </c>
      <c r="M102" s="248">
        <f t="shared" si="13"/>
        <v>5</v>
      </c>
      <c r="N102" s="444"/>
      <c r="O102" s="333"/>
      <c r="P102" s="333"/>
      <c r="Q102" s="383"/>
    </row>
    <row r="103" spans="1:17" ht="66" customHeight="1" x14ac:dyDescent="0.25">
      <c r="A103" s="379" t="s">
        <v>11</v>
      </c>
      <c r="B103" s="375" t="s">
        <v>36</v>
      </c>
      <c r="C103" s="362" t="s">
        <v>95</v>
      </c>
      <c r="D103" s="249" t="s">
        <v>94</v>
      </c>
      <c r="E103" s="387" t="s">
        <v>41</v>
      </c>
      <c r="F103" s="377" t="s">
        <v>93</v>
      </c>
      <c r="G103" s="427" t="s">
        <v>37</v>
      </c>
      <c r="H103" s="475">
        <f>I103+K103</f>
        <v>655.8</v>
      </c>
      <c r="I103" s="477">
        <v>65.8</v>
      </c>
      <c r="J103" s="479"/>
      <c r="K103" s="481">
        <v>590</v>
      </c>
      <c r="L103" s="483">
        <v>300</v>
      </c>
      <c r="M103" s="429">
        <v>300</v>
      </c>
      <c r="N103" s="250"/>
      <c r="O103" s="40"/>
      <c r="P103" s="40"/>
      <c r="Q103" s="39"/>
    </row>
    <row r="104" spans="1:17" ht="57" customHeight="1" x14ac:dyDescent="0.25">
      <c r="A104" s="380"/>
      <c r="B104" s="419"/>
      <c r="C104" s="363"/>
      <c r="D104" s="251" t="s">
        <v>92</v>
      </c>
      <c r="E104" s="388"/>
      <c r="F104" s="417"/>
      <c r="G104" s="428"/>
      <c r="H104" s="476"/>
      <c r="I104" s="478"/>
      <c r="J104" s="480"/>
      <c r="K104" s="482"/>
      <c r="L104" s="484"/>
      <c r="M104" s="430"/>
      <c r="N104" s="252" t="s">
        <v>91</v>
      </c>
      <c r="O104" s="37" t="s">
        <v>42</v>
      </c>
      <c r="P104" s="37"/>
      <c r="Q104" s="38"/>
    </row>
    <row r="105" spans="1:17" ht="52.95" customHeight="1" x14ac:dyDescent="0.25">
      <c r="A105" s="380"/>
      <c r="B105" s="419"/>
      <c r="C105" s="363"/>
      <c r="D105" s="251" t="s">
        <v>90</v>
      </c>
      <c r="E105" s="388"/>
      <c r="F105" s="417"/>
      <c r="G105" s="428"/>
      <c r="H105" s="476"/>
      <c r="I105" s="478"/>
      <c r="J105" s="480"/>
      <c r="K105" s="482"/>
      <c r="L105" s="484"/>
      <c r="M105" s="430"/>
      <c r="N105" s="306" t="s">
        <v>201</v>
      </c>
      <c r="O105" s="37" t="s">
        <v>42</v>
      </c>
      <c r="P105" s="37"/>
      <c r="Q105" s="36"/>
    </row>
    <row r="106" spans="1:17" ht="60" customHeight="1" x14ac:dyDescent="0.25">
      <c r="A106" s="380"/>
      <c r="B106" s="419"/>
      <c r="C106" s="363"/>
      <c r="D106" s="251" t="s">
        <v>89</v>
      </c>
      <c r="E106" s="388"/>
      <c r="F106" s="417"/>
      <c r="G106" s="428"/>
      <c r="H106" s="476"/>
      <c r="I106" s="478"/>
      <c r="J106" s="480"/>
      <c r="K106" s="482"/>
      <c r="L106" s="484"/>
      <c r="M106" s="430"/>
      <c r="N106" s="252" t="s">
        <v>88</v>
      </c>
      <c r="O106" s="37" t="s">
        <v>42</v>
      </c>
      <c r="P106" s="37"/>
      <c r="Q106" s="36"/>
    </row>
    <row r="107" spans="1:17" ht="50.4" customHeight="1" x14ac:dyDescent="0.25">
      <c r="A107" s="380"/>
      <c r="B107" s="419"/>
      <c r="C107" s="363"/>
      <c r="D107" s="251" t="s">
        <v>87</v>
      </c>
      <c r="E107" s="388"/>
      <c r="F107" s="417"/>
      <c r="G107" s="428"/>
      <c r="H107" s="476"/>
      <c r="I107" s="478"/>
      <c r="J107" s="480"/>
      <c r="K107" s="482"/>
      <c r="L107" s="484"/>
      <c r="M107" s="430"/>
      <c r="N107" s="252" t="s">
        <v>86</v>
      </c>
      <c r="O107" s="37" t="s">
        <v>42</v>
      </c>
      <c r="P107" s="37"/>
      <c r="Q107" s="36"/>
    </row>
    <row r="108" spans="1:17" ht="66" x14ac:dyDescent="0.25">
      <c r="A108" s="380"/>
      <c r="B108" s="419"/>
      <c r="C108" s="363"/>
      <c r="D108" s="251" t="s">
        <v>85</v>
      </c>
      <c r="E108" s="388"/>
      <c r="F108" s="417"/>
      <c r="G108" s="428"/>
      <c r="H108" s="476"/>
      <c r="I108" s="478"/>
      <c r="J108" s="480"/>
      <c r="K108" s="482"/>
      <c r="L108" s="484"/>
      <c r="M108" s="430"/>
      <c r="N108" s="252" t="s">
        <v>84</v>
      </c>
      <c r="O108" s="37" t="s">
        <v>42</v>
      </c>
      <c r="P108" s="37"/>
      <c r="Q108" s="36"/>
    </row>
    <row r="109" spans="1:17" ht="27" thickBot="1" x14ac:dyDescent="0.3">
      <c r="A109" s="380"/>
      <c r="B109" s="419"/>
      <c r="C109" s="363"/>
      <c r="D109" s="253" t="s">
        <v>83</v>
      </c>
      <c r="E109" s="388"/>
      <c r="F109" s="417"/>
      <c r="G109" s="428"/>
      <c r="H109" s="476"/>
      <c r="I109" s="478"/>
      <c r="J109" s="480"/>
      <c r="K109" s="482"/>
      <c r="L109" s="484"/>
      <c r="M109" s="430"/>
      <c r="N109" s="254" t="s">
        <v>82</v>
      </c>
      <c r="O109" s="37" t="s">
        <v>72</v>
      </c>
      <c r="P109" s="37"/>
      <c r="Q109" s="36"/>
    </row>
    <row r="110" spans="1:17" ht="27" thickBot="1" x14ac:dyDescent="0.3">
      <c r="A110" s="381"/>
      <c r="B110" s="376"/>
      <c r="C110" s="364"/>
      <c r="D110" s="149" t="s">
        <v>204</v>
      </c>
      <c r="E110" s="389"/>
      <c r="F110" s="378"/>
      <c r="G110" s="213" t="s">
        <v>12</v>
      </c>
      <c r="H110" s="214">
        <f>SUM(H103:H109)</f>
        <v>655.8</v>
      </c>
      <c r="I110" s="215">
        <f>SUM(I103:I103)</f>
        <v>65.8</v>
      </c>
      <c r="J110" s="215">
        <f>SUM(J103:J103)</f>
        <v>0</v>
      </c>
      <c r="K110" s="216">
        <f>SUM(K103:K109)</f>
        <v>590</v>
      </c>
      <c r="L110" s="217">
        <f>SUM(L103:L103)</f>
        <v>300</v>
      </c>
      <c r="M110" s="218">
        <f>SUM(M103:M103)</f>
        <v>300</v>
      </c>
      <c r="N110" s="307" t="s">
        <v>202</v>
      </c>
      <c r="O110" s="34" t="s">
        <v>42</v>
      </c>
      <c r="P110" s="34"/>
      <c r="Q110" s="33"/>
    </row>
    <row r="111" spans="1:17" ht="13.8" thickBot="1" x14ac:dyDescent="0.3">
      <c r="A111" s="255" t="s">
        <v>11</v>
      </c>
      <c r="B111" s="298" t="s">
        <v>36</v>
      </c>
      <c r="C111" s="297" t="s">
        <v>81</v>
      </c>
      <c r="D111" s="292" t="s">
        <v>80</v>
      </c>
      <c r="E111" s="294"/>
      <c r="F111" s="300" t="s">
        <v>79</v>
      </c>
      <c r="G111" s="256" t="s">
        <v>37</v>
      </c>
      <c r="H111" s="257">
        <f>I111+K111</f>
        <v>0</v>
      </c>
      <c r="I111" s="258"/>
      <c r="J111" s="259"/>
      <c r="K111" s="258"/>
      <c r="L111" s="260">
        <v>100</v>
      </c>
      <c r="M111" s="261">
        <v>100</v>
      </c>
      <c r="N111" s="328" t="s">
        <v>78</v>
      </c>
      <c r="O111" s="332">
        <v>0</v>
      </c>
      <c r="P111" s="332">
        <v>1</v>
      </c>
      <c r="Q111" s="334">
        <v>1</v>
      </c>
    </row>
    <row r="112" spans="1:17" ht="13.8" thickBot="1" x14ac:dyDescent="0.3">
      <c r="A112" s="262"/>
      <c r="B112" s="299"/>
      <c r="C112" s="296"/>
      <c r="D112" s="293"/>
      <c r="E112" s="295"/>
      <c r="F112" s="301"/>
      <c r="G112" s="263" t="s">
        <v>12</v>
      </c>
      <c r="H112" s="264">
        <f t="shared" ref="H112:M112" si="14">SUM(H111)</f>
        <v>0</v>
      </c>
      <c r="I112" s="215">
        <f t="shared" si="14"/>
        <v>0</v>
      </c>
      <c r="J112" s="215">
        <f t="shared" si="14"/>
        <v>0</v>
      </c>
      <c r="K112" s="265">
        <f t="shared" si="14"/>
        <v>0</v>
      </c>
      <c r="L112" s="266">
        <f t="shared" si="14"/>
        <v>100</v>
      </c>
      <c r="M112" s="218">
        <f t="shared" si="14"/>
        <v>100</v>
      </c>
      <c r="N112" s="329"/>
      <c r="O112" s="426"/>
      <c r="P112" s="426"/>
      <c r="Q112" s="335"/>
    </row>
    <row r="113" spans="1:17" ht="13.8" thickBot="1" x14ac:dyDescent="0.3">
      <c r="A113" s="267" t="s">
        <v>11</v>
      </c>
      <c r="B113" s="299" t="s">
        <v>36</v>
      </c>
      <c r="C113" s="470" t="s">
        <v>14</v>
      </c>
      <c r="D113" s="393"/>
      <c r="E113" s="393"/>
      <c r="F113" s="393"/>
      <c r="G113" s="393"/>
      <c r="H113" s="268">
        <f t="shared" ref="H113:M113" si="15">SUM(H97+H100+H102+H110+H112)</f>
        <v>820.69999999999993</v>
      </c>
      <c r="I113" s="269">
        <f t="shared" si="15"/>
        <v>230.7</v>
      </c>
      <c r="J113" s="269">
        <f t="shared" si="15"/>
        <v>0</v>
      </c>
      <c r="K113" s="270">
        <f t="shared" si="15"/>
        <v>590</v>
      </c>
      <c r="L113" s="268">
        <f t="shared" si="15"/>
        <v>620</v>
      </c>
      <c r="M113" s="268">
        <f t="shared" si="15"/>
        <v>620</v>
      </c>
      <c r="N113" s="210"/>
      <c r="O113" s="210"/>
      <c r="P113" s="210"/>
      <c r="Q113" s="211"/>
    </row>
    <row r="114" spans="1:17" ht="13.8" thickBot="1" x14ac:dyDescent="0.3">
      <c r="A114" s="170" t="s">
        <v>11</v>
      </c>
      <c r="B114" s="471" t="s">
        <v>77</v>
      </c>
      <c r="C114" s="472"/>
      <c r="D114" s="472"/>
      <c r="E114" s="472"/>
      <c r="F114" s="472"/>
      <c r="G114" s="472"/>
      <c r="H114" s="271">
        <f t="shared" ref="H114:M114" si="16">H113+H94+H50+H25</f>
        <v>8085.9</v>
      </c>
      <c r="I114" s="272">
        <f t="shared" si="16"/>
        <v>5188.7999999999993</v>
      </c>
      <c r="J114" s="272">
        <f t="shared" si="16"/>
        <v>0</v>
      </c>
      <c r="K114" s="273">
        <f t="shared" si="16"/>
        <v>2897.1</v>
      </c>
      <c r="L114" s="271">
        <f t="shared" si="16"/>
        <v>8025</v>
      </c>
      <c r="M114" s="271">
        <f t="shared" si="16"/>
        <v>9295</v>
      </c>
      <c r="N114" s="274"/>
      <c r="O114" s="275"/>
      <c r="P114" s="275"/>
      <c r="Q114" s="276"/>
    </row>
    <row r="115" spans="1:17" ht="13.8" thickBot="1" x14ac:dyDescent="0.3">
      <c r="A115" s="277"/>
      <c r="B115" s="473" t="s">
        <v>15</v>
      </c>
      <c r="C115" s="474"/>
      <c r="D115" s="474"/>
      <c r="E115" s="474"/>
      <c r="F115" s="474"/>
      <c r="G115" s="474"/>
      <c r="H115" s="278">
        <f t="shared" ref="H115:M115" si="17">H114</f>
        <v>8085.9</v>
      </c>
      <c r="I115" s="279">
        <f t="shared" si="17"/>
        <v>5188.7999999999993</v>
      </c>
      <c r="J115" s="279">
        <f t="shared" si="17"/>
        <v>0</v>
      </c>
      <c r="K115" s="280">
        <f t="shared" si="17"/>
        <v>2897.1</v>
      </c>
      <c r="L115" s="278">
        <f t="shared" si="17"/>
        <v>8025</v>
      </c>
      <c r="M115" s="278">
        <f t="shared" si="17"/>
        <v>9295</v>
      </c>
      <c r="N115" s="322"/>
      <c r="O115" s="322"/>
      <c r="P115" s="322"/>
      <c r="Q115" s="323"/>
    </row>
    <row r="116" spans="1:17" x14ac:dyDescent="0.25">
      <c r="A116" s="9"/>
      <c r="B116" s="10"/>
      <c r="C116" s="10"/>
      <c r="D116" s="10"/>
      <c r="E116" s="32"/>
      <c r="F116" s="324"/>
      <c r="G116" s="324"/>
      <c r="H116" s="324"/>
      <c r="I116" s="324"/>
      <c r="J116" s="324"/>
      <c r="K116" s="324"/>
      <c r="L116" s="324"/>
      <c r="M116" s="324"/>
      <c r="N116" s="22"/>
      <c r="O116" s="19"/>
      <c r="P116" s="19"/>
      <c r="Q116" s="31"/>
    </row>
    <row r="117" spans="1:17" ht="13.8" thickBot="1" x14ac:dyDescent="0.3">
      <c r="A117" s="9"/>
      <c r="B117" s="10"/>
      <c r="C117" s="10"/>
      <c r="D117" s="10"/>
      <c r="E117" s="32"/>
      <c r="F117" s="32"/>
      <c r="G117" s="494" t="s">
        <v>16</v>
      </c>
      <c r="H117" s="494"/>
      <c r="I117" s="494"/>
      <c r="J117" s="494"/>
      <c r="K117" s="494"/>
      <c r="L117" s="494"/>
      <c r="M117" s="494"/>
      <c r="N117" s="494"/>
      <c r="O117" s="19"/>
      <c r="P117" s="19"/>
      <c r="Q117" s="31"/>
    </row>
    <row r="118" spans="1:17" ht="39" customHeight="1" thickBot="1" x14ac:dyDescent="0.3">
      <c r="A118" s="18"/>
      <c r="B118" s="18"/>
      <c r="C118" s="18"/>
      <c r="D118" s="485" t="s">
        <v>17</v>
      </c>
      <c r="E118" s="486"/>
      <c r="F118" s="486"/>
      <c r="G118" s="486"/>
      <c r="H118" s="487"/>
      <c r="I118" s="485" t="s">
        <v>71</v>
      </c>
      <c r="J118" s="486"/>
      <c r="K118" s="486"/>
      <c r="L118" s="487"/>
      <c r="M118" s="18"/>
      <c r="N118" s="18"/>
      <c r="O118" s="281"/>
      <c r="P118" s="281"/>
      <c r="Q118" s="282"/>
    </row>
    <row r="119" spans="1:17" ht="13.8" thickBot="1" x14ac:dyDescent="0.3">
      <c r="A119" s="18"/>
      <c r="B119" s="18"/>
      <c r="C119" s="18"/>
      <c r="D119" s="488" t="s">
        <v>18</v>
      </c>
      <c r="E119" s="489"/>
      <c r="F119" s="489"/>
      <c r="G119" s="489"/>
      <c r="H119" s="490"/>
      <c r="I119" s="491">
        <f>I120+I121+I122+I123+I124+I125+I126+I127</f>
        <v>8085.9</v>
      </c>
      <c r="J119" s="492"/>
      <c r="K119" s="492"/>
      <c r="L119" s="493"/>
      <c r="M119" s="18"/>
      <c r="N119" s="18"/>
      <c r="O119" s="281"/>
      <c r="P119" s="281"/>
      <c r="Q119" s="282"/>
    </row>
    <row r="120" spans="1:17" x14ac:dyDescent="0.25">
      <c r="A120" s="18"/>
      <c r="B120" s="18"/>
      <c r="C120" s="18"/>
      <c r="D120" s="464" t="s">
        <v>60</v>
      </c>
      <c r="E120" s="465"/>
      <c r="F120" s="465"/>
      <c r="G120" s="465"/>
      <c r="H120" s="466"/>
      <c r="I120" s="467">
        <v>6969.2</v>
      </c>
      <c r="J120" s="468"/>
      <c r="K120" s="468"/>
      <c r="L120" s="469"/>
      <c r="M120" s="18"/>
      <c r="N120" s="18"/>
      <c r="O120" s="281"/>
      <c r="P120" s="281"/>
      <c r="Q120" s="282"/>
    </row>
    <row r="121" spans="1:17" x14ac:dyDescent="0.25">
      <c r="A121" s="18"/>
      <c r="B121" s="18"/>
      <c r="C121" s="18"/>
      <c r="D121" s="507" t="s">
        <v>61</v>
      </c>
      <c r="E121" s="508"/>
      <c r="F121" s="508"/>
      <c r="G121" s="508"/>
      <c r="H121" s="509"/>
      <c r="I121" s="510"/>
      <c r="J121" s="511"/>
      <c r="K121" s="511"/>
      <c r="L121" s="512"/>
      <c r="M121" s="18"/>
      <c r="N121" s="18"/>
      <c r="O121" s="281"/>
      <c r="P121" s="281"/>
      <c r="Q121" s="282"/>
    </row>
    <row r="122" spans="1:17" x14ac:dyDescent="0.25">
      <c r="A122" s="18"/>
      <c r="B122" s="18"/>
      <c r="C122" s="18"/>
      <c r="D122" s="507" t="s">
        <v>76</v>
      </c>
      <c r="E122" s="508"/>
      <c r="F122" s="508"/>
      <c r="G122" s="508"/>
      <c r="H122" s="509"/>
      <c r="I122" s="510"/>
      <c r="J122" s="511"/>
      <c r="K122" s="511"/>
      <c r="L122" s="512"/>
      <c r="M122" s="18"/>
      <c r="N122" s="18"/>
      <c r="O122" s="281"/>
      <c r="P122" s="281"/>
      <c r="Q122" s="282"/>
    </row>
    <row r="123" spans="1:17" x14ac:dyDescent="0.25">
      <c r="A123" s="18"/>
      <c r="B123" s="18"/>
      <c r="C123" s="18"/>
      <c r="D123" s="507" t="s">
        <v>62</v>
      </c>
      <c r="E123" s="508"/>
      <c r="F123" s="508"/>
      <c r="G123" s="508"/>
      <c r="H123" s="509"/>
      <c r="I123" s="510">
        <v>0</v>
      </c>
      <c r="J123" s="511"/>
      <c r="K123" s="511"/>
      <c r="L123" s="512"/>
      <c r="M123" s="18"/>
      <c r="N123" s="18"/>
      <c r="O123" s="281"/>
      <c r="P123" s="281"/>
      <c r="Q123" s="282"/>
    </row>
    <row r="124" spans="1:17" x14ac:dyDescent="0.25">
      <c r="A124" s="18"/>
      <c r="B124" s="18"/>
      <c r="C124" s="18"/>
      <c r="D124" s="507" t="s">
        <v>63</v>
      </c>
      <c r="E124" s="508"/>
      <c r="F124" s="508"/>
      <c r="G124" s="508"/>
      <c r="H124" s="509"/>
      <c r="I124" s="510">
        <v>0</v>
      </c>
      <c r="J124" s="511"/>
      <c r="K124" s="511"/>
      <c r="L124" s="512"/>
      <c r="M124" s="18"/>
      <c r="N124" s="18"/>
      <c r="O124" s="281"/>
      <c r="P124" s="281"/>
      <c r="Q124" s="282"/>
    </row>
    <row r="125" spans="1:17" x14ac:dyDescent="0.25">
      <c r="A125" s="18"/>
      <c r="B125" s="18"/>
      <c r="C125" s="18"/>
      <c r="D125" s="507" t="s">
        <v>64</v>
      </c>
      <c r="E125" s="508"/>
      <c r="F125" s="508"/>
      <c r="G125" s="508"/>
      <c r="H125" s="509"/>
      <c r="I125" s="510"/>
      <c r="J125" s="516"/>
      <c r="K125" s="516"/>
      <c r="L125" s="517"/>
      <c r="M125" s="18"/>
      <c r="N125" s="18"/>
      <c r="O125" s="281"/>
      <c r="P125" s="281"/>
      <c r="Q125" s="282"/>
    </row>
    <row r="126" spans="1:17" ht="10.8" customHeight="1" x14ac:dyDescent="0.25">
      <c r="A126" s="18"/>
      <c r="B126" s="18"/>
      <c r="C126" s="18"/>
      <c r="D126" s="513" t="s">
        <v>65</v>
      </c>
      <c r="E126" s="514"/>
      <c r="F126" s="514"/>
      <c r="G126" s="514"/>
      <c r="H126" s="515"/>
      <c r="I126" s="510"/>
      <c r="J126" s="516"/>
      <c r="K126" s="516"/>
      <c r="L126" s="517"/>
      <c r="M126" s="18"/>
      <c r="N126" s="18"/>
      <c r="O126" s="281"/>
      <c r="P126" s="281"/>
      <c r="Q126" s="282"/>
    </row>
    <row r="127" spans="1:17" ht="18.600000000000001" customHeight="1" thickBot="1" x14ac:dyDescent="0.3">
      <c r="A127" s="18"/>
      <c r="B127" s="18"/>
      <c r="C127" s="18"/>
      <c r="D127" s="521" t="s">
        <v>75</v>
      </c>
      <c r="E127" s="522"/>
      <c r="F127" s="522"/>
      <c r="G127" s="522"/>
      <c r="H127" s="523"/>
      <c r="I127" s="518">
        <v>1116.7</v>
      </c>
      <c r="J127" s="519"/>
      <c r="K127" s="519"/>
      <c r="L127" s="520"/>
      <c r="M127" s="18"/>
      <c r="N127" s="18"/>
      <c r="O127" s="281"/>
      <c r="P127" s="281"/>
      <c r="Q127" s="282"/>
    </row>
    <row r="128" spans="1:17" ht="13.8" thickBot="1" x14ac:dyDescent="0.3">
      <c r="A128" s="18"/>
      <c r="B128" s="18"/>
      <c r="C128" s="18"/>
      <c r="D128" s="488" t="s">
        <v>19</v>
      </c>
      <c r="E128" s="489"/>
      <c r="F128" s="489"/>
      <c r="G128" s="489"/>
      <c r="H128" s="490"/>
      <c r="I128" s="491">
        <f>SUM(I129:L129)</f>
        <v>0</v>
      </c>
      <c r="J128" s="492"/>
      <c r="K128" s="492"/>
      <c r="L128" s="493"/>
      <c r="M128" s="18"/>
      <c r="N128" s="18"/>
      <c r="O128" s="281"/>
      <c r="P128" s="281"/>
      <c r="Q128" s="282"/>
    </row>
    <row r="129" spans="1:17" ht="13.8" thickBot="1" x14ac:dyDescent="0.3">
      <c r="A129" s="18"/>
      <c r="B129" s="18"/>
      <c r="C129" s="18"/>
      <c r="D129" s="501" t="s">
        <v>66</v>
      </c>
      <c r="E129" s="502"/>
      <c r="F129" s="502"/>
      <c r="G129" s="502"/>
      <c r="H129" s="503"/>
      <c r="I129" s="504"/>
      <c r="J129" s="505"/>
      <c r="K129" s="505"/>
      <c r="L129" s="506"/>
      <c r="M129" s="18"/>
      <c r="N129" s="18"/>
      <c r="O129" s="281"/>
      <c r="P129" s="281"/>
      <c r="Q129" s="282"/>
    </row>
    <row r="130" spans="1:17" ht="13.8" thickBot="1" x14ac:dyDescent="0.3">
      <c r="A130" s="18"/>
      <c r="B130" s="18"/>
      <c r="C130" s="18"/>
      <c r="D130" s="495" t="s">
        <v>20</v>
      </c>
      <c r="E130" s="496"/>
      <c r="F130" s="496"/>
      <c r="G130" s="496"/>
      <c r="H130" s="497"/>
      <c r="I130" s="498">
        <f>I128+I119</f>
        <v>8085.9</v>
      </c>
      <c r="J130" s="499"/>
      <c r="K130" s="499"/>
      <c r="L130" s="500"/>
      <c r="M130" s="18"/>
      <c r="N130" s="18"/>
      <c r="O130" s="281"/>
      <c r="P130" s="281"/>
      <c r="Q130" s="282"/>
    </row>
    <row r="131" spans="1:17" x14ac:dyDescent="0.25">
      <c r="A131" s="18"/>
      <c r="B131" s="18"/>
      <c r="C131" s="18"/>
      <c r="D131" s="18"/>
      <c r="E131" s="283"/>
      <c r="F131" s="21"/>
      <c r="G131" s="22"/>
      <c r="H131" s="18"/>
      <c r="I131" s="18"/>
      <c r="J131" s="18"/>
      <c r="K131" s="18"/>
      <c r="L131" s="18"/>
      <c r="M131" s="18"/>
      <c r="N131" s="18"/>
      <c r="O131" s="284"/>
      <c r="P131" s="281"/>
      <c r="Q131" s="282"/>
    </row>
    <row r="132" spans="1:17" x14ac:dyDescent="0.25">
      <c r="A132" s="18"/>
      <c r="B132" s="18"/>
      <c r="C132" s="18"/>
      <c r="D132" s="18"/>
      <c r="E132" s="283"/>
      <c r="F132" s="21"/>
      <c r="G132" s="22"/>
      <c r="H132" s="18"/>
      <c r="I132" s="18"/>
      <c r="J132" s="18"/>
      <c r="K132" s="18"/>
      <c r="L132" s="18"/>
      <c r="M132" s="18"/>
      <c r="N132" s="18"/>
      <c r="O132" s="284"/>
      <c r="P132" s="281"/>
      <c r="Q132" s="282"/>
    </row>
    <row r="133" spans="1:17" x14ac:dyDescent="0.25">
      <c r="A133" s="18"/>
      <c r="B133" s="18"/>
      <c r="C133" s="18"/>
      <c r="D133" s="18"/>
      <c r="E133" s="283"/>
      <c r="F133" s="21"/>
      <c r="G133" s="22"/>
      <c r="H133" s="18"/>
      <c r="I133" s="18"/>
      <c r="J133" s="18"/>
      <c r="K133" s="18"/>
      <c r="L133" s="18"/>
      <c r="M133" s="18"/>
      <c r="N133" s="18"/>
      <c r="O133" s="284"/>
      <c r="P133" s="281"/>
      <c r="Q133" s="282"/>
    </row>
    <row r="134" spans="1:17" x14ac:dyDescent="0.25">
      <c r="A134" s="18"/>
      <c r="B134" s="18"/>
      <c r="C134" s="18"/>
      <c r="D134" s="18"/>
      <c r="E134" s="283"/>
      <c r="F134" s="21"/>
      <c r="G134" s="22"/>
      <c r="H134" s="18"/>
      <c r="I134" s="18"/>
      <c r="J134" s="18"/>
      <c r="K134" s="18"/>
      <c r="L134" s="18"/>
      <c r="M134" s="18"/>
      <c r="N134" s="18"/>
      <c r="O134" s="284"/>
      <c r="P134" s="281"/>
      <c r="Q134" s="282"/>
    </row>
    <row r="135" spans="1:17" x14ac:dyDescent="0.25">
      <c r="A135" s="18"/>
      <c r="B135" s="18"/>
      <c r="C135" s="18"/>
      <c r="D135" s="18"/>
      <c r="E135" s="283"/>
      <c r="F135" s="21"/>
      <c r="G135" s="22"/>
      <c r="H135" s="18"/>
      <c r="I135" s="18"/>
      <c r="J135" s="18"/>
      <c r="K135" s="18"/>
      <c r="L135" s="18"/>
      <c r="M135" s="18"/>
      <c r="N135" s="18"/>
      <c r="O135" s="284"/>
      <c r="P135" s="281"/>
      <c r="Q135" s="282"/>
    </row>
    <row r="136" spans="1:17" x14ac:dyDescent="0.25">
      <c r="A136" s="18"/>
      <c r="B136" s="18"/>
      <c r="C136" s="18"/>
      <c r="D136" s="18"/>
      <c r="E136" s="283"/>
      <c r="F136" s="21"/>
      <c r="G136" s="22"/>
      <c r="H136" s="18"/>
      <c r="I136" s="18"/>
      <c r="J136" s="18"/>
      <c r="K136" s="18"/>
      <c r="L136" s="18"/>
      <c r="M136" s="18"/>
      <c r="N136" s="18"/>
      <c r="O136" s="284"/>
      <c r="P136" s="281"/>
      <c r="Q136" s="282"/>
    </row>
  </sheetData>
  <mergeCells count="181">
    <mergeCell ref="I121:L121"/>
    <mergeCell ref="D122:H122"/>
    <mergeCell ref="I122:L122"/>
    <mergeCell ref="D123:H123"/>
    <mergeCell ref="D121:H121"/>
    <mergeCell ref="I123:L123"/>
    <mergeCell ref="F87:F88"/>
    <mergeCell ref="C96:C97"/>
    <mergeCell ref="D96:D97"/>
    <mergeCell ref="E96:E97"/>
    <mergeCell ref="C89:C91"/>
    <mergeCell ref="C98:C100"/>
    <mergeCell ref="D98:D100"/>
    <mergeCell ref="E98:E100"/>
    <mergeCell ref="F98:F100"/>
    <mergeCell ref="F96:F97"/>
    <mergeCell ref="C94:G94"/>
    <mergeCell ref="C95:Q95"/>
    <mergeCell ref="D92:D93"/>
    <mergeCell ref="E92:E93"/>
    <mergeCell ref="F92:F93"/>
    <mergeCell ref="C92:C93"/>
    <mergeCell ref="P92:P93"/>
    <mergeCell ref="Q92:Q93"/>
    <mergeCell ref="D130:H130"/>
    <mergeCell ref="I130:L130"/>
    <mergeCell ref="D129:H129"/>
    <mergeCell ref="I129:L129"/>
    <mergeCell ref="D124:H124"/>
    <mergeCell ref="I124:L124"/>
    <mergeCell ref="D128:H128"/>
    <mergeCell ref="I128:L128"/>
    <mergeCell ref="D125:H125"/>
    <mergeCell ref="D126:H126"/>
    <mergeCell ref="I125:L125"/>
    <mergeCell ref="I126:L126"/>
    <mergeCell ref="I127:L127"/>
    <mergeCell ref="D127:H127"/>
    <mergeCell ref="D120:H120"/>
    <mergeCell ref="I120:L120"/>
    <mergeCell ref="C113:G113"/>
    <mergeCell ref="B114:G114"/>
    <mergeCell ref="B115:G115"/>
    <mergeCell ref="H103:H109"/>
    <mergeCell ref="I103:I109"/>
    <mergeCell ref="J103:J109"/>
    <mergeCell ref="K103:K109"/>
    <mergeCell ref="L103:L109"/>
    <mergeCell ref="D118:H118"/>
    <mergeCell ref="I118:L118"/>
    <mergeCell ref="D119:H119"/>
    <mergeCell ref="I119:L119"/>
    <mergeCell ref="G117:N117"/>
    <mergeCell ref="A103:A110"/>
    <mergeCell ref="B103:B110"/>
    <mergeCell ref="C103:C110"/>
    <mergeCell ref="E103:E110"/>
    <mergeCell ref="F103:F110"/>
    <mergeCell ref="N111:N112"/>
    <mergeCell ref="O111:O112"/>
    <mergeCell ref="A101:A102"/>
    <mergeCell ref="B101:B102"/>
    <mergeCell ref="C101:C102"/>
    <mergeCell ref="D101:D102"/>
    <mergeCell ref="E101:E102"/>
    <mergeCell ref="O101:O102"/>
    <mergeCell ref="A52:A86"/>
    <mergeCell ref="A87:A88"/>
    <mergeCell ref="B52:B86"/>
    <mergeCell ref="C52:C86"/>
    <mergeCell ref="E52:E86"/>
    <mergeCell ref="B87:B88"/>
    <mergeCell ref="D80:D84"/>
    <mergeCell ref="C87:C88"/>
    <mergeCell ref="A29:A49"/>
    <mergeCell ref="D87:D88"/>
    <mergeCell ref="D52:D54"/>
    <mergeCell ref="D55:D63"/>
    <mergeCell ref="E89:E91"/>
    <mergeCell ref="B96:B97"/>
    <mergeCell ref="B89:B91"/>
    <mergeCell ref="A89:A91"/>
    <mergeCell ref="A92:A93"/>
    <mergeCell ref="A96:A97"/>
    <mergeCell ref="A98:A100"/>
    <mergeCell ref="B98:B100"/>
    <mergeCell ref="B92:B93"/>
    <mergeCell ref="Q52:Q53"/>
    <mergeCell ref="O52:O53"/>
    <mergeCell ref="F4:F6"/>
    <mergeCell ref="C51:Q51"/>
    <mergeCell ref="C29:C49"/>
    <mergeCell ref="E29:E49"/>
    <mergeCell ref="F29:F49"/>
    <mergeCell ref="P111:P112"/>
    <mergeCell ref="Q111:Q112"/>
    <mergeCell ref="G103:G109"/>
    <mergeCell ref="M103:M109"/>
    <mergeCell ref="B7:Q7"/>
    <mergeCell ref="F101:F102"/>
    <mergeCell ref="N87:N88"/>
    <mergeCell ref="O87:O88"/>
    <mergeCell ref="P87:P88"/>
    <mergeCell ref="Q87:Q88"/>
    <mergeCell ref="O29:O30"/>
    <mergeCell ref="O92:O93"/>
    <mergeCell ref="F89:F91"/>
    <mergeCell ref="E87:E88"/>
    <mergeCell ref="N29:N30"/>
    <mergeCell ref="N101:N102"/>
    <mergeCell ref="D89:D91"/>
    <mergeCell ref="F52:F86"/>
    <mergeCell ref="N52:N53"/>
    <mergeCell ref="B9:B19"/>
    <mergeCell ref="C9:C19"/>
    <mergeCell ref="E9:E19"/>
    <mergeCell ref="F9:F19"/>
    <mergeCell ref="D65:D70"/>
    <mergeCell ref="D72:D77"/>
    <mergeCell ref="D78:D79"/>
    <mergeCell ref="D29:D30"/>
    <mergeCell ref="C50:G50"/>
    <mergeCell ref="D31:D38"/>
    <mergeCell ref="B29:B49"/>
    <mergeCell ref="P101:P102"/>
    <mergeCell ref="Q101:Q102"/>
    <mergeCell ref="G4:G6"/>
    <mergeCell ref="H4:K4"/>
    <mergeCell ref="E20:E24"/>
    <mergeCell ref="F20:F24"/>
    <mergeCell ref="C25:G25"/>
    <mergeCell ref="C26:Q26"/>
    <mergeCell ref="D20:D21"/>
    <mergeCell ref="O20:O21"/>
    <mergeCell ref="P20:P21"/>
    <mergeCell ref="Q20:Q21"/>
    <mergeCell ref="F27:F28"/>
    <mergeCell ref="D11:D14"/>
    <mergeCell ref="Q9:Q10"/>
    <mergeCell ref="N9:N10"/>
    <mergeCell ref="N92:N93"/>
    <mergeCell ref="P52:P53"/>
    <mergeCell ref="C27:C28"/>
    <mergeCell ref="D9:D10"/>
    <mergeCell ref="D27:D28"/>
    <mergeCell ref="H5:H6"/>
    <mergeCell ref="P9:P10"/>
    <mergeCell ref="C20:C24"/>
    <mergeCell ref="A3:Q3"/>
    <mergeCell ref="A4:A6"/>
    <mergeCell ref="B4:B6"/>
    <mergeCell ref="C4:C6"/>
    <mergeCell ref="D4:D6"/>
    <mergeCell ref="B27:B28"/>
    <mergeCell ref="E27:E28"/>
    <mergeCell ref="A9:A19"/>
    <mergeCell ref="A27:A28"/>
    <mergeCell ref="L1:Q1"/>
    <mergeCell ref="O9:O10"/>
    <mergeCell ref="D15:D18"/>
    <mergeCell ref="N115:Q115"/>
    <mergeCell ref="F116:M116"/>
    <mergeCell ref="Q29:Q30"/>
    <mergeCell ref="A2:Q2"/>
    <mergeCell ref="D40:D42"/>
    <mergeCell ref="D43:D45"/>
    <mergeCell ref="N27:N28"/>
    <mergeCell ref="O27:O28"/>
    <mergeCell ref="P27:P28"/>
    <mergeCell ref="Q27:Q28"/>
    <mergeCell ref="N20:N21"/>
    <mergeCell ref="P29:P30"/>
    <mergeCell ref="C8:Q8"/>
    <mergeCell ref="I5:J5"/>
    <mergeCell ref="K5:K6"/>
    <mergeCell ref="N5:N6"/>
    <mergeCell ref="O5:Q5"/>
    <mergeCell ref="E4:E6"/>
    <mergeCell ref="L4:L6"/>
    <mergeCell ref="M4:M6"/>
    <mergeCell ref="N4:Q4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H17" sqref="H17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31</v>
      </c>
    </row>
    <row r="3" spans="2:3" ht="31.8" thickBot="1" x14ac:dyDescent="0.3">
      <c r="B3" s="3" t="s">
        <v>22</v>
      </c>
      <c r="C3" s="4" t="s">
        <v>23</v>
      </c>
    </row>
    <row r="4" spans="2:3" ht="14.25" customHeight="1" x14ac:dyDescent="0.25">
      <c r="B4" s="11">
        <v>0</v>
      </c>
      <c r="C4" s="12" t="s">
        <v>24</v>
      </c>
    </row>
    <row r="5" spans="2:3" ht="14.25" customHeight="1" x14ac:dyDescent="0.25">
      <c r="B5" s="5">
        <v>1</v>
      </c>
      <c r="C5" s="6" t="s">
        <v>26</v>
      </c>
    </row>
    <row r="6" spans="2:3" ht="14.25" customHeight="1" x14ac:dyDescent="0.25">
      <c r="B6" s="5">
        <v>2</v>
      </c>
      <c r="C6" s="6" t="s">
        <v>25</v>
      </c>
    </row>
    <row r="7" spans="2:3" ht="14.25" customHeight="1" x14ac:dyDescent="0.25">
      <c r="B7" s="5">
        <v>3</v>
      </c>
      <c r="C7" s="6" t="s">
        <v>28</v>
      </c>
    </row>
    <row r="8" spans="2:3" ht="14.25" customHeight="1" x14ac:dyDescent="0.25">
      <c r="B8" s="5">
        <v>4</v>
      </c>
      <c r="C8" s="6" t="s">
        <v>49</v>
      </c>
    </row>
    <row r="9" spans="2:3" ht="14.25" customHeight="1" x14ac:dyDescent="0.25">
      <c r="B9" s="5">
        <v>5</v>
      </c>
      <c r="C9" s="6" t="s">
        <v>53</v>
      </c>
    </row>
    <row r="10" spans="2:3" ht="14.25" customHeight="1" x14ac:dyDescent="0.25">
      <c r="B10" s="5">
        <v>6</v>
      </c>
      <c r="C10" s="6" t="s">
        <v>29</v>
      </c>
    </row>
    <row r="11" spans="2:3" ht="14.25" customHeight="1" x14ac:dyDescent="0.25">
      <c r="B11" s="5">
        <v>7</v>
      </c>
      <c r="C11" s="6" t="s">
        <v>50</v>
      </c>
    </row>
    <row r="12" spans="2:3" ht="14.25" customHeight="1" x14ac:dyDescent="0.25">
      <c r="B12" s="5">
        <v>8</v>
      </c>
      <c r="C12" s="6" t="s">
        <v>47</v>
      </c>
    </row>
    <row r="13" spans="2:3" ht="14.25" customHeight="1" x14ac:dyDescent="0.25">
      <c r="B13" s="5">
        <v>9</v>
      </c>
      <c r="C13" s="6" t="s">
        <v>54</v>
      </c>
    </row>
    <row r="14" spans="2:3" ht="14.25" customHeight="1" x14ac:dyDescent="0.25">
      <c r="B14" s="5">
        <v>10</v>
      </c>
      <c r="C14" s="6" t="s">
        <v>45</v>
      </c>
    </row>
    <row r="15" spans="2:3" ht="13.95" customHeight="1" x14ac:dyDescent="0.25">
      <c r="B15" s="5">
        <v>11</v>
      </c>
      <c r="C15" s="6" t="s">
        <v>48</v>
      </c>
    </row>
    <row r="16" spans="2:3" ht="13.95" customHeight="1" x14ac:dyDescent="0.25">
      <c r="B16" s="5">
        <v>12</v>
      </c>
      <c r="C16" s="6" t="s">
        <v>55</v>
      </c>
    </row>
    <row r="17" spans="2:3" ht="14.25" customHeight="1" x14ac:dyDescent="0.25">
      <c r="B17" s="5">
        <v>13</v>
      </c>
      <c r="C17" s="6" t="s">
        <v>51</v>
      </c>
    </row>
    <row r="18" spans="2:3" ht="14.25" customHeight="1" x14ac:dyDescent="0.25">
      <c r="B18" s="5">
        <v>14</v>
      </c>
      <c r="C18" s="6" t="s">
        <v>46</v>
      </c>
    </row>
    <row r="19" spans="2:3" ht="14.25" customHeight="1" x14ac:dyDescent="0.25">
      <c r="B19" s="5">
        <v>15</v>
      </c>
      <c r="C19" s="6" t="s">
        <v>30</v>
      </c>
    </row>
    <row r="20" spans="2:3" ht="14.25" customHeight="1" x14ac:dyDescent="0.25">
      <c r="B20" s="5">
        <v>16</v>
      </c>
      <c r="C20" s="6" t="s">
        <v>52</v>
      </c>
    </row>
    <row r="21" spans="2:3" ht="14.25" customHeight="1" x14ac:dyDescent="0.25">
      <c r="B21" s="5">
        <v>17</v>
      </c>
      <c r="C21" s="6" t="s">
        <v>27</v>
      </c>
    </row>
    <row r="22" spans="2:3" ht="15.75" customHeight="1" thickBot="1" x14ac:dyDescent="0.3">
      <c r="B22" s="7">
        <v>18</v>
      </c>
      <c r="C22" s="8" t="s">
        <v>32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10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2017-10-06T05:14:02Z</cp:lastPrinted>
  <dcterms:created xsi:type="dcterms:W3CDTF">1996-10-14T23:33:28Z</dcterms:created>
  <dcterms:modified xsi:type="dcterms:W3CDTF">2017-10-06T05:14:13Z</dcterms:modified>
</cp:coreProperties>
</file>