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iva5\Desktop\My Documents\TARYBA\Sprendimu projektai\Registravimas\"/>
    </mc:Choice>
  </mc:AlternateContent>
  <bookViews>
    <workbookView xWindow="0" yWindow="0" windowWidth="28800" windowHeight="11835" tabRatio="500" activeTab="1"/>
  </bookViews>
  <sheets>
    <sheet name="1priedas" sheetId="2" r:id="rId1"/>
    <sheet name="2 priedas" sheetId="1" r:id="rId2"/>
    <sheet name="3 priedas" sheetId="3" r:id="rId3"/>
  </sheets>
  <definedNames>
    <definedName name="_xlnm.Print_Titles" localSheetId="1">'2 priedas'!$4:$6</definedName>
  </definedNames>
  <calcPr calcId="152511"/>
  <fileRecoveryPr autoRecover="0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25" i="1" l="1"/>
  <c r="B325" i="1"/>
  <c r="B23" i="1" l="1"/>
  <c r="B20" i="1"/>
  <c r="B22" i="1" s="1"/>
  <c r="B297" i="1" l="1"/>
  <c r="B299" i="1" s="1"/>
  <c r="E300" i="1"/>
  <c r="C300" i="1"/>
  <c r="E297" i="1"/>
  <c r="E299" i="1" s="1"/>
  <c r="C297" i="1"/>
  <c r="C299" i="1" s="1"/>
  <c r="C13" i="1" l="1"/>
  <c r="D13" i="1"/>
  <c r="E13" i="1"/>
  <c r="B13" i="1"/>
  <c r="B80" i="1" l="1"/>
  <c r="C115" i="1"/>
  <c r="E115" i="1"/>
  <c r="B115" i="1"/>
  <c r="C107" i="1"/>
  <c r="B107" i="1"/>
  <c r="C82" i="1"/>
  <c r="E82" i="1"/>
  <c r="B82" i="1"/>
  <c r="C109" i="1"/>
  <c r="E109" i="1"/>
  <c r="B109" i="1"/>
  <c r="C295" i="1" l="1"/>
  <c r="B295" i="1"/>
  <c r="C118" i="1"/>
  <c r="D118" i="1"/>
  <c r="B118" i="1"/>
  <c r="C294" i="1"/>
  <c r="D294" i="1"/>
  <c r="E294" i="1"/>
  <c r="B294" i="1"/>
  <c r="C293" i="1"/>
  <c r="D293" i="1"/>
  <c r="E293" i="1"/>
  <c r="B293" i="1"/>
  <c r="C292" i="1"/>
  <c r="E292" i="1"/>
  <c r="B292" i="1"/>
  <c r="C291" i="1"/>
  <c r="D291" i="1"/>
  <c r="E291" i="1"/>
  <c r="B291" i="1"/>
  <c r="C272" i="1"/>
  <c r="D272" i="1"/>
  <c r="E272" i="1"/>
  <c r="B272" i="1"/>
  <c r="C275" i="1"/>
  <c r="D275" i="1"/>
  <c r="E275" i="1"/>
  <c r="B275" i="1"/>
  <c r="C278" i="1"/>
  <c r="D278" i="1"/>
  <c r="B278" i="1"/>
  <c r="C269" i="1"/>
  <c r="D269" i="1"/>
  <c r="E269" i="1"/>
  <c r="B269" i="1"/>
  <c r="D328" i="1" l="1"/>
  <c r="C329" i="1"/>
  <c r="C328" i="1"/>
  <c r="B329" i="1"/>
  <c r="B328" i="1"/>
  <c r="E328" i="1"/>
  <c r="C267" i="1"/>
  <c r="B267" i="1"/>
  <c r="C264" i="1"/>
  <c r="D264" i="1"/>
  <c r="E264" i="1"/>
  <c r="B264" i="1"/>
  <c r="C262" i="1"/>
  <c r="D262" i="1"/>
  <c r="B262" i="1"/>
  <c r="C259" i="1"/>
  <c r="D259" i="1"/>
  <c r="E259" i="1"/>
  <c r="B259" i="1"/>
  <c r="D255" i="1"/>
  <c r="E255" i="1"/>
  <c r="C255" i="1"/>
  <c r="B255" i="1"/>
  <c r="C253" i="1"/>
  <c r="D253" i="1"/>
  <c r="E253" i="1"/>
  <c r="B253" i="1"/>
  <c r="C247" i="1"/>
  <c r="D247" i="1"/>
  <c r="B247" i="1"/>
  <c r="C241" i="1"/>
  <c r="D241" i="1"/>
  <c r="B241" i="1"/>
  <c r="C239" i="1"/>
  <c r="D239" i="1"/>
  <c r="B239" i="1"/>
  <c r="C281" i="1"/>
  <c r="D281" i="1"/>
  <c r="E281" i="1"/>
  <c r="B281" i="1"/>
  <c r="C236" i="1"/>
  <c r="D236" i="1"/>
  <c r="E236" i="1"/>
  <c r="B236" i="1"/>
  <c r="C234" i="1"/>
  <c r="D234" i="1"/>
  <c r="B234" i="1"/>
  <c r="C231" i="1"/>
  <c r="D231" i="1"/>
  <c r="E231" i="1"/>
  <c r="B231" i="1"/>
  <c r="B229" i="1"/>
  <c r="C229" i="1"/>
  <c r="D229" i="1"/>
  <c r="C225" i="1"/>
  <c r="D225" i="1"/>
  <c r="E225" i="1"/>
  <c r="B225" i="1"/>
  <c r="C222" i="1"/>
  <c r="D222" i="1"/>
  <c r="B222" i="1"/>
  <c r="D287" i="1"/>
  <c r="C287" i="1"/>
  <c r="B287" i="1"/>
  <c r="C285" i="1"/>
  <c r="B285" i="1"/>
  <c r="D283" i="1"/>
  <c r="C219" i="1" l="1"/>
  <c r="D219" i="1"/>
  <c r="B219" i="1"/>
  <c r="E215" i="1"/>
  <c r="C212" i="1"/>
  <c r="D212" i="1"/>
  <c r="B212" i="1"/>
  <c r="C209" i="1"/>
  <c r="D209" i="1"/>
  <c r="E209" i="1"/>
  <c r="B209" i="1"/>
  <c r="C203" i="1"/>
  <c r="D203" i="1"/>
  <c r="B203" i="1"/>
  <c r="C199" i="1"/>
  <c r="D199" i="1"/>
  <c r="E199" i="1"/>
  <c r="B199" i="1"/>
  <c r="C192" i="1"/>
  <c r="D192" i="1"/>
  <c r="B192" i="1"/>
  <c r="C189" i="1"/>
  <c r="D189" i="1"/>
  <c r="E189" i="1"/>
  <c r="B189" i="1"/>
  <c r="C186" i="1"/>
  <c r="D186" i="1"/>
  <c r="B186" i="1"/>
  <c r="C179" i="1"/>
  <c r="D179" i="1"/>
  <c r="B179" i="1"/>
  <c r="E175" i="1"/>
  <c r="C164" i="1"/>
  <c r="D164" i="1"/>
  <c r="B164" i="1"/>
  <c r="E160" i="1"/>
  <c r="C157" i="1"/>
  <c r="D157" i="1"/>
  <c r="B157" i="1"/>
  <c r="C142" i="1"/>
  <c r="D142" i="1"/>
  <c r="B142" i="1"/>
  <c r="C135" i="1"/>
  <c r="D135" i="1"/>
  <c r="B135" i="1"/>
  <c r="C128" i="1"/>
  <c r="D128" i="1"/>
  <c r="B128" i="1"/>
  <c r="C125" i="1"/>
  <c r="D125" i="1"/>
  <c r="B125" i="1"/>
  <c r="E121" i="1"/>
  <c r="D317" i="1" l="1"/>
  <c r="C317" i="1"/>
  <c r="B317" i="1"/>
  <c r="D316" i="1"/>
  <c r="C316" i="1"/>
  <c r="B316" i="1"/>
  <c r="D315" i="1"/>
  <c r="C315" i="1"/>
  <c r="B315" i="1"/>
  <c r="E314" i="1"/>
  <c r="D314" i="1"/>
  <c r="C314" i="1"/>
  <c r="B314" i="1"/>
  <c r="D309" i="1"/>
  <c r="C309" i="1"/>
  <c r="B309" i="1"/>
  <c r="D307" i="1"/>
  <c r="C307" i="1"/>
  <c r="B307" i="1"/>
  <c r="E304" i="1"/>
  <c r="D304" i="1"/>
  <c r="D313" i="1" s="1"/>
  <c r="C304" i="1"/>
  <c r="B304" i="1"/>
  <c r="C302" i="1"/>
  <c r="B302" i="1"/>
  <c r="C322" i="1"/>
  <c r="B322" i="1"/>
  <c r="C319" i="1"/>
  <c r="C321" i="1" s="1"/>
  <c r="B319" i="1"/>
  <c r="B321" i="1" s="1"/>
  <c r="E116" i="1"/>
  <c r="C116" i="1"/>
  <c r="B116" i="1"/>
  <c r="E112" i="1"/>
  <c r="E114" i="1" s="1"/>
  <c r="C112" i="1"/>
  <c r="C114" i="1" s="1"/>
  <c r="B112" i="1"/>
  <c r="B114" i="1" s="1"/>
  <c r="E105" i="1"/>
  <c r="C105" i="1"/>
  <c r="B105" i="1"/>
  <c r="E104" i="1"/>
  <c r="D104" i="1"/>
  <c r="D324" i="1" s="1"/>
  <c r="C104" i="1"/>
  <c r="B104" i="1"/>
  <c r="E101" i="1"/>
  <c r="C101" i="1"/>
  <c r="B101" i="1"/>
  <c r="E98" i="1"/>
  <c r="D98" i="1"/>
  <c r="C98" i="1"/>
  <c r="B98" i="1"/>
  <c r="E96" i="1"/>
  <c r="C96" i="1"/>
  <c r="B96" i="1"/>
  <c r="E93" i="1"/>
  <c r="D93" i="1"/>
  <c r="C93" i="1"/>
  <c r="B93" i="1"/>
  <c r="C91" i="1"/>
  <c r="B91" i="1"/>
  <c r="C89" i="1"/>
  <c r="B89" i="1"/>
  <c r="C87" i="1"/>
  <c r="B87" i="1"/>
  <c r="E326" i="1" l="1"/>
  <c r="B326" i="1"/>
  <c r="D326" i="1"/>
  <c r="B327" i="1"/>
  <c r="C327" i="1"/>
  <c r="D327" i="1"/>
  <c r="C326" i="1"/>
  <c r="E327" i="1"/>
  <c r="C313" i="1"/>
  <c r="E313" i="1"/>
  <c r="B313" i="1"/>
  <c r="B103" i="1"/>
  <c r="D103" i="1"/>
  <c r="C103" i="1"/>
  <c r="E103" i="1"/>
  <c r="C80" i="1" l="1"/>
  <c r="C77" i="1" l="1"/>
  <c r="B77" i="1"/>
  <c r="C75" i="1"/>
  <c r="B75" i="1"/>
  <c r="C73" i="1"/>
  <c r="B73" i="1"/>
  <c r="C71" i="1"/>
  <c r="B71" i="1"/>
  <c r="C69" i="1"/>
  <c r="B69" i="1"/>
  <c r="C67" i="1"/>
  <c r="B67" i="1"/>
  <c r="C65" i="1"/>
  <c r="B65" i="1"/>
  <c r="C63" i="1"/>
  <c r="B63" i="1"/>
  <c r="C61" i="1"/>
  <c r="B61" i="1"/>
  <c r="C59" i="1"/>
  <c r="B59" i="1"/>
  <c r="C57" i="1"/>
  <c r="B57" i="1"/>
  <c r="C55" i="1"/>
  <c r="B55" i="1"/>
  <c r="C53" i="1"/>
  <c r="B53" i="1"/>
  <c r="C51" i="1"/>
  <c r="B51" i="1"/>
  <c r="C49" i="1"/>
  <c r="B49" i="1"/>
  <c r="C47" i="1"/>
  <c r="B47" i="1"/>
  <c r="C45" i="1"/>
  <c r="B45" i="1"/>
  <c r="C43" i="1"/>
  <c r="B43" i="1"/>
  <c r="C41" i="1"/>
  <c r="B41" i="1"/>
  <c r="C39" i="1"/>
  <c r="B39" i="1"/>
  <c r="C37" i="1"/>
  <c r="B37" i="1"/>
  <c r="C35" i="1"/>
  <c r="B35" i="1"/>
  <c r="C33" i="1"/>
  <c r="B33" i="1"/>
  <c r="C31" i="1"/>
  <c r="B31" i="1"/>
  <c r="C29" i="1"/>
  <c r="B29" i="1"/>
  <c r="C27" i="1"/>
  <c r="B27" i="1"/>
  <c r="C25" i="1"/>
  <c r="B25" i="1"/>
  <c r="E23" i="1"/>
  <c r="C23" i="1"/>
  <c r="E20" i="1"/>
  <c r="E22" i="1" s="1"/>
  <c r="C20" i="1"/>
  <c r="C22" i="1" s="1"/>
  <c r="E18" i="1"/>
  <c r="E330" i="1" s="1"/>
  <c r="D18" i="1"/>
  <c r="D330" i="1" s="1"/>
  <c r="C18" i="1"/>
  <c r="C330" i="1" s="1"/>
  <c r="B18" i="1"/>
  <c r="B330" i="1" s="1"/>
  <c r="E16" i="1"/>
  <c r="D16" i="1"/>
  <c r="C16" i="1"/>
  <c r="B16" i="1"/>
  <c r="D11" i="1"/>
  <c r="D325" i="1" s="1"/>
  <c r="C11" i="1"/>
  <c r="B11" i="1"/>
  <c r="D8" i="1"/>
  <c r="D10" i="1" s="1"/>
  <c r="C8" i="1"/>
  <c r="C10" i="1" s="1"/>
  <c r="B8" i="1"/>
  <c r="B10" i="1" s="1"/>
  <c r="B79" i="1" l="1"/>
  <c r="C79" i="1"/>
  <c r="D249" i="1"/>
  <c r="C249" i="1"/>
  <c r="B249" i="1"/>
  <c r="E243" i="1"/>
  <c r="E290" i="1" s="1"/>
  <c r="D243" i="1"/>
  <c r="C243" i="1"/>
  <c r="B243" i="1"/>
  <c r="D215" i="1"/>
  <c r="C215" i="1"/>
  <c r="B215" i="1"/>
  <c r="D205" i="1"/>
  <c r="C205" i="1"/>
  <c r="B205" i="1"/>
  <c r="D195" i="1"/>
  <c r="C195" i="1"/>
  <c r="B195" i="1"/>
  <c r="D182" i="1"/>
  <c r="C182" i="1"/>
  <c r="B182" i="1"/>
  <c r="D175" i="1"/>
  <c r="C175" i="1"/>
  <c r="B175" i="1"/>
  <c r="D171" i="1"/>
  <c r="C171" i="1"/>
  <c r="B171" i="1"/>
  <c r="D167" i="1"/>
  <c r="C167" i="1"/>
  <c r="B167" i="1"/>
  <c r="D160" i="1"/>
  <c r="C160" i="1"/>
  <c r="B160" i="1"/>
  <c r="D153" i="1"/>
  <c r="C153" i="1"/>
  <c r="B153" i="1"/>
  <c r="D149" i="1"/>
  <c r="C149" i="1"/>
  <c r="B149" i="1"/>
  <c r="D145" i="1"/>
  <c r="C145" i="1"/>
  <c r="B145" i="1"/>
  <c r="D138" i="1"/>
  <c r="C138" i="1"/>
  <c r="B138" i="1"/>
  <c r="D131" i="1"/>
  <c r="C131" i="1"/>
  <c r="B131" i="1"/>
  <c r="D121" i="1"/>
  <c r="C121" i="1"/>
  <c r="B121" i="1"/>
  <c r="E85" i="1"/>
  <c r="E324" i="1" s="1"/>
  <c r="C85" i="1"/>
  <c r="C324" i="1" s="1"/>
  <c r="B85" i="1"/>
  <c r="B324" i="1" s="1"/>
  <c r="E84" i="1"/>
  <c r="E323" i="1" s="1"/>
  <c r="C84" i="1"/>
  <c r="B84" i="1"/>
  <c r="B290" i="1" l="1"/>
  <c r="B323" i="1" s="1"/>
  <c r="C290" i="1"/>
  <c r="C323" i="1" s="1"/>
  <c r="D290" i="1"/>
  <c r="D323" i="1" s="1"/>
  <c r="B31" i="3"/>
  <c r="B29" i="3"/>
  <c r="B30" i="3"/>
  <c r="B32" i="3"/>
  <c r="B24" i="3"/>
  <c r="B25" i="3"/>
  <c r="B26" i="3"/>
  <c r="B20" i="3"/>
  <c r="B21" i="3"/>
  <c r="B22" i="3"/>
  <c r="B23" i="3"/>
  <c r="B17" i="3"/>
  <c r="B18" i="3"/>
  <c r="B19" i="3"/>
  <c r="B40" i="3"/>
  <c r="B38" i="3"/>
  <c r="B37" i="3"/>
  <c r="B34" i="3"/>
  <c r="B33" i="3"/>
  <c r="B41" i="3" l="1"/>
  <c r="B42" i="3"/>
  <c r="B13" i="3"/>
  <c r="B11" i="3"/>
  <c r="B12" i="3"/>
  <c r="B10" i="3"/>
  <c r="B43" i="3" l="1"/>
  <c r="B44" i="3"/>
  <c r="B39" i="3" l="1"/>
  <c r="B9" i="3"/>
  <c r="B14" i="3"/>
  <c r="B15" i="3"/>
  <c r="B16" i="3"/>
  <c r="B27" i="3"/>
  <c r="B28" i="3"/>
  <c r="B35" i="3"/>
  <c r="B36" i="3"/>
  <c r="B45" i="3"/>
  <c r="B8" i="3"/>
  <c r="B17" i="2" l="1"/>
  <c r="B20" i="2" l="1"/>
  <c r="C46" i="3"/>
  <c r="D46" i="3"/>
  <c r="E46" i="3"/>
  <c r="B46" i="3" l="1"/>
  <c r="B19" i="2" l="1"/>
  <c r="B13" i="2"/>
  <c r="B12" i="2" s="1"/>
  <c r="B24" i="2" l="1"/>
</calcChain>
</file>

<file path=xl/sharedStrings.xml><?xml version="1.0" encoding="utf-8"?>
<sst xmlns="http://schemas.openxmlformats.org/spreadsheetml/2006/main" count="398" uniqueCount="180">
  <si>
    <t xml:space="preserve">     ASIGNAVIMAI PAGAL ASIGNAVIMŲ VALDYTOJUS IR PROGRAMAS</t>
  </si>
  <si>
    <t>Asignavimų valdytojas</t>
  </si>
  <si>
    <t>Iš viso (tūkst. Eur)</t>
  </si>
  <si>
    <t>Iš jų  (tūkst. Eur)</t>
  </si>
  <si>
    <t xml:space="preserve">  išlaidoms</t>
  </si>
  <si>
    <t>iš viso</t>
  </si>
  <si>
    <t>iš jų darbo užmokesčiui</t>
  </si>
  <si>
    <t>turtui įsigyti  ir finansi-niams įsipareigoji-mams vykdyti</t>
  </si>
  <si>
    <t xml:space="preserve">                                     01 SAVIVALDYBĖS VALDYMO  PROGRAMA</t>
  </si>
  <si>
    <t>Savivaldybės administracija</t>
  </si>
  <si>
    <t>Iš viso  01 programai</t>
  </si>
  <si>
    <t xml:space="preserve">Savivaldybės administracija </t>
  </si>
  <si>
    <t>Iš jų: Savivaldybės biudžeto lėšos</t>
  </si>
  <si>
    <t>Iš viso  02 programai</t>
  </si>
  <si>
    <t>Iš viso 05 programai</t>
  </si>
  <si>
    <t>Iš jų – Savivaldybės biudžeto lėšos</t>
  </si>
  <si>
    <t>Iš jų:  Savivaldybės biudžeto lėšos</t>
  </si>
  <si>
    <t>Iš viso  10 programai</t>
  </si>
  <si>
    <t>Savivaldybės viešoji biblioteka</t>
  </si>
  <si>
    <t>Dailės galerija</t>
  </si>
  <si>
    <t>Kraštotyros muziejus</t>
  </si>
  <si>
    <t>Lėlių vežimo teatras</t>
  </si>
  <si>
    <t>Iš viso  11 programai</t>
  </si>
  <si>
    <t xml:space="preserve">                                            13 ŠVIETIMO IR UGDYMO PROGRAMA</t>
  </si>
  <si>
    <t>Juozo Balčikonio gimnazija</t>
  </si>
  <si>
    <t>Vytauto Žemkalnio gimnazija</t>
  </si>
  <si>
    <t>5-oji gimnazija</t>
  </si>
  <si>
    <t>Juozo Miltinio gimnazija</t>
  </si>
  <si>
    <t>Raimundo Sargūno sporto gimnazija</t>
  </si>
  <si>
    <t>Rožyno progimnazija</t>
  </si>
  <si>
    <t>Mykolo Karkos pagrindinė mokykla</t>
  </si>
  <si>
    <t>Alfonso Lipniūno progimnazija</t>
  </si>
  <si>
    <t>Senvagės progimnazija</t>
  </si>
  <si>
    <t>Kurčiųjų ir neprigirdinčiųjų pagrindinė mokykla</t>
  </si>
  <si>
    <t>Suaugusiųjų ir jaunimo mokymo centras</t>
  </si>
  <si>
    <t>Gamtos mokykla</t>
  </si>
  <si>
    <t>Iš viso 13 programai</t>
  </si>
  <si>
    <t xml:space="preserve">          mokinio krepšelio lėšos</t>
  </si>
  <si>
    <t xml:space="preserve">          įstaigos pajamos už paslaugas</t>
  </si>
  <si>
    <t xml:space="preserve">        PANEVĖŽIO MIESTO SAVIVALDYBĖS 2017 METŲ BIUDŽETO PAJAMOS           </t>
  </si>
  <si>
    <t>Pajamų pavadinimas</t>
  </si>
  <si>
    <t>DOTACIJOS</t>
  </si>
  <si>
    <t>KITOS PAJAMOS</t>
  </si>
  <si>
    <t>Pajamos už prekes ir paslaugas</t>
  </si>
  <si>
    <t>Pajamos už patalpų nuomą</t>
  </si>
  <si>
    <t>Iš viso pajamų</t>
  </si>
  <si>
    <t>IŠ SAVIVALDYBĖS BIUDŽETO IŠLAIKOMŲ ĮSTAIGŲ PAJAMŲ UŽ TEIKIAMAS PASLAUGAS ĮMOKOS Į SAVIVALDYBĖS BIUDŽETĄ</t>
  </si>
  <si>
    <t xml:space="preserve">         Iš jų ( tūkst. Eur)</t>
  </si>
  <si>
    <t>Savivaldybės institucijos ir įstaigos pavadinimas</t>
  </si>
  <si>
    <t>Iš viso pajamų (tūkst. Eur)</t>
  </si>
  <si>
    <t xml:space="preserve">pajamos už prekes ir paslaugas </t>
  </si>
  <si>
    <r>
      <rPr>
        <sz val="12"/>
        <rFont val="Times New Roman"/>
        <family val="1"/>
        <charset val="186"/>
      </rPr>
      <t xml:space="preserve">pajamos už patalpų nuomą </t>
    </r>
    <r>
      <rPr>
        <sz val="10"/>
        <rFont val="Times New Roman"/>
        <family val="1"/>
        <charset val="186"/>
      </rPr>
      <t xml:space="preserve">          </t>
    </r>
  </si>
  <si>
    <t>Panevėžio miesto savivaldybės</t>
  </si>
  <si>
    <t xml:space="preserve">sprendimo Nr.    </t>
  </si>
  <si>
    <t>1 priedas</t>
  </si>
  <si>
    <t>Iš viso 03 programai</t>
  </si>
  <si>
    <t>Visuomenės sveikatos biuras</t>
  </si>
  <si>
    <t>Iš jų – įstaigos pajamos už paslaugas</t>
  </si>
  <si>
    <t>įmokos už išlaikymą švietimo, socialinės apsaugos ir kitose įstaigose</t>
  </si>
  <si>
    <t xml:space="preserve">                     Iš viso</t>
  </si>
  <si>
    <t>Įmokos už išlaikymą švietimo, socialinės apsaugos ir kitose įstaigose</t>
  </si>
  <si>
    <t>Dotacijos ir lėšos iš kitų valdymo lygių</t>
  </si>
  <si>
    <t>Kitos dotacijos ir lėšos iš kitų valdymo lygių</t>
  </si>
  <si>
    <t>Specialioji tikslinė dotacija</t>
  </si>
  <si>
    <t>tarybos 2017 m. lapkričio     d.</t>
  </si>
  <si>
    <t>Savivaldybės administracijos Socialinių reikalų skyrius</t>
  </si>
  <si>
    <t>Socialinių paslaugų centras</t>
  </si>
  <si>
    <t xml:space="preserve">         valstybės biudžeto specialioji tikslinė  dotacija valstybinėms (valstybės perduotoms savivaldybėms) funkcijoms atlikti                                                                 </t>
  </si>
  <si>
    <t xml:space="preserve">          įstaigų pajamos už paslaugas</t>
  </si>
  <si>
    <t>Jaunuolių dienos centras</t>
  </si>
  <si>
    <t>Specialioji mokykla-daugiafunkcis centras</t>
  </si>
  <si>
    <t>Iš viso 15 programai</t>
  </si>
  <si>
    <t>Kūno kultūros ir sporto centras</t>
  </si>
  <si>
    <t>Futbolo akademija</t>
  </si>
  <si>
    <t>Iš viso 12 programai</t>
  </si>
  <si>
    <t>Iš jų – valstybės biudžeto specialioji tikslinė dotacija valstybinėms (valstybės  perduotoms savivaldybėms) funkcijoms atlikti</t>
  </si>
  <si>
    <t>Kultūros centras Panevėžio bendruomenių rūmai</t>
  </si>
  <si>
    <t>Iš jų – valstybės biudžeto specialioji tikslinė dotacija valstybinėms (valstybės perduotoms savivaldybėms) funkcijoms atlikti</t>
  </si>
  <si>
    <t>Europos sąjungos finansinės paramos lėšos</t>
  </si>
  <si>
    <t>Kino centras „Garsas“</t>
  </si>
  <si>
    <t>Muzikinis teatras</t>
  </si>
  <si>
    <t>Teatras „Menas“</t>
  </si>
  <si>
    <t>Pedagogų švietimo centras</t>
  </si>
  <si>
    <t>Pedagoginė-psichologinė tarnyba</t>
  </si>
  <si>
    <t>„Saulėtekio“ progimnazija</t>
  </si>
  <si>
    <t>„Žemynos“ progimnazija</t>
  </si>
  <si>
    <t>,,Vyturio“ progimnazija</t>
  </si>
  <si>
    <t>„Ąžuolo“ progimnazija</t>
  </si>
  <si>
    <t>„Šaltinio“ progimnazija</t>
  </si>
  <si>
    <t>Pradinė mokykla</t>
  </si>
  <si>
    <t>Lopšelis-darželis „Draugystė“</t>
  </si>
  <si>
    <t>Lopšelis-darželis „Jūratė“</t>
  </si>
  <si>
    <t>Lopšelis-darželis „Aušra“</t>
  </si>
  <si>
    <t>Kastyčio Ramanausko lopšelis-darželis</t>
  </si>
  <si>
    <t>Lopšelis-darželis „Kregždutė“</t>
  </si>
  <si>
    <t>Lopšelis-draželis „Pasaka“</t>
  </si>
  <si>
    <t>Lopšelis-darželis „Žilvinas“</t>
  </si>
  <si>
    <t>Lopšelis-draželis „Žvaigždutė“</t>
  </si>
  <si>
    <t>Lopšelis-draželis „Rugelis“</t>
  </si>
  <si>
    <t>Lopšelis-draželis „Papartis“</t>
  </si>
  <si>
    <t>Lopšelis-draželis „Žilvitis“</t>
  </si>
  <si>
    <t>Lopšelis-draželis „Voveraitė“</t>
  </si>
  <si>
    <t>Lopšelis-draželis „Diemedis“</t>
  </si>
  <si>
    <t xml:space="preserve">         valstybės biudžeto lėšos</t>
  </si>
  <si>
    <r>
      <t xml:space="preserve">                                   </t>
    </r>
    <r>
      <rPr>
        <b/>
        <sz val="11"/>
        <color theme="1"/>
        <rFont val="Times New Roman"/>
        <family val="1"/>
        <charset val="186"/>
      </rPr>
      <t>02 INVESTICIJŲ PROJEKTŲ PROGRAMA</t>
    </r>
  </si>
  <si>
    <t xml:space="preserve">                                   03 URBANISTINĖS PLĖTROS PROGRAMA</t>
  </si>
  <si>
    <t xml:space="preserve">                    05 EKONOMINĖS PLĖTROS IR UŽIMTUMO SKATINIMO PROGRAMA</t>
  </si>
  <si>
    <t xml:space="preserve">                              10 MIESTO INFRASTRUKTŪROS OBJEKTŲ PLĖTROS,                            MODERNIZAVIMO, PRIEŽIŪROS IR INVESTICIJŲ PROJEKTŲ PROGRAMA</t>
  </si>
  <si>
    <t xml:space="preserve">                              11 KULTŪROS IR MENO PROGRAMA</t>
  </si>
  <si>
    <t xml:space="preserve">                                 12 KŪNO KULTŪROS IR SPORTO PROGRAMA</t>
  </si>
  <si>
    <t xml:space="preserve">         valstybės biudžeto specialioji tikslinė dotacija regioninėms mokykloms finansuoti</t>
  </si>
  <si>
    <t>Iš jų:  valstybės biudžeto specialioji tikslinė dotacija regioninėms įstaigoms finansuoti</t>
  </si>
  <si>
    <t xml:space="preserve">          valstybės biudžeto specialioji tikslinė dotacija regioninėms įstaigoms ir klasėms finansuoti</t>
  </si>
  <si>
    <t xml:space="preserve">                                    15 SOCIALINĖS PARAMOS ĮGYVENDINIMO PROGRAMA</t>
  </si>
  <si>
    <t xml:space="preserve">                            16 VISUOMENĖS SVEIKATOS RĖMIMO SPECIALIOJI PROGRAMA</t>
  </si>
  <si>
    <t xml:space="preserve">                 Iš viso 16 programai</t>
  </si>
  <si>
    <t xml:space="preserve">                Iš viso </t>
  </si>
  <si>
    <t xml:space="preserve">       įstaigų pajamos už paslaugas</t>
  </si>
  <si>
    <t xml:space="preserve">       mokinio krepšelio lėšos</t>
  </si>
  <si>
    <t xml:space="preserve">        valstybės biudžeto specialioji tikslinė dotacija regioninėms įstaigoms ir klasėms finansuoti</t>
  </si>
  <si>
    <t xml:space="preserve">        valstybės biudžeto lėšos </t>
  </si>
  <si>
    <t xml:space="preserve">        Europos Sąjungos finansinės paramos lėšos</t>
  </si>
  <si>
    <t>Beržų progimnazija</t>
  </si>
  <si>
    <t xml:space="preserve">         įstaigos pajamos už paslaugas</t>
  </si>
  <si>
    <t xml:space="preserve">Iš jų – valstybės biudžeto specialioji tikslinė  dotacija valstybinėms (valstybės perduotoms savivaldybėms) funkcijoms atlikti                                                                 </t>
  </si>
  <si>
    <t xml:space="preserve">Iš jų: valstybės biudžeto specialioji tikslinė  dotacija valstybinėms (valstybės perduotoms savivaldybėms) funkcijoms atlikti                                                                 </t>
  </si>
  <si>
    <t>Iš jų:  įstaigos pajamos už paslaugas</t>
  </si>
  <si>
    <t>Iš jų – mokinio krepšelio lėšos</t>
  </si>
  <si>
    <t>Iš jų: mokinio krepšelio lėšos</t>
  </si>
  <si>
    <t>Iš jų:  mokinio krepšelio lėšos</t>
  </si>
  <si>
    <t>Iš jų: įstaigos pajamos už paslaugas</t>
  </si>
  <si>
    <t>Mokinio krepšeliui finansuoti</t>
  </si>
  <si>
    <t>Iš jų –  Savivaldybės biudžeto lėšos</t>
  </si>
  <si>
    <t>Valstybės biudžeto specialioji tikslinė dotacija valstybinėms (valstybės perduotoms savivaldybėms) funkcijoms atlikti</t>
  </si>
  <si>
    <t xml:space="preserve">          Europos Sąjungos finansinės paramos lėšos</t>
  </si>
  <si>
    <t>Lopšelis-darželis ,,Gintarėlis“</t>
  </si>
  <si>
    <t>Lopšelis-darželis ,,Vaivorykštė“</t>
  </si>
  <si>
    <t>Lopšelis-darželis ,,Nykštukas“</t>
  </si>
  <si>
    <t>Lopšelis-darželis ,,Puriena“</t>
  </si>
  <si>
    <t>Lopšelis-darželis ,,Riešutėlis“</t>
  </si>
  <si>
    <t>Lopšelis-darželis ,,Rūta“</t>
  </si>
  <si>
    <t>Lopšelis-darželis ,,Diemedis“</t>
  </si>
  <si>
    <t>Lopšelis-darželis ,,Vyturėlis“</t>
  </si>
  <si>
    <t>Lopšelis-darželis ,,Dobilas“</t>
  </si>
  <si>
    <t>Regos centras ,,Linelis“</t>
  </si>
  <si>
    <t>,,Aušros“ progimnazija</t>
  </si>
  <si>
    <t>,,Ąžuolo“ progimnazija</t>
  </si>
  <si>
    <t>,,Šaltinio“ progimnazija</t>
  </si>
  <si>
    <t>,,Žemynos“ progimnazija</t>
  </si>
  <si>
    <t>,,Šviesos“ specialiojo ugdymo centras</t>
  </si>
  <si>
    <t>Kino centras ,,Garsas“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</si>
  <si>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</si>
  <si>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</si>
  <si>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</si>
  <si>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</si>
  <si>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,,Žibutė“</t>
  </si>
  <si>
    <t>Lopšelis-darželis ,,Sigutė“</t>
  </si>
  <si>
    <t>Lopšelis-darželis ,,Žilvinas“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</si>
  <si>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</si>
  <si>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</si>
  <si>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</si>
  <si>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</si>
  <si>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</si>
  <si>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,,Rugelis“</t>
  </si>
  <si>
    <t>Lopšelis-darželis ,,Vaikystė“</t>
  </si>
  <si>
    <t>Lopšelis-darželis ,,Papartis“</t>
  </si>
  <si>
    <t>Lopšelis-darželis ,,Žilvitis“</t>
  </si>
  <si>
    <t>Lopšelis-darželis ,,Voveraitė“</t>
  </si>
  <si>
    <t>Lopšelis-darželis ,,Taika“</t>
  </si>
  <si>
    <t>,,Minties“ gimnazija</t>
  </si>
  <si>
    <t>,,Vilties“ progimnazija</t>
  </si>
  <si>
    <t>,,Saulėtekio“ progimnazija</t>
  </si>
  <si>
    <t xml:space="preserve"> ,,Šviesos“ specialiojo ugdymo centras</t>
  </si>
  <si>
    <t>Iš jų: valstybės biudžeto specialioji tikslinė dotacija regioninėms įstaigoms finansuoti</t>
  </si>
  <si>
    <t>Lopšelis-darželis „Žibutė“</t>
  </si>
  <si>
    <t>Lopšelis-darželis „Sigutė“</t>
  </si>
  <si>
    <t>Lopšelis-darželis „Kastytis“</t>
  </si>
  <si>
    <t>„Vyturio“ progimnazija</t>
  </si>
  <si>
    <t xml:space="preserve">                           14 VISUOMENĖS INICIATYVŲ SKATINIMO IR SAUGUMO UŽTIKRINIMO PROGRAMA</t>
  </si>
  <si>
    <t>Iš viso 14 programai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</si>
</sst>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0"/>
      <name val="Arial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color rgb="FF9C6500"/>
      <name val="Calibri"/>
      <family val="2"/>
      <charset val="186"/>
    </font>
    <font>
      <b/>
      <sz val="11"/>
      <name val="Times New Roman"/>
      <family val="1"/>
      <charset val="186"/>
    </font>
    <font>
      <b/>
      <sz val="10"/>
      <name val="Arial"/>
      <family val="2"/>
      <charset val="186"/>
    </font>
    <font>
      <sz val="1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0"/>
      <name val="Arial"/>
      <family val="2"/>
      <charset val="186"/>
    </font>
    <font>
      <b/>
      <sz val="11"/>
      <name val="Times New Roman"/>
      <family val="1"/>
      <charset val="1"/>
    </font>
    <font>
      <b/>
      <sz val="11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1"/>
      <name val="Times New Roman"/>
      <family val="1"/>
    </font>
    <font>
      <sz val="11"/>
      <name val="Arial"/>
      <family val="2"/>
      <charset val="186"/>
    </font>
    <font>
      <sz val="10"/>
      <color theme="1"/>
      <name val="Arial"/>
      <family val="2"/>
      <charset val="186"/>
    </font>
    <font>
      <sz val="10.5"/>
      <name val="Times New Roman"/>
      <family val="1"/>
      <charset val="186"/>
    </font>
    <font>
      <b/>
      <sz val="10.5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EB9C"/>
        <bgColor rgb="FFFFFFCC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2" borderId="0" applyBorder="0" applyProtection="0"/>
  </cellStyleXfs>
  <cellXfs count="163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right"/>
    </xf>
    <xf numFmtId="164" fontId="4" fillId="0" borderId="8" xfId="0" applyNumberFormat="1" applyFont="1" applyBorder="1" applyAlignment="1">
      <alignment wrapText="1"/>
    </xf>
    <xf numFmtId="164" fontId="6" fillId="0" borderId="4" xfId="0" applyNumberFormat="1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164" fontId="4" fillId="0" borderId="9" xfId="0" applyNumberFormat="1" applyFont="1" applyBorder="1" applyAlignment="1">
      <alignment horizontal="right" vertical="center" wrapText="1"/>
    </xf>
    <xf numFmtId="164" fontId="1" fillId="0" borderId="8" xfId="0" applyNumberFormat="1" applyFont="1" applyBorder="1" applyAlignment="1">
      <alignment horizontal="right" vertical="center" wrapText="1"/>
    </xf>
    <xf numFmtId="164" fontId="9" fillId="0" borderId="8" xfId="0" applyNumberFormat="1" applyFont="1" applyBorder="1" applyAlignment="1">
      <alignment horizontal="right" vertical="center" wrapText="1"/>
    </xf>
    <xf numFmtId="0" fontId="1" fillId="0" borderId="0" xfId="0" applyFont="1" applyBorder="1"/>
    <xf numFmtId="164" fontId="7" fillId="0" borderId="3" xfId="0" applyNumberFormat="1" applyFont="1" applyBorder="1" applyAlignment="1">
      <alignment horizontal="right" vertical="center" wrapText="1"/>
    </xf>
    <xf numFmtId="164" fontId="1" fillId="0" borderId="3" xfId="0" applyNumberFormat="1" applyFont="1" applyBorder="1" applyAlignment="1">
      <alignment horizontal="right" vertical="center" wrapText="1"/>
    </xf>
    <xf numFmtId="164" fontId="1" fillId="0" borderId="3" xfId="0" applyNumberFormat="1" applyFont="1" applyBorder="1" applyAlignment="1">
      <alignment vertical="center"/>
    </xf>
    <xf numFmtId="164" fontId="10" fillId="0" borderId="8" xfId="0" applyNumberFormat="1" applyFont="1" applyBorder="1" applyAlignment="1">
      <alignment horizontal="right" vertical="center" wrapText="1"/>
    </xf>
    <xf numFmtId="164" fontId="7" fillId="0" borderId="8" xfId="0" applyNumberFormat="1" applyFont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right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164" fontId="1" fillId="0" borderId="2" xfId="0" applyNumberFormat="1" applyFont="1" applyBorder="1" applyAlignment="1">
      <alignment horizontal="right" vertical="center" wrapText="1"/>
    </xf>
    <xf numFmtId="164" fontId="4" fillId="0" borderId="8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wrapText="1"/>
    </xf>
    <xf numFmtId="164" fontId="1" fillId="0" borderId="2" xfId="0" applyNumberFormat="1" applyFont="1" applyBorder="1"/>
    <xf numFmtId="164" fontId="1" fillId="0" borderId="8" xfId="0" applyNumberFormat="1" applyFont="1" applyBorder="1"/>
    <xf numFmtId="164" fontId="6" fillId="0" borderId="4" xfId="0" applyNumberFormat="1" applyFont="1" applyBorder="1" applyAlignment="1">
      <alignment wrapText="1"/>
    </xf>
    <xf numFmtId="164" fontId="2" fillId="0" borderId="1" xfId="0" applyNumberFormat="1" applyFont="1" applyBorder="1"/>
    <xf numFmtId="164" fontId="4" fillId="0" borderId="8" xfId="0" applyNumberFormat="1" applyFont="1" applyBorder="1"/>
    <xf numFmtId="164" fontId="1" fillId="0" borderId="2" xfId="0" applyNumberFormat="1" applyFont="1" applyBorder="1" applyAlignment="1">
      <alignment horizontal="right"/>
    </xf>
    <xf numFmtId="164" fontId="4" fillId="0" borderId="2" xfId="0" applyNumberFormat="1" applyFont="1" applyBorder="1"/>
    <xf numFmtId="164" fontId="2" fillId="0" borderId="4" xfId="0" applyNumberFormat="1" applyFont="1" applyBorder="1"/>
    <xf numFmtId="164" fontId="6" fillId="0" borderId="4" xfId="0" applyNumberFormat="1" applyFont="1" applyBorder="1"/>
    <xf numFmtId="0" fontId="5" fillId="0" borderId="0" xfId="0" applyFont="1"/>
    <xf numFmtId="0" fontId="1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164" fontId="13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vertical="top" wrapText="1"/>
    </xf>
    <xf numFmtId="164" fontId="12" fillId="0" borderId="2" xfId="0" applyNumberFormat="1" applyFont="1" applyBorder="1" applyAlignment="1">
      <alignment horizontal="center" vertical="center" wrapText="1"/>
    </xf>
    <xf numFmtId="0" fontId="8" fillId="0" borderId="0" xfId="0" applyFont="1"/>
    <xf numFmtId="0" fontId="6" fillId="0" borderId="0" xfId="0" applyFont="1"/>
    <xf numFmtId="0" fontId="6" fillId="0" borderId="10" xfId="0" applyFont="1" applyBorder="1"/>
    <xf numFmtId="0" fontId="6" fillId="0" borderId="8" xfId="0" applyFont="1" applyBorder="1"/>
    <xf numFmtId="0" fontId="13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" fillId="0" borderId="0" xfId="0" applyFont="1" applyAlignment="1">
      <alignment wrapText="1"/>
    </xf>
    <xf numFmtId="164" fontId="15" fillId="0" borderId="8" xfId="0" applyNumberFormat="1" applyFont="1" applyBorder="1"/>
    <xf numFmtId="164" fontId="15" fillId="0" borderId="8" xfId="0" applyNumberFormat="1" applyFont="1" applyBorder="1" applyAlignment="1">
      <alignment horizontal="right" vertical="center" wrapText="1"/>
    </xf>
    <xf numFmtId="164" fontId="15" fillId="0" borderId="2" xfId="0" applyNumberFormat="1" applyFont="1" applyBorder="1" applyAlignment="1">
      <alignment horizontal="righ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14" fillId="0" borderId="6" xfId="0" applyNumberFormat="1" applyFont="1" applyBorder="1" applyAlignment="1">
      <alignment horizontal="left" vertical="center" wrapText="1"/>
    </xf>
    <xf numFmtId="164" fontId="4" fillId="0" borderId="2" xfId="0" applyNumberFormat="1" applyFont="1" applyBorder="1" applyAlignment="1">
      <alignment vertical="center" wrapText="1"/>
    </xf>
    <xf numFmtId="0" fontId="0" fillId="0" borderId="2" xfId="0" applyBorder="1"/>
    <xf numFmtId="0" fontId="2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left" vertical="top" wrapText="1"/>
    </xf>
    <xf numFmtId="164" fontId="11" fillId="0" borderId="2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wrapText="1"/>
    </xf>
    <xf numFmtId="164" fontId="2" fillId="0" borderId="2" xfId="0" applyNumberFormat="1" applyFont="1" applyBorder="1"/>
    <xf numFmtId="164" fontId="1" fillId="0" borderId="3" xfId="0" applyNumberFormat="1" applyFont="1" applyBorder="1"/>
    <xf numFmtId="164" fontId="2" fillId="0" borderId="4" xfId="0" applyNumberFormat="1" applyFont="1" applyBorder="1" applyAlignment="1">
      <alignment horizontal="left" vertical="center" wrapText="1"/>
    </xf>
    <xf numFmtId="164" fontId="4" fillId="0" borderId="4" xfId="0" applyNumberFormat="1" applyFont="1" applyBorder="1" applyAlignment="1">
      <alignment horizontal="left" vertical="center" wrapText="1"/>
    </xf>
    <xf numFmtId="164" fontId="17" fillId="0" borderId="2" xfId="0" applyNumberFormat="1" applyFont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left" vertical="center" wrapText="1"/>
    </xf>
    <xf numFmtId="164" fontId="16" fillId="0" borderId="4" xfId="0" applyNumberFormat="1" applyFont="1" applyBorder="1" applyAlignment="1">
      <alignment horizontal="left" vertical="center" wrapText="1"/>
    </xf>
    <xf numFmtId="164" fontId="2" fillId="0" borderId="8" xfId="0" applyNumberFormat="1" applyFont="1" applyBorder="1" applyAlignment="1">
      <alignment horizontal="right" vertical="center" wrapText="1"/>
    </xf>
    <xf numFmtId="164" fontId="13" fillId="0" borderId="2" xfId="0" applyNumberFormat="1" applyFont="1" applyBorder="1" applyAlignment="1">
      <alignment horizontal="center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wrapText="1"/>
    </xf>
    <xf numFmtId="164" fontId="4" fillId="0" borderId="10" xfId="0" applyNumberFormat="1" applyFont="1" applyBorder="1" applyAlignment="1">
      <alignment horizontal="right" vertical="center" wrapText="1"/>
    </xf>
    <xf numFmtId="164" fontId="1" fillId="0" borderId="10" xfId="0" applyNumberFormat="1" applyFont="1" applyBorder="1" applyAlignment="1">
      <alignment horizontal="right" vertical="center" wrapText="1"/>
    </xf>
    <xf numFmtId="164" fontId="1" fillId="0" borderId="2" xfId="0" applyNumberFormat="1" applyFont="1" applyBorder="1" applyAlignment="1">
      <alignment horizontal="right" vertical="center"/>
    </xf>
    <xf numFmtId="164" fontId="13" fillId="0" borderId="11" xfId="0" applyNumberFormat="1" applyFont="1" applyBorder="1" applyAlignment="1">
      <alignment horizontal="right" vertical="top" wrapText="1"/>
    </xf>
    <xf numFmtId="164" fontId="21" fillId="0" borderId="2" xfId="0" applyNumberFormat="1" applyFont="1" applyBorder="1" applyAlignment="1">
      <alignment horizontal="right" vertical="center" wrapText="1"/>
    </xf>
    <xf numFmtId="164" fontId="22" fillId="0" borderId="2" xfId="0" applyNumberFormat="1" applyFont="1" applyBorder="1" applyAlignment="1">
      <alignment horizontal="right" vertical="center" wrapText="1"/>
    </xf>
    <xf numFmtId="164" fontId="1" fillId="0" borderId="0" xfId="0" applyNumberFormat="1" applyFont="1" applyBorder="1"/>
    <xf numFmtId="164" fontId="4" fillId="0" borderId="4" xfId="0" applyNumberFormat="1" applyFont="1" applyBorder="1"/>
    <xf numFmtId="164" fontId="4" fillId="0" borderId="1" xfId="0" applyNumberFormat="1" applyFont="1" applyBorder="1"/>
    <xf numFmtId="164" fontId="16" fillId="0" borderId="8" xfId="0" applyNumberFormat="1" applyFont="1" applyBorder="1"/>
    <xf numFmtId="49" fontId="1" fillId="0" borderId="0" xfId="0" applyNumberFormat="1" applyFont="1" applyBorder="1" applyAlignment="1">
      <alignment horizontal="right"/>
    </xf>
    <xf numFmtId="164" fontId="2" fillId="0" borderId="5" xfId="0" applyNumberFormat="1" applyFont="1" applyBorder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164" fontId="2" fillId="0" borderId="5" xfId="0" applyNumberFormat="1" applyFont="1" applyBorder="1" applyAlignment="1">
      <alignment horizontal="left" vertical="center" wrapText="1"/>
    </xf>
    <xf numFmtId="164" fontId="16" fillId="0" borderId="2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left"/>
    </xf>
    <xf numFmtId="164" fontId="1" fillId="0" borderId="9" xfId="0" applyNumberFormat="1" applyFont="1" applyFill="1" applyBorder="1" applyAlignment="1">
      <alignment wrapText="1"/>
    </xf>
    <xf numFmtId="164" fontId="7" fillId="0" borderId="9" xfId="0" applyNumberFormat="1" applyFont="1" applyFill="1" applyBorder="1" applyAlignment="1">
      <alignment wrapText="1"/>
    </xf>
    <xf numFmtId="164" fontId="8" fillId="0" borderId="9" xfId="0" applyNumberFormat="1" applyFont="1" applyFill="1" applyBorder="1" applyAlignment="1">
      <alignment wrapText="1"/>
    </xf>
    <xf numFmtId="164" fontId="1" fillId="0" borderId="8" xfId="0" applyNumberFormat="1" applyFont="1" applyFill="1" applyBorder="1" applyAlignment="1">
      <alignment horizontal="right" vertical="center" wrapText="1"/>
    </xf>
    <xf numFmtId="164" fontId="13" fillId="0" borderId="2" xfId="0" applyNumberFormat="1" applyFont="1" applyFill="1" applyBorder="1" applyAlignment="1">
      <alignment horizontal="center" vertical="center" wrapText="1"/>
    </xf>
    <xf numFmtId="164" fontId="1" fillId="0" borderId="8" xfId="0" applyNumberFormat="1" applyFont="1" applyFill="1" applyBorder="1"/>
    <xf numFmtId="164" fontId="4" fillId="0" borderId="11" xfId="0" applyNumberFormat="1" applyFont="1" applyBorder="1" applyAlignment="1">
      <alignment vertical="center"/>
    </xf>
    <xf numFmtId="164" fontId="4" fillId="0" borderId="10" xfId="0" applyNumberFormat="1" applyFont="1" applyBorder="1" applyAlignment="1">
      <alignment vertical="center"/>
    </xf>
    <xf numFmtId="164" fontId="4" fillId="0" borderId="10" xfId="0" applyNumberFormat="1" applyFont="1" applyBorder="1" applyAlignment="1">
      <alignment horizontal="right" vertical="center"/>
    </xf>
    <xf numFmtId="164" fontId="4" fillId="0" borderId="8" xfId="0" applyNumberFormat="1" applyFont="1" applyBorder="1" applyAlignment="1">
      <alignment vertical="center"/>
    </xf>
    <xf numFmtId="164" fontId="1" fillId="0" borderId="8" xfId="0" applyNumberFormat="1" applyFont="1" applyBorder="1" applyAlignment="1">
      <alignment vertical="center"/>
    </xf>
    <xf numFmtId="164" fontId="13" fillId="0" borderId="6" xfId="0" applyNumberFormat="1" applyFont="1" applyBorder="1" applyAlignment="1">
      <alignment horizontal="left" vertical="center" wrapText="1"/>
    </xf>
    <xf numFmtId="164" fontId="13" fillId="0" borderId="4" xfId="0" applyNumberFormat="1" applyFont="1" applyFill="1" applyBorder="1" applyAlignment="1">
      <alignment wrapText="1"/>
    </xf>
    <xf numFmtId="164" fontId="13" fillId="0" borderId="2" xfId="0" applyNumberFormat="1" applyFont="1" applyFill="1" applyBorder="1" applyAlignment="1">
      <alignment horizontal="center"/>
    </xf>
    <xf numFmtId="164" fontId="2" fillId="0" borderId="2" xfId="0" applyNumberFormat="1" applyFont="1" applyBorder="1" applyAlignment="1">
      <alignment horizontal="left" vertical="center" wrapText="1"/>
    </xf>
    <xf numFmtId="164" fontId="6" fillId="0" borderId="2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vertical="center"/>
    </xf>
    <xf numFmtId="164" fontId="2" fillId="0" borderId="11" xfId="0" applyNumberFormat="1" applyFont="1" applyBorder="1" applyAlignment="1">
      <alignment vertical="center" wrapText="1"/>
    </xf>
    <xf numFmtId="164" fontId="2" fillId="0" borderId="2" xfId="0" applyNumberFormat="1" applyFont="1" applyBorder="1" applyAlignment="1">
      <alignment wrapText="1"/>
    </xf>
    <xf numFmtId="164" fontId="6" fillId="0" borderId="1" xfId="0" applyNumberFormat="1" applyFont="1" applyBorder="1" applyAlignment="1">
      <alignment horizontal="left" vertical="center" wrapText="1"/>
    </xf>
    <xf numFmtId="164" fontId="6" fillId="0" borderId="2" xfId="0" applyNumberFormat="1" applyFont="1" applyBorder="1" applyAlignment="1">
      <alignment wrapText="1"/>
    </xf>
    <xf numFmtId="164" fontId="6" fillId="3" borderId="4" xfId="0" applyNumberFormat="1" applyFont="1" applyFill="1" applyBorder="1" applyAlignment="1">
      <alignment horizontal="left" vertical="center" wrapText="1"/>
    </xf>
    <xf numFmtId="0" fontId="1" fillId="3" borderId="0" xfId="0" applyFont="1" applyFill="1"/>
    <xf numFmtId="164" fontId="2" fillId="3" borderId="1" xfId="0" applyNumberFormat="1" applyFont="1" applyFill="1" applyBorder="1" applyAlignment="1">
      <alignment horizontal="left" vertical="top" wrapText="1"/>
    </xf>
    <xf numFmtId="164" fontId="4" fillId="3" borderId="8" xfId="0" applyNumberFormat="1" applyFont="1" applyFill="1" applyBorder="1" applyAlignment="1">
      <alignment horizontal="right" vertical="center" wrapText="1"/>
    </xf>
    <xf numFmtId="164" fontId="1" fillId="3" borderId="8" xfId="0" applyNumberFormat="1" applyFont="1" applyFill="1" applyBorder="1" applyAlignment="1">
      <alignment horizontal="right" vertical="center" wrapText="1"/>
    </xf>
    <xf numFmtId="164" fontId="2" fillId="3" borderId="1" xfId="0" applyNumberFormat="1" applyFont="1" applyFill="1" applyBorder="1" applyAlignment="1">
      <alignment horizontal="left" vertical="center" wrapText="1"/>
    </xf>
    <xf numFmtId="164" fontId="6" fillId="3" borderId="6" xfId="0" applyNumberFormat="1" applyFont="1" applyFill="1" applyBorder="1" applyAlignment="1">
      <alignment horizontal="left" vertical="center" wrapText="1"/>
    </xf>
    <xf numFmtId="164" fontId="4" fillId="3" borderId="1" xfId="0" applyNumberFormat="1" applyFont="1" applyFill="1" applyBorder="1" applyAlignment="1">
      <alignment horizontal="left" vertical="center" wrapText="1"/>
    </xf>
    <xf numFmtId="164" fontId="4" fillId="3" borderId="9" xfId="0" applyNumberFormat="1" applyFont="1" applyFill="1" applyBorder="1" applyAlignment="1">
      <alignment horizontal="right" vertical="center" wrapText="1"/>
    </xf>
    <xf numFmtId="164" fontId="15" fillId="3" borderId="8" xfId="0" applyNumberFormat="1" applyFont="1" applyFill="1" applyBorder="1" applyAlignment="1">
      <alignment horizontal="right" vertical="center" wrapText="1"/>
    </xf>
    <xf numFmtId="164" fontId="15" fillId="3" borderId="2" xfId="0" applyNumberFormat="1" applyFont="1" applyFill="1" applyBorder="1" applyAlignment="1">
      <alignment horizontal="right" vertical="center" wrapText="1"/>
    </xf>
    <xf numFmtId="164" fontId="15" fillId="3" borderId="2" xfId="0" applyNumberFormat="1" applyFont="1" applyFill="1" applyBorder="1"/>
    <xf numFmtId="164" fontId="2" fillId="3" borderId="4" xfId="0" applyNumberFormat="1" applyFont="1" applyFill="1" applyBorder="1" applyAlignment="1">
      <alignment horizontal="left" vertical="center" wrapText="1"/>
    </xf>
    <xf numFmtId="164" fontId="4" fillId="3" borderId="2" xfId="0" applyNumberFormat="1" applyFont="1" applyFill="1" applyBorder="1" applyAlignment="1">
      <alignment horizontal="right" vertical="center" wrapText="1"/>
    </xf>
    <xf numFmtId="164" fontId="1" fillId="3" borderId="2" xfId="0" applyNumberFormat="1" applyFont="1" applyFill="1" applyBorder="1" applyAlignment="1">
      <alignment horizontal="right" vertical="center" wrapText="1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164" fontId="4" fillId="0" borderId="11" xfId="0" applyNumberFormat="1" applyFont="1" applyBorder="1" applyAlignment="1">
      <alignment horizontal="left" vertical="center"/>
    </xf>
    <xf numFmtId="164" fontId="4" fillId="0" borderId="10" xfId="0" applyNumberFormat="1" applyFont="1" applyBorder="1" applyAlignment="1">
      <alignment horizontal="left" vertical="center"/>
    </xf>
    <xf numFmtId="164" fontId="4" fillId="0" borderId="8" xfId="0" applyNumberFormat="1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 wrapText="1"/>
    </xf>
    <xf numFmtId="0" fontId="5" fillId="0" borderId="10" xfId="0" applyFont="1" applyBorder="1" applyAlignment="1">
      <alignment wrapText="1"/>
    </xf>
    <xf numFmtId="0" fontId="5" fillId="0" borderId="8" xfId="0" applyFont="1" applyBorder="1" applyAlignment="1">
      <alignment wrapText="1"/>
    </xf>
    <xf numFmtId="164" fontId="15" fillId="0" borderId="5" xfId="0" applyNumberFormat="1" applyFont="1" applyBorder="1" applyAlignment="1">
      <alignment horizontal="left" vertical="center" wrapText="1"/>
    </xf>
    <xf numFmtId="164" fontId="20" fillId="0" borderId="10" xfId="0" applyNumberFormat="1" applyFont="1" applyBorder="1" applyAlignment="1">
      <alignment wrapText="1"/>
    </xf>
    <xf numFmtId="164" fontId="20" fillId="0" borderId="8" xfId="0" applyNumberFormat="1" applyFont="1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/>
    <xf numFmtId="0" fontId="18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wrapText="1"/>
    </xf>
    <xf numFmtId="164" fontId="0" fillId="0" borderId="10" xfId="0" applyNumberFormat="1" applyBorder="1" applyAlignment="1"/>
    <xf numFmtId="164" fontId="0" fillId="0" borderId="8" xfId="0" applyNumberFormat="1" applyBorder="1" applyAlignment="1"/>
    <xf numFmtId="164" fontId="4" fillId="0" borderId="11" xfId="0" applyNumberFormat="1" applyFont="1" applyBorder="1" applyAlignment="1">
      <alignment vertical="center" wrapText="1"/>
    </xf>
    <xf numFmtId="164" fontId="0" fillId="0" borderId="10" xfId="0" applyNumberFormat="1" applyBorder="1" applyAlignment="1">
      <alignment vertical="center"/>
    </xf>
    <xf numFmtId="164" fontId="0" fillId="0" borderId="8" xfId="0" applyNumberFormat="1" applyBorder="1" applyAlignment="1">
      <alignment vertical="center"/>
    </xf>
    <xf numFmtId="164" fontId="16" fillId="0" borderId="11" xfId="0" applyNumberFormat="1" applyFont="1" applyBorder="1" applyAlignment="1">
      <alignment horizontal="left" vertical="center" wrapText="1"/>
    </xf>
    <xf numFmtId="164" fontId="20" fillId="0" borderId="10" xfId="0" applyNumberFormat="1" applyFont="1" applyBorder="1" applyAlignment="1"/>
    <xf numFmtId="164" fontId="20" fillId="0" borderId="8" xfId="0" applyNumberFormat="1" applyFont="1" applyBorder="1" applyAlignment="1"/>
    <xf numFmtId="164" fontId="4" fillId="0" borderId="11" xfId="0" applyNumberFormat="1" applyFont="1" applyBorder="1" applyAlignment="1">
      <alignment horizontal="left" vertical="center" wrapText="1"/>
    </xf>
    <xf numFmtId="164" fontId="4" fillId="0" borderId="7" xfId="0" applyNumberFormat="1" applyFont="1" applyBorder="1" applyAlignment="1">
      <alignment horizontal="left" vertical="center" wrapText="1"/>
    </xf>
    <xf numFmtId="164" fontId="5" fillId="0" borderId="10" xfId="0" applyNumberFormat="1" applyFont="1" applyBorder="1" applyAlignment="1"/>
    <xf numFmtId="164" fontId="5" fillId="0" borderId="8" xfId="0" applyNumberFormat="1" applyFont="1" applyBorder="1" applyAlignment="1"/>
    <xf numFmtId="164" fontId="4" fillId="3" borderId="11" xfId="0" applyNumberFormat="1" applyFont="1" applyFill="1" applyBorder="1" applyAlignment="1">
      <alignment horizontal="center" vertical="center" wrapText="1"/>
    </xf>
    <xf numFmtId="164" fontId="4" fillId="3" borderId="10" xfId="0" applyNumberFormat="1" applyFont="1" applyFill="1" applyBorder="1" applyAlignment="1">
      <alignment horizontal="center" vertical="center" wrapText="1"/>
    </xf>
    <xf numFmtId="164" fontId="4" fillId="3" borderId="8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</cellXfs>
  <cellStyles count="2">
    <cellStyle name="Aiškinamasis tekstas" xfId="1" builtinId="53" customBuiltin="1"/>
    <cellStyle name="Įprastas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C65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B9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2390775</xdr:colOff>
      <xdr:row>25</xdr:row>
      <xdr:rowOff>28575</xdr:rowOff>
    </xdr:from>
    <xdr:to>
      <xdr:col>1</xdr:col>
      <xdr:colOff>466725</xdr:colOff>
      <xdr:row>25</xdr:row>
      <xdr:rowOff>28575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2390775" y="83410425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523800</xdr:colOff>
      <xdr:row>0</xdr:row>
      <xdr:rowOff>38100</xdr:rowOff>
    </xdr:from>
    <xdr:to>
      <xdr:col>4</xdr:col>
      <xdr:colOff>171525</xdr:colOff>
      <xdr:row>0</xdr:row>
      <xdr:rowOff>838200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3390825" y="38100"/>
          <a:ext cx="2219475" cy="800100"/>
        </a:xfrm>
        <a:prstGeom prst="rect">
          <a:avLst/>
        </a:prstGeom>
        <a:solidFill>
          <a:srgbClr val="FFFFFF"/>
        </a:solidFill>
        <a:ln w="936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7360" rIns="0" bIns="0"/>
        <a:lstStyle/>
        <a:p>
          <a:r>
            <a:rPr lang="lt-LT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Panevėžio miesto savivaldybės tarybos 2017 m. lapkričio      d. sprendimo Nr.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lt-LT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 priedas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>
            <a:lnSpc>
              <a:spcPct val="100000"/>
            </a:lnSpc>
          </a:pPr>
          <a:endParaRPr lang="lt-LT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381001</xdr:colOff>
      <xdr:row>0</xdr:row>
      <xdr:rowOff>95250</xdr:rowOff>
    </xdr:from>
    <xdr:to>
      <xdr:col>5</xdr:col>
      <xdr:colOff>1</xdr:colOff>
      <xdr:row>0</xdr:row>
      <xdr:rowOff>895350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219451" y="95250"/>
          <a:ext cx="2552700" cy="8001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lt-LT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2017 m. lapkričio       d. sprendimo Nr.            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 priedas</a:t>
          </a:r>
          <a:endParaRPr lang="lt-LT"/>
        </a:p>
      </xdr:txBody>
    </xdr:sp>
    <xdr:clientData/>
  </xdr:twoCellAnchor>
  <xdr:twoCellAnchor>
    <xdr:from>
      <xdr:col>0</xdr:col>
      <xdr:colOff>2390775</xdr:colOff>
      <xdr:row>331</xdr:row>
      <xdr:rowOff>28575</xdr:rowOff>
    </xdr:from>
    <xdr:to>
      <xdr:col>1</xdr:col>
      <xdr:colOff>466725</xdr:colOff>
      <xdr:row>331</xdr:row>
      <xdr:rowOff>28575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ShapeType="1"/>
        </xdr:cNvSpPr>
      </xdr:nvSpPr>
      <xdr:spPr bwMode="auto">
        <a:xfrm>
          <a:off x="2390775" y="127939800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962024</xdr:colOff>
      <xdr:row>0</xdr:row>
      <xdr:rowOff>38160</xdr:rowOff>
    </xdr:from>
    <xdr:to>
      <xdr:col>4</xdr:col>
      <xdr:colOff>466724</xdr:colOff>
      <xdr:row>0</xdr:row>
      <xdr:rowOff>971280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/>
      </xdr:nvSpPr>
      <xdr:spPr>
        <a:xfrm>
          <a:off x="3419474" y="38160"/>
          <a:ext cx="2238375" cy="933120"/>
        </a:xfrm>
        <a:prstGeom prst="rect">
          <a:avLst/>
        </a:prstGeom>
        <a:solidFill>
          <a:srgbClr val="FFFFFF"/>
        </a:solidFill>
        <a:ln w="936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7360" rIns="0" bIns="0"/>
        <a:lstStyle/>
        <a:p>
          <a:pPr>
            <a:lnSpc>
              <a:spcPct val="100000"/>
            </a:lnSpc>
          </a:pPr>
          <a:r>
            <a:rPr lang="lt-LT" sz="11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Times New Roman"/>
            </a:rPr>
            <a:t>Panevėžio miesto savivaldybės tarybos 2017 m. lapkričio      d. sprendimo Nr.</a:t>
          </a:r>
          <a:endParaRPr lang="lt-LT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lang="lt-LT" sz="11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Times New Roman"/>
            </a:rPr>
            <a:t>3 priedas</a:t>
          </a:r>
          <a:endParaRPr lang="lt-LT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  <xdr:twoCellAnchor>
    <xdr:from>
      <xdr:col>0</xdr:col>
      <xdr:colOff>2390775</xdr:colOff>
      <xdr:row>47</xdr:row>
      <xdr:rowOff>28574</xdr:rowOff>
    </xdr:from>
    <xdr:to>
      <xdr:col>2</xdr:col>
      <xdr:colOff>57150</xdr:colOff>
      <xdr:row>47</xdr:row>
      <xdr:rowOff>38099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>
          <a:spLocks noChangeShapeType="1"/>
        </xdr:cNvSpPr>
      </xdr:nvSpPr>
      <xdr:spPr bwMode="auto">
        <a:xfrm>
          <a:off x="2390775" y="13963649"/>
          <a:ext cx="108585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>
      <selection activeCell="D31" sqref="D31"/>
    </sheetView>
  </sheetViews>
  <sheetFormatPr defaultRowHeight="12.75" x14ac:dyDescent="0.2"/>
  <cols>
    <col min="1" max="1" width="58.7109375" customWidth="1"/>
    <col min="2" max="2" width="28.140625" customWidth="1"/>
    <col min="3" max="3" width="10.5703125"/>
    <col min="4" max="1025" width="8.5703125"/>
  </cols>
  <sheetData>
    <row r="1" spans="1:3" ht="26.25" customHeight="1" x14ac:dyDescent="0.2"/>
    <row r="2" spans="1:3" ht="14.25" customHeight="1" x14ac:dyDescent="0.25">
      <c r="B2" s="44" t="s">
        <v>52</v>
      </c>
    </row>
    <row r="3" spans="1:3" ht="14.25" customHeight="1" x14ac:dyDescent="0.25">
      <c r="B3" s="44" t="s">
        <v>64</v>
      </c>
    </row>
    <row r="4" spans="1:3" ht="13.5" customHeight="1" x14ac:dyDescent="0.25">
      <c r="B4" s="1" t="s">
        <v>53</v>
      </c>
    </row>
    <row r="5" spans="1:3" ht="13.5" customHeight="1" x14ac:dyDescent="0.25">
      <c r="B5" s="1" t="s">
        <v>54</v>
      </c>
    </row>
    <row r="6" spans="1:3" ht="23.25" customHeight="1" x14ac:dyDescent="0.2">
      <c r="B6" s="38"/>
    </row>
    <row r="7" spans="1:3" ht="24" customHeight="1" x14ac:dyDescent="0.25">
      <c r="A7" s="123" t="s">
        <v>39</v>
      </c>
      <c r="B7" s="123"/>
    </row>
    <row r="8" spans="1:3" ht="15.75" x14ac:dyDescent="0.25">
      <c r="A8" s="124"/>
      <c r="B8" s="124"/>
    </row>
    <row r="9" spans="1:3" x14ac:dyDescent="0.2">
      <c r="A9" s="31"/>
    </row>
    <row r="10" spans="1:3" ht="5.25" customHeight="1" x14ac:dyDescent="0.2"/>
    <row r="11" spans="1:3" ht="24.75" customHeight="1" x14ac:dyDescent="0.2">
      <c r="A11" s="32" t="s">
        <v>40</v>
      </c>
      <c r="B11" s="32" t="s">
        <v>2</v>
      </c>
    </row>
    <row r="12" spans="1:3" ht="15.75" x14ac:dyDescent="0.2">
      <c r="A12" s="36" t="s">
        <v>41</v>
      </c>
      <c r="B12" s="16">
        <f>B13+B17+B16</f>
        <v>-54</v>
      </c>
    </row>
    <row r="13" spans="1:3" ht="15.75" x14ac:dyDescent="0.2">
      <c r="A13" s="33" t="s">
        <v>63</v>
      </c>
      <c r="B13" s="16">
        <f>B14+B15</f>
        <v>-62.8</v>
      </c>
    </row>
    <row r="14" spans="1:3" ht="33.75" customHeight="1" x14ac:dyDescent="0.2">
      <c r="A14" s="98" t="s">
        <v>133</v>
      </c>
      <c r="B14" s="35">
        <v>51.8</v>
      </c>
    </row>
    <row r="15" spans="1:3" ht="17.25" customHeight="1" x14ac:dyDescent="0.2">
      <c r="A15" s="34" t="s">
        <v>131</v>
      </c>
      <c r="B15" s="37">
        <v>-114.6</v>
      </c>
      <c r="C15" s="38"/>
    </row>
    <row r="16" spans="1:3" ht="15.75" x14ac:dyDescent="0.2">
      <c r="A16" s="33" t="s">
        <v>78</v>
      </c>
      <c r="B16" s="55">
        <v>4.8</v>
      </c>
      <c r="C16" s="38"/>
    </row>
    <row r="17" spans="1:5" ht="15.75" x14ac:dyDescent="0.2">
      <c r="A17" s="33" t="s">
        <v>61</v>
      </c>
      <c r="B17" s="55">
        <f>B18</f>
        <v>4</v>
      </c>
      <c r="C17" s="38"/>
    </row>
    <row r="18" spans="1:5" ht="15.75" x14ac:dyDescent="0.2">
      <c r="A18" s="34" t="s">
        <v>62</v>
      </c>
      <c r="B18" s="37">
        <v>4</v>
      </c>
      <c r="C18" s="38"/>
    </row>
    <row r="19" spans="1:5" ht="15.75" x14ac:dyDescent="0.2">
      <c r="A19" s="33" t="s">
        <v>42</v>
      </c>
      <c r="B19" s="16">
        <f>B20</f>
        <v>165</v>
      </c>
    </row>
    <row r="20" spans="1:5" ht="15.75" x14ac:dyDescent="0.2">
      <c r="A20" s="33" t="s">
        <v>43</v>
      </c>
      <c r="B20" s="16">
        <f>B22+B23+B21</f>
        <v>165</v>
      </c>
    </row>
    <row r="21" spans="1:5" ht="31.5" x14ac:dyDescent="0.2">
      <c r="A21" s="34" t="s">
        <v>60</v>
      </c>
      <c r="B21" s="91">
        <v>48.5</v>
      </c>
    </row>
    <row r="22" spans="1:5" ht="15.75" x14ac:dyDescent="0.2">
      <c r="A22" s="34" t="s">
        <v>43</v>
      </c>
      <c r="B22" s="35">
        <v>75.7</v>
      </c>
    </row>
    <row r="23" spans="1:5" ht="15.75" x14ac:dyDescent="0.2">
      <c r="A23" s="34" t="s">
        <v>44</v>
      </c>
      <c r="B23" s="35">
        <v>40.799999999999997</v>
      </c>
    </row>
    <row r="24" spans="1:5" ht="18.75" customHeight="1" x14ac:dyDescent="0.2">
      <c r="A24" s="33" t="s">
        <v>45</v>
      </c>
      <c r="B24" s="16">
        <f>B12+B19</f>
        <v>111</v>
      </c>
    </row>
    <row r="25" spans="1:5" ht="15" x14ac:dyDescent="0.25">
      <c r="A25" s="9"/>
      <c r="B25" s="77"/>
      <c r="C25" s="9"/>
      <c r="D25" s="81"/>
      <c r="E25" s="9"/>
    </row>
    <row r="26" spans="1:5" ht="15" x14ac:dyDescent="0.25">
      <c r="A26" s="9"/>
      <c r="B26" s="9"/>
      <c r="C26" s="9"/>
      <c r="D26" s="81"/>
      <c r="E26" s="9"/>
    </row>
  </sheetData>
  <mergeCells count="2">
    <mergeCell ref="A7:B7"/>
    <mergeCell ref="A8:B8"/>
  </mergeCells>
  <pageMargins left="0.70866141732283472" right="0.70866141732283472" top="0.94488188976377963" bottom="0.74803149606299213" header="0.51181102362204722" footer="0.51181102362204722"/>
  <pageSetup paperSize="9" firstPageNumber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0"/>
  <sheetViews>
    <sheetView tabSelected="1" topLeftCell="A308" zoomScaleNormal="100" workbookViewId="0">
      <selection activeCell="B325" sqref="B325"/>
    </sheetView>
  </sheetViews>
  <sheetFormatPr defaultColWidth="9.140625" defaultRowHeight="15" x14ac:dyDescent="0.25"/>
  <cols>
    <col min="1" max="1" width="42.5703125" style="1" customWidth="1"/>
    <col min="2" max="2" width="11.7109375" style="1" customWidth="1"/>
    <col min="3" max="3" width="11" style="1" customWidth="1"/>
    <col min="4" max="4" width="11.42578125" style="2" customWidth="1"/>
    <col min="5" max="5" width="11" style="1" customWidth="1"/>
    <col min="6" max="16384" width="9.140625" style="1"/>
  </cols>
  <sheetData>
    <row r="1" spans="1:5" ht="76.5" customHeight="1" x14ac:dyDescent="0.25"/>
    <row r="2" spans="1:5" ht="42.75" customHeight="1" x14ac:dyDescent="0.25">
      <c r="A2" s="134" t="s">
        <v>0</v>
      </c>
      <c r="B2" s="135"/>
      <c r="C2" s="135"/>
      <c r="D2" s="135"/>
      <c r="E2" s="135"/>
    </row>
    <row r="3" spans="1:5" hidden="1" x14ac:dyDescent="0.25"/>
    <row r="4" spans="1:5" ht="16.5" customHeight="1" x14ac:dyDescent="0.25">
      <c r="A4" s="136" t="s">
        <v>1</v>
      </c>
      <c r="B4" s="136" t="s">
        <v>2</v>
      </c>
      <c r="C4" s="137" t="s">
        <v>3</v>
      </c>
      <c r="D4" s="137"/>
      <c r="E4" s="137"/>
    </row>
    <row r="5" spans="1:5" ht="15" customHeight="1" x14ac:dyDescent="0.25">
      <c r="A5" s="137"/>
      <c r="B5" s="139"/>
      <c r="C5" s="140" t="s">
        <v>4</v>
      </c>
      <c r="D5" s="141"/>
      <c r="E5" s="66"/>
    </row>
    <row r="6" spans="1:5" ht="105.75" customHeight="1" x14ac:dyDescent="0.25">
      <c r="A6" s="138"/>
      <c r="B6" s="138"/>
      <c r="C6" s="67" t="s">
        <v>5</v>
      </c>
      <c r="D6" s="68" t="s">
        <v>6</v>
      </c>
      <c r="E6" s="69" t="s">
        <v>7</v>
      </c>
    </row>
    <row r="7" spans="1:5" ht="28.5" customHeight="1" x14ac:dyDescent="0.25">
      <c r="A7" s="128" t="s">
        <v>8</v>
      </c>
      <c r="B7" s="129"/>
      <c r="C7" s="129"/>
      <c r="D7" s="129"/>
      <c r="E7" s="130"/>
    </row>
    <row r="8" spans="1:5" ht="16.5" customHeight="1" x14ac:dyDescent="0.25">
      <c r="A8" s="53" t="s">
        <v>9</v>
      </c>
      <c r="B8" s="3">
        <f>SUM(B9:B9)</f>
        <v>25.9</v>
      </c>
      <c r="C8" s="3">
        <f>SUM(C9:C9)</f>
        <v>25.9</v>
      </c>
      <c r="D8" s="3">
        <f>SUM(D9:D9)</f>
        <v>14.4</v>
      </c>
      <c r="E8" s="3"/>
    </row>
    <row r="9" spans="1:5" ht="39.75" customHeight="1" x14ac:dyDescent="0.25">
      <c r="A9" s="15" t="s">
        <v>77</v>
      </c>
      <c r="B9" s="87">
        <v>25.9</v>
      </c>
      <c r="C9" s="88">
        <v>25.9</v>
      </c>
      <c r="D9" s="88">
        <v>14.4</v>
      </c>
      <c r="E9" s="89"/>
    </row>
    <row r="10" spans="1:5" ht="17.25" customHeight="1" x14ac:dyDescent="0.25">
      <c r="A10" s="5" t="s">
        <v>10</v>
      </c>
      <c r="B10" s="6">
        <f>B8</f>
        <v>25.9</v>
      </c>
      <c r="C10" s="6">
        <f>C8</f>
        <v>25.9</v>
      </c>
      <c r="D10" s="6">
        <f>D8</f>
        <v>14.4</v>
      </c>
      <c r="E10" s="6"/>
    </row>
    <row r="11" spans="1:5" ht="40.5" customHeight="1" x14ac:dyDescent="0.25">
      <c r="A11" s="15" t="s">
        <v>77</v>
      </c>
      <c r="B11" s="11">
        <f>SUM(B9)</f>
        <v>25.9</v>
      </c>
      <c r="C11" s="11">
        <f>SUM(C9)</f>
        <v>25.9</v>
      </c>
      <c r="D11" s="11">
        <f>SUM(D9)</f>
        <v>14.4</v>
      </c>
      <c r="E11" s="11"/>
    </row>
    <row r="12" spans="1:5" ht="21.75" customHeight="1" x14ac:dyDescent="0.25">
      <c r="A12" s="131" t="s">
        <v>104</v>
      </c>
      <c r="B12" s="132"/>
      <c r="C12" s="132"/>
      <c r="D12" s="132"/>
      <c r="E12" s="133"/>
    </row>
    <row r="13" spans="1:5" ht="17.25" customHeight="1" x14ac:dyDescent="0.25">
      <c r="A13" s="5" t="s">
        <v>11</v>
      </c>
      <c r="B13" s="8">
        <f>SUM(B14:B15)</f>
        <v>29.8</v>
      </c>
      <c r="C13" s="8">
        <f t="shared" ref="C13:E13" si="0">SUM(C14:C15)</f>
        <v>5.2</v>
      </c>
      <c r="D13" s="8">
        <f t="shared" si="0"/>
        <v>0.9</v>
      </c>
      <c r="E13" s="8">
        <f t="shared" si="0"/>
        <v>24.6</v>
      </c>
    </row>
    <row r="14" spans="1:5" ht="17.25" customHeight="1" x14ac:dyDescent="0.25">
      <c r="A14" s="4" t="s">
        <v>16</v>
      </c>
      <c r="B14" s="11">
        <v>25</v>
      </c>
      <c r="C14" s="11"/>
      <c r="D14" s="11"/>
      <c r="E14" s="11">
        <v>25</v>
      </c>
    </row>
    <row r="15" spans="1:5" ht="17.25" customHeight="1" x14ac:dyDescent="0.25">
      <c r="A15" s="49" t="s">
        <v>134</v>
      </c>
      <c r="B15" s="10">
        <v>4.8</v>
      </c>
      <c r="C15" s="11">
        <v>5.2</v>
      </c>
      <c r="D15" s="11">
        <v>0.9</v>
      </c>
      <c r="E15" s="12">
        <v>-0.4</v>
      </c>
    </row>
    <row r="16" spans="1:5" ht="17.25" customHeight="1" x14ac:dyDescent="0.25">
      <c r="A16" s="5" t="s">
        <v>13</v>
      </c>
      <c r="B16" s="13">
        <f>B13</f>
        <v>29.8</v>
      </c>
      <c r="C16" s="13">
        <f>C13</f>
        <v>5.2</v>
      </c>
      <c r="D16" s="13">
        <f>D13</f>
        <v>0.9</v>
      </c>
      <c r="E16" s="13">
        <f>E13</f>
        <v>24.6</v>
      </c>
    </row>
    <row r="17" spans="1:5" ht="17.25" customHeight="1" x14ac:dyDescent="0.25">
      <c r="A17" s="4" t="s">
        <v>16</v>
      </c>
      <c r="B17" s="14">
        <v>25</v>
      </c>
      <c r="C17" s="14"/>
      <c r="D17" s="14"/>
      <c r="E17" s="14">
        <v>25</v>
      </c>
    </row>
    <row r="18" spans="1:5" ht="16.5" customHeight="1" x14ac:dyDescent="0.25">
      <c r="A18" s="49" t="s">
        <v>134</v>
      </c>
      <c r="B18" s="14">
        <f>SUM(B15)</f>
        <v>4.8</v>
      </c>
      <c r="C18" s="14">
        <f>SUM(C15)</f>
        <v>5.2</v>
      </c>
      <c r="D18" s="14">
        <f>SUM(D15)</f>
        <v>0.9</v>
      </c>
      <c r="E18" s="14">
        <f>SUM(E15)</f>
        <v>-0.4</v>
      </c>
    </row>
    <row r="19" spans="1:5" ht="29.25" customHeight="1" x14ac:dyDescent="0.25">
      <c r="A19" s="148" t="s">
        <v>105</v>
      </c>
      <c r="B19" s="149"/>
      <c r="C19" s="149"/>
      <c r="D19" s="149"/>
      <c r="E19" s="150"/>
    </row>
    <row r="20" spans="1:5" ht="17.25" customHeight="1" x14ac:dyDescent="0.25">
      <c r="A20" s="54" t="s">
        <v>9</v>
      </c>
      <c r="B20" s="13">
        <f t="shared" ref="B20:E20" si="1">B21</f>
        <v>33.5</v>
      </c>
      <c r="C20" s="13">
        <f t="shared" si="1"/>
        <v>0.8</v>
      </c>
      <c r="D20" s="13"/>
      <c r="E20" s="13">
        <f t="shared" si="1"/>
        <v>32.700000000000003</v>
      </c>
    </row>
    <row r="21" spans="1:5" ht="17.25" customHeight="1" x14ac:dyDescent="0.25">
      <c r="A21" s="4" t="s">
        <v>15</v>
      </c>
      <c r="B21" s="14">
        <v>33.5</v>
      </c>
      <c r="C21" s="14">
        <v>0.8</v>
      </c>
      <c r="D21" s="14"/>
      <c r="E21" s="14">
        <v>32.700000000000003</v>
      </c>
    </row>
    <row r="22" spans="1:5" ht="17.25" customHeight="1" x14ac:dyDescent="0.25">
      <c r="A22" s="5" t="s">
        <v>55</v>
      </c>
      <c r="B22" s="13">
        <f t="shared" ref="B22:E23" si="2">B20</f>
        <v>33.5</v>
      </c>
      <c r="C22" s="13">
        <f t="shared" si="2"/>
        <v>0.8</v>
      </c>
      <c r="D22" s="13"/>
      <c r="E22" s="13">
        <f t="shared" si="2"/>
        <v>32.700000000000003</v>
      </c>
    </row>
    <row r="23" spans="1:5" ht="17.25" customHeight="1" x14ac:dyDescent="0.25">
      <c r="A23" s="15" t="s">
        <v>15</v>
      </c>
      <c r="B23" s="14">
        <f t="shared" si="2"/>
        <v>33.5</v>
      </c>
      <c r="C23" s="14">
        <f t="shared" si="2"/>
        <v>0.8</v>
      </c>
      <c r="D23" s="14"/>
      <c r="E23" s="14">
        <f t="shared" si="2"/>
        <v>32.700000000000003</v>
      </c>
    </row>
    <row r="24" spans="1:5" ht="25.5" customHeight="1" x14ac:dyDescent="0.25">
      <c r="A24" s="151" t="s">
        <v>106</v>
      </c>
      <c r="B24" s="143"/>
      <c r="C24" s="143"/>
      <c r="D24" s="143"/>
      <c r="E24" s="144"/>
    </row>
    <row r="25" spans="1:5" ht="17.25" customHeight="1" x14ac:dyDescent="0.25">
      <c r="A25" s="54" t="s">
        <v>9</v>
      </c>
      <c r="B25" s="20">
        <f>SUM(B26:B26)</f>
        <v>-0.6</v>
      </c>
      <c r="C25" s="20">
        <f>SUM(C26:C26)</f>
        <v>-0.6</v>
      </c>
      <c r="D25" s="20"/>
      <c r="E25" s="20"/>
    </row>
    <row r="26" spans="1:5" ht="38.25" customHeight="1" x14ac:dyDescent="0.25">
      <c r="A26" s="15" t="s">
        <v>75</v>
      </c>
      <c r="B26" s="7">
        <v>-0.6</v>
      </c>
      <c r="C26" s="19">
        <v>-0.6</v>
      </c>
      <c r="D26" s="48"/>
      <c r="E26" s="48"/>
    </row>
    <row r="27" spans="1:5" ht="33" customHeight="1" x14ac:dyDescent="0.25">
      <c r="A27" s="101" t="s">
        <v>65</v>
      </c>
      <c r="B27" s="57">
        <f>SUM(B28)</f>
        <v>2.6</v>
      </c>
      <c r="C27" s="57">
        <f t="shared" ref="C27" si="3">SUM(C28)</f>
        <v>2.6</v>
      </c>
      <c r="D27" s="57"/>
      <c r="E27" s="57"/>
    </row>
    <row r="28" spans="1:5" ht="39.75" customHeight="1" x14ac:dyDescent="0.25">
      <c r="A28" s="102" t="s">
        <v>75</v>
      </c>
      <c r="B28" s="22">
        <v>2.6</v>
      </c>
      <c r="C28" s="22">
        <v>2.6</v>
      </c>
      <c r="D28" s="22"/>
      <c r="E28" s="22"/>
    </row>
    <row r="29" spans="1:5" ht="31.5" customHeight="1" x14ac:dyDescent="0.25">
      <c r="A29" s="62" t="s">
        <v>76</v>
      </c>
      <c r="B29" s="20">
        <f>B30</f>
        <v>-0.6</v>
      </c>
      <c r="C29" s="18">
        <f>C30</f>
        <v>-0.6</v>
      </c>
      <c r="D29" s="61"/>
      <c r="E29" s="22"/>
    </row>
    <row r="30" spans="1:5" ht="42.75" customHeight="1" x14ac:dyDescent="0.25">
      <c r="A30" s="15" t="s">
        <v>75</v>
      </c>
      <c r="B30" s="7">
        <v>-0.6</v>
      </c>
      <c r="C30" s="19">
        <v>-0.6</v>
      </c>
      <c r="D30" s="61"/>
      <c r="E30" s="22"/>
    </row>
    <row r="31" spans="1:5" ht="17.25" customHeight="1" x14ac:dyDescent="0.25">
      <c r="A31" s="60" t="s">
        <v>19</v>
      </c>
      <c r="B31" s="20">
        <f>B32</f>
        <v>-0.1</v>
      </c>
      <c r="C31" s="20">
        <f>C32</f>
        <v>-0.1</v>
      </c>
      <c r="D31" s="61"/>
      <c r="E31" s="22"/>
    </row>
    <row r="32" spans="1:5" ht="42.75" customHeight="1" x14ac:dyDescent="0.25">
      <c r="A32" s="15" t="s">
        <v>75</v>
      </c>
      <c r="B32" s="7">
        <v>-0.1</v>
      </c>
      <c r="C32" s="7">
        <v>-0.1</v>
      </c>
      <c r="D32" s="61"/>
      <c r="E32" s="22"/>
    </row>
    <row r="33" spans="1:5" ht="17.25" customHeight="1" x14ac:dyDescent="0.25">
      <c r="A33" s="62" t="s">
        <v>72</v>
      </c>
      <c r="B33" s="20">
        <f>B34</f>
        <v>-0.2</v>
      </c>
      <c r="C33" s="18">
        <f>C34</f>
        <v>-0.2</v>
      </c>
      <c r="D33" s="61"/>
      <c r="E33" s="22"/>
    </row>
    <row r="34" spans="1:5" ht="42" customHeight="1" x14ac:dyDescent="0.25">
      <c r="A34" s="4" t="s">
        <v>77</v>
      </c>
      <c r="B34" s="7">
        <v>-0.2</v>
      </c>
      <c r="C34" s="19">
        <v>-0.2</v>
      </c>
      <c r="D34" s="61"/>
      <c r="E34" s="22"/>
    </row>
    <row r="35" spans="1:5" ht="17.25" customHeight="1" x14ac:dyDescent="0.25">
      <c r="A35" s="62" t="s">
        <v>73</v>
      </c>
      <c r="B35" s="20">
        <f>B36</f>
        <v>-0.3</v>
      </c>
      <c r="C35" s="18">
        <f>C36</f>
        <v>-0.3</v>
      </c>
      <c r="D35" s="61"/>
      <c r="E35" s="22"/>
    </row>
    <row r="36" spans="1:5" ht="38.25" customHeight="1" x14ac:dyDescent="0.25">
      <c r="A36" s="4" t="s">
        <v>77</v>
      </c>
      <c r="B36" s="7">
        <v>-0.3</v>
      </c>
      <c r="C36" s="19">
        <v>-0.3</v>
      </c>
      <c r="D36" s="61"/>
      <c r="E36" s="22"/>
    </row>
    <row r="37" spans="1:5" ht="17.25" customHeight="1" x14ac:dyDescent="0.25">
      <c r="A37" s="62" t="s">
        <v>135</v>
      </c>
      <c r="B37" s="20">
        <f>B38</f>
        <v>-0.1</v>
      </c>
      <c r="C37" s="18">
        <f>C38</f>
        <v>-0.1</v>
      </c>
      <c r="D37" s="61"/>
      <c r="E37" s="22"/>
    </row>
    <row r="38" spans="1:5" ht="39" customHeight="1" x14ac:dyDescent="0.25">
      <c r="A38" s="15" t="s">
        <v>77</v>
      </c>
      <c r="B38" s="7">
        <v>-0.1</v>
      </c>
      <c r="C38" s="19">
        <v>-0.1</v>
      </c>
      <c r="D38" s="61"/>
      <c r="E38" s="22"/>
    </row>
    <row r="39" spans="1:5" ht="18" customHeight="1" x14ac:dyDescent="0.25">
      <c r="A39" s="62" t="s">
        <v>136</v>
      </c>
      <c r="B39" s="20">
        <f>B40</f>
        <v>-0.2</v>
      </c>
      <c r="C39" s="18">
        <f>C40</f>
        <v>-0.2</v>
      </c>
      <c r="D39" s="61"/>
      <c r="E39" s="22"/>
    </row>
    <row r="40" spans="1:5" ht="39" customHeight="1" x14ac:dyDescent="0.25">
      <c r="A40" s="15" t="s">
        <v>77</v>
      </c>
      <c r="B40" s="7">
        <v>-0.2</v>
      </c>
      <c r="C40" s="19">
        <v>-0.2</v>
      </c>
      <c r="D40" s="61"/>
      <c r="E40" s="22"/>
    </row>
    <row r="41" spans="1:5" ht="17.25" customHeight="1" x14ac:dyDescent="0.25">
      <c r="A41" s="5" t="s">
        <v>137</v>
      </c>
      <c r="B41" s="20">
        <f>B42</f>
        <v>-0.2</v>
      </c>
      <c r="C41" s="20">
        <f>C42</f>
        <v>-0.2</v>
      </c>
      <c r="D41" s="61"/>
      <c r="E41" s="22"/>
    </row>
    <row r="42" spans="1:5" ht="39" customHeight="1" x14ac:dyDescent="0.25">
      <c r="A42" s="15" t="s">
        <v>77</v>
      </c>
      <c r="B42" s="7">
        <v>-0.2</v>
      </c>
      <c r="C42" s="19">
        <v>-0.2</v>
      </c>
      <c r="D42" s="61"/>
      <c r="E42" s="22"/>
    </row>
    <row r="43" spans="1:5" ht="18" customHeight="1" x14ac:dyDescent="0.25">
      <c r="A43" s="59" t="s">
        <v>138</v>
      </c>
      <c r="B43" s="20">
        <f>B44</f>
        <v>-0.1</v>
      </c>
      <c r="C43" s="20">
        <f>C44</f>
        <v>-0.1</v>
      </c>
      <c r="D43" s="61"/>
      <c r="E43" s="22"/>
    </row>
    <row r="44" spans="1:5" ht="39" customHeight="1" x14ac:dyDescent="0.25">
      <c r="A44" s="4" t="s">
        <v>77</v>
      </c>
      <c r="B44" s="7">
        <v>-0.1</v>
      </c>
      <c r="C44" s="19">
        <v>-0.1</v>
      </c>
      <c r="D44" s="61"/>
      <c r="E44" s="22"/>
    </row>
    <row r="45" spans="1:5" ht="17.25" customHeight="1" x14ac:dyDescent="0.25">
      <c r="A45" s="62" t="s">
        <v>139</v>
      </c>
      <c r="B45" s="20">
        <f>B46</f>
        <v>-0.1</v>
      </c>
      <c r="C45" s="18">
        <f>C46</f>
        <v>-0.1</v>
      </c>
      <c r="D45" s="61"/>
      <c r="E45" s="22"/>
    </row>
    <row r="46" spans="1:5" ht="39.75" customHeight="1" x14ac:dyDescent="0.25">
      <c r="A46" s="15" t="s">
        <v>77</v>
      </c>
      <c r="B46" s="7">
        <v>-0.1</v>
      </c>
      <c r="C46" s="19">
        <v>-0.1</v>
      </c>
      <c r="D46" s="61"/>
      <c r="E46" s="22"/>
    </row>
    <row r="47" spans="1:5" ht="17.25" customHeight="1" x14ac:dyDescent="0.25">
      <c r="A47" s="62" t="s">
        <v>140</v>
      </c>
      <c r="B47" s="20">
        <f>B48</f>
        <v>-0.3</v>
      </c>
      <c r="C47" s="20">
        <f>C48</f>
        <v>-0.3</v>
      </c>
      <c r="D47" s="61"/>
      <c r="E47" s="22"/>
    </row>
    <row r="48" spans="1:5" ht="39.75" customHeight="1" x14ac:dyDescent="0.25">
      <c r="A48" s="15" t="s">
        <v>77</v>
      </c>
      <c r="B48" s="7">
        <v>-0.3</v>
      </c>
      <c r="C48" s="19">
        <v>-0.3</v>
      </c>
      <c r="D48" s="61"/>
      <c r="E48" s="22"/>
    </row>
    <row r="49" spans="1:5" ht="18" customHeight="1" x14ac:dyDescent="0.25">
      <c r="A49" s="59" t="s">
        <v>141</v>
      </c>
      <c r="B49" s="20">
        <f>B50</f>
        <v>-0.1</v>
      </c>
      <c r="C49" s="20">
        <f>C50</f>
        <v>-0.1</v>
      </c>
      <c r="D49" s="61"/>
      <c r="E49" s="22"/>
    </row>
    <row r="50" spans="1:5" ht="39.75" customHeight="1" x14ac:dyDescent="0.25">
      <c r="A50" s="15" t="s">
        <v>77</v>
      </c>
      <c r="B50" s="7">
        <v>-0.1</v>
      </c>
      <c r="C50" s="19">
        <v>-0.1</v>
      </c>
      <c r="D50" s="61"/>
      <c r="E50" s="22"/>
    </row>
    <row r="51" spans="1:5" ht="17.25" customHeight="1" x14ac:dyDescent="0.25">
      <c r="A51" s="63" t="s">
        <v>142</v>
      </c>
      <c r="B51" s="20">
        <f>B52</f>
        <v>-0.1</v>
      </c>
      <c r="C51" s="18">
        <f>C52</f>
        <v>-0.1</v>
      </c>
      <c r="D51" s="61"/>
      <c r="E51" s="22"/>
    </row>
    <row r="52" spans="1:5" ht="39" customHeight="1" x14ac:dyDescent="0.25">
      <c r="A52" s="15" t="s">
        <v>77</v>
      </c>
      <c r="B52" s="7">
        <v>-0.1</v>
      </c>
      <c r="C52" s="19">
        <v>-0.1</v>
      </c>
      <c r="D52" s="61"/>
      <c r="E52" s="22"/>
    </row>
    <row r="53" spans="1:5" ht="17.25" customHeight="1" x14ac:dyDescent="0.25">
      <c r="A53" s="59" t="s">
        <v>143</v>
      </c>
      <c r="B53" s="20">
        <f>B54</f>
        <v>-0.1</v>
      </c>
      <c r="C53" s="20">
        <f>C54</f>
        <v>-0.1</v>
      </c>
      <c r="D53" s="61"/>
      <c r="E53" s="22"/>
    </row>
    <row r="54" spans="1:5" ht="39" customHeight="1" x14ac:dyDescent="0.25">
      <c r="A54" s="15" t="s">
        <v>77</v>
      </c>
      <c r="B54" s="7">
        <v>-0.1</v>
      </c>
      <c r="C54" s="7">
        <v>-0.1</v>
      </c>
      <c r="D54" s="61"/>
      <c r="E54" s="22"/>
    </row>
    <row r="55" spans="1:5" ht="17.25" customHeight="1" x14ac:dyDescent="0.25">
      <c r="A55" s="5" t="s">
        <v>144</v>
      </c>
      <c r="B55" s="64">
        <f>B56</f>
        <v>-0.2</v>
      </c>
      <c r="C55" s="64">
        <f>C56</f>
        <v>-0.2</v>
      </c>
      <c r="D55" s="61"/>
      <c r="E55" s="22"/>
    </row>
    <row r="56" spans="1:5" ht="39" customHeight="1" x14ac:dyDescent="0.25">
      <c r="A56" s="15" t="s">
        <v>77</v>
      </c>
      <c r="B56" s="7">
        <v>-0.2</v>
      </c>
      <c r="C56" s="19">
        <v>-0.2</v>
      </c>
      <c r="D56" s="61"/>
      <c r="E56" s="22"/>
    </row>
    <row r="57" spans="1:5" ht="18" customHeight="1" x14ac:dyDescent="0.25">
      <c r="A57" s="59" t="s">
        <v>27</v>
      </c>
      <c r="B57" s="20">
        <f>B58</f>
        <v>-0.1</v>
      </c>
      <c r="C57" s="20">
        <f>C58</f>
        <v>-0.1</v>
      </c>
      <c r="D57" s="61"/>
      <c r="E57" s="22"/>
    </row>
    <row r="58" spans="1:5" ht="38.25" customHeight="1" x14ac:dyDescent="0.25">
      <c r="A58" s="15" t="s">
        <v>77</v>
      </c>
      <c r="B58" s="7">
        <v>-0.1</v>
      </c>
      <c r="C58" s="19">
        <v>-0.1</v>
      </c>
      <c r="D58" s="61"/>
      <c r="E58" s="22"/>
    </row>
    <row r="59" spans="1:5" ht="18" customHeight="1" x14ac:dyDescent="0.25">
      <c r="A59" s="59" t="s">
        <v>28</v>
      </c>
      <c r="B59" s="20">
        <f>B60</f>
        <v>-0.1</v>
      </c>
      <c r="C59" s="20">
        <f>C60</f>
        <v>-0.1</v>
      </c>
      <c r="D59" s="61"/>
      <c r="E59" s="22"/>
    </row>
    <row r="60" spans="1:5" ht="38.25" customHeight="1" x14ac:dyDescent="0.25">
      <c r="A60" s="15" t="s">
        <v>77</v>
      </c>
      <c r="B60" s="7">
        <v>-0.1</v>
      </c>
      <c r="C60" s="19">
        <v>-0.1</v>
      </c>
      <c r="D60" s="61"/>
      <c r="E60" s="22"/>
    </row>
    <row r="61" spans="1:5" ht="18" customHeight="1" x14ac:dyDescent="0.25">
      <c r="A61" s="62" t="s">
        <v>145</v>
      </c>
      <c r="B61" s="18">
        <f>B62</f>
        <v>-0.2</v>
      </c>
      <c r="C61" s="18">
        <f>C62</f>
        <v>-0.2</v>
      </c>
      <c r="D61" s="61"/>
      <c r="E61" s="22"/>
    </row>
    <row r="62" spans="1:5" ht="38.25" customHeight="1" x14ac:dyDescent="0.25">
      <c r="A62" s="15" t="s">
        <v>77</v>
      </c>
      <c r="B62" s="19">
        <v>-0.2</v>
      </c>
      <c r="C62" s="19">
        <v>-0.2</v>
      </c>
      <c r="D62" s="61"/>
      <c r="E62" s="22"/>
    </row>
    <row r="63" spans="1:5" ht="18" customHeight="1" x14ac:dyDescent="0.25">
      <c r="A63" s="59" t="s">
        <v>31</v>
      </c>
      <c r="B63" s="18">
        <f>B64</f>
        <v>-0.1</v>
      </c>
      <c r="C63" s="18">
        <f>C64</f>
        <v>-0.1</v>
      </c>
      <c r="D63" s="61"/>
      <c r="E63" s="22"/>
    </row>
    <row r="64" spans="1:5" ht="38.25" customHeight="1" x14ac:dyDescent="0.25">
      <c r="A64" s="15" t="s">
        <v>77</v>
      </c>
      <c r="B64" s="19">
        <v>-0.1</v>
      </c>
      <c r="C64" s="19">
        <v>-0.1</v>
      </c>
      <c r="D64" s="61"/>
      <c r="E64" s="22"/>
    </row>
    <row r="65" spans="1:5" ht="17.25" customHeight="1" x14ac:dyDescent="0.25">
      <c r="A65" s="59" t="s">
        <v>146</v>
      </c>
      <c r="B65" s="18">
        <f>B66</f>
        <v>-0.1</v>
      </c>
      <c r="C65" s="18">
        <f>C66</f>
        <v>-0.1</v>
      </c>
      <c r="D65" s="61"/>
      <c r="E65" s="22"/>
    </row>
    <row r="66" spans="1:5" ht="38.25" customHeight="1" x14ac:dyDescent="0.25">
      <c r="A66" s="15" t="s">
        <v>77</v>
      </c>
      <c r="B66" s="19">
        <v>-0.1</v>
      </c>
      <c r="C66" s="19">
        <v>-0.1</v>
      </c>
      <c r="D66" s="61"/>
      <c r="E66" s="22"/>
    </row>
    <row r="67" spans="1:5" ht="17.25" customHeight="1" x14ac:dyDescent="0.25">
      <c r="A67" s="101" t="s">
        <v>147</v>
      </c>
      <c r="B67" s="20">
        <f>B68</f>
        <v>-0.1</v>
      </c>
      <c r="C67" s="20">
        <f>C68</f>
        <v>-0.1</v>
      </c>
      <c r="D67" s="61"/>
      <c r="E67" s="22"/>
    </row>
    <row r="68" spans="1:5" ht="38.25" customHeight="1" x14ac:dyDescent="0.25">
      <c r="A68" s="102" t="s">
        <v>77</v>
      </c>
      <c r="B68" s="7">
        <v>-0.1</v>
      </c>
      <c r="C68" s="7">
        <v>-0.1</v>
      </c>
      <c r="D68" s="61"/>
      <c r="E68" s="22"/>
    </row>
    <row r="69" spans="1:5" ht="16.5" customHeight="1" x14ac:dyDescent="0.25">
      <c r="A69" s="59" t="s">
        <v>148</v>
      </c>
      <c r="B69" s="20">
        <f>B70</f>
        <v>-0.1</v>
      </c>
      <c r="C69" s="20">
        <f>C70</f>
        <v>-0.1</v>
      </c>
      <c r="D69" s="61"/>
      <c r="E69" s="22"/>
    </row>
    <row r="70" spans="1:5" ht="36.75" customHeight="1" x14ac:dyDescent="0.25">
      <c r="A70" s="15" t="s">
        <v>77</v>
      </c>
      <c r="B70" s="7">
        <v>-0.1</v>
      </c>
      <c r="C70" s="7">
        <v>-0.1</v>
      </c>
      <c r="D70" s="61"/>
      <c r="E70" s="22"/>
    </row>
    <row r="71" spans="1:5" ht="17.25" customHeight="1" x14ac:dyDescent="0.25">
      <c r="A71" s="62" t="s">
        <v>122</v>
      </c>
      <c r="B71" s="20">
        <f>B72</f>
        <v>-0.1</v>
      </c>
      <c r="C71" s="20">
        <f>C72</f>
        <v>-0.1</v>
      </c>
      <c r="D71" s="61"/>
      <c r="E71" s="22"/>
    </row>
    <row r="72" spans="1:5" ht="39.75" customHeight="1" x14ac:dyDescent="0.25">
      <c r="A72" s="4" t="s">
        <v>77</v>
      </c>
      <c r="B72" s="7">
        <v>-0.1</v>
      </c>
      <c r="C72" s="7">
        <v>-0.1</v>
      </c>
      <c r="D72" s="61"/>
      <c r="E72" s="22"/>
    </row>
    <row r="73" spans="1:5" ht="18" customHeight="1" x14ac:dyDescent="0.25">
      <c r="A73" s="62" t="s">
        <v>149</v>
      </c>
      <c r="B73" s="20">
        <f>B74</f>
        <v>-0.1</v>
      </c>
      <c r="C73" s="20">
        <f>C74</f>
        <v>-0.1</v>
      </c>
      <c r="D73" s="61"/>
      <c r="E73" s="22"/>
    </row>
    <row r="74" spans="1:5" ht="40.5" customHeight="1" x14ac:dyDescent="0.25">
      <c r="A74" s="4" t="s">
        <v>77</v>
      </c>
      <c r="B74" s="7">
        <v>-0.1</v>
      </c>
      <c r="C74" s="19">
        <v>-0.1</v>
      </c>
      <c r="D74" s="61"/>
      <c r="E74" s="22"/>
    </row>
    <row r="75" spans="1:5" ht="30" customHeight="1" x14ac:dyDescent="0.25">
      <c r="A75" s="62" t="s">
        <v>33</v>
      </c>
      <c r="B75" s="20">
        <f>B76</f>
        <v>-0.1</v>
      </c>
      <c r="C75" s="20">
        <f>C76</f>
        <v>-0.1</v>
      </c>
      <c r="D75" s="61"/>
      <c r="E75" s="22"/>
    </row>
    <row r="76" spans="1:5" ht="43.5" customHeight="1" x14ac:dyDescent="0.25">
      <c r="A76" s="4" t="s">
        <v>77</v>
      </c>
      <c r="B76" s="7">
        <v>-0.1</v>
      </c>
      <c r="C76" s="19">
        <v>-0.1</v>
      </c>
      <c r="D76" s="61"/>
      <c r="E76" s="22"/>
    </row>
    <row r="77" spans="1:5" ht="17.25" customHeight="1" x14ac:dyDescent="0.25">
      <c r="A77" s="62" t="s">
        <v>35</v>
      </c>
      <c r="B77" s="20">
        <f>B78</f>
        <v>-0.2</v>
      </c>
      <c r="C77" s="20">
        <f>C78</f>
        <v>-0.2</v>
      </c>
      <c r="D77" s="61"/>
      <c r="E77" s="22"/>
    </row>
    <row r="78" spans="1:5" ht="37.5" customHeight="1" x14ac:dyDescent="0.25">
      <c r="A78" s="15" t="s">
        <v>77</v>
      </c>
      <c r="B78" s="7">
        <v>-0.2</v>
      </c>
      <c r="C78" s="19">
        <v>-0.2</v>
      </c>
      <c r="D78" s="61"/>
      <c r="E78" s="22"/>
    </row>
    <row r="79" spans="1:5" ht="18" customHeight="1" x14ac:dyDescent="0.25">
      <c r="A79" s="5" t="s">
        <v>14</v>
      </c>
      <c r="B79" s="64">
        <f>SUM(B25+B27+B29+B31+B33+B35+B37+B39+B41+B43+B45+B47+B49+B51+B53+B55+B57+B59+B61+B63+B65+B67+B69+B71+B73+B75+B77)</f>
        <v>-2.0000000000000009</v>
      </c>
      <c r="C79" s="64">
        <f>SUM(C25+C27+C29+C31+C33+C35+C37+C39+C41+C43+C45+C47+C49+C51+C53+C55+C57+C59+C61+C63+C65+C67+C69+C71+C73+C75+C77)</f>
        <v>-2.0000000000000009</v>
      </c>
      <c r="D79" s="64"/>
      <c r="E79" s="64"/>
    </row>
    <row r="80" spans="1:5" ht="41.25" customHeight="1" x14ac:dyDescent="0.25">
      <c r="A80" s="15" t="s">
        <v>77</v>
      </c>
      <c r="B80" s="14">
        <f>SUM(B26+B28+B30+B32+B34+B36+B38+B40+B42+B44+B46+B48+B50+B52+B54+B56+B58+B60+B62+B64+B66+B68+B70+B72+B74+B76+B78)</f>
        <v>-2.0000000000000009</v>
      </c>
      <c r="C80" s="14">
        <f>SUM(C26+C28+C30+C32+C34+C36+C38+C40+C42+C44+C46+C48+C50+C52+C54+C56+C58+C60+C62+C64+C66+C68+C70+C72+C74+C76+C78)</f>
        <v>-2.0000000000000009</v>
      </c>
      <c r="D80" s="17"/>
      <c r="E80" s="17"/>
    </row>
    <row r="81" spans="1:5" ht="38.25" customHeight="1" x14ac:dyDescent="0.25">
      <c r="A81" s="152" t="s">
        <v>107</v>
      </c>
      <c r="B81" s="153"/>
      <c r="C81" s="153"/>
      <c r="D81" s="153"/>
      <c r="E81" s="154"/>
    </row>
    <row r="82" spans="1:5" ht="18" customHeight="1" x14ac:dyDescent="0.25">
      <c r="A82" s="115" t="s">
        <v>11</v>
      </c>
      <c r="B82" s="116">
        <f>SUM(B83)</f>
        <v>-94.3</v>
      </c>
      <c r="C82" s="116">
        <f t="shared" ref="C82:E82" si="4">SUM(C83)</f>
        <v>-2</v>
      </c>
      <c r="D82" s="116"/>
      <c r="E82" s="116">
        <f t="shared" si="4"/>
        <v>-92.3</v>
      </c>
    </row>
    <row r="83" spans="1:5" ht="18" customHeight="1" x14ac:dyDescent="0.25">
      <c r="A83" s="114" t="s">
        <v>15</v>
      </c>
      <c r="B83" s="117">
        <v>-94.3</v>
      </c>
      <c r="C83" s="118">
        <v>-2</v>
      </c>
      <c r="D83" s="118"/>
      <c r="E83" s="119">
        <v>-92.3</v>
      </c>
    </row>
    <row r="84" spans="1:5" ht="18.75" customHeight="1" x14ac:dyDescent="0.25">
      <c r="A84" s="120" t="s">
        <v>17</v>
      </c>
      <c r="B84" s="121">
        <f>B82</f>
        <v>-94.3</v>
      </c>
      <c r="C84" s="121">
        <f>C82</f>
        <v>-2</v>
      </c>
      <c r="D84" s="121"/>
      <c r="E84" s="121">
        <f>E82</f>
        <v>-92.3</v>
      </c>
    </row>
    <row r="85" spans="1:5" ht="16.5" customHeight="1" x14ac:dyDescent="0.25">
      <c r="A85" s="108" t="s">
        <v>132</v>
      </c>
      <c r="B85" s="122">
        <f>B83</f>
        <v>-94.3</v>
      </c>
      <c r="C85" s="122">
        <f>C83</f>
        <v>-2</v>
      </c>
      <c r="D85" s="122"/>
      <c r="E85" s="122">
        <f>E83</f>
        <v>-92.3</v>
      </c>
    </row>
    <row r="86" spans="1:5" ht="26.25" customHeight="1" x14ac:dyDescent="0.25">
      <c r="A86" s="142" t="s">
        <v>108</v>
      </c>
      <c r="B86" s="143"/>
      <c r="C86" s="143"/>
      <c r="D86" s="143"/>
      <c r="E86" s="144"/>
    </row>
    <row r="87" spans="1:5" ht="17.25" customHeight="1" x14ac:dyDescent="0.25">
      <c r="A87" s="82" t="s">
        <v>18</v>
      </c>
      <c r="B87" s="50">
        <f>B88</f>
        <v>0.4</v>
      </c>
      <c r="C87" s="50">
        <f>C88</f>
        <v>0.4</v>
      </c>
      <c r="D87" s="50"/>
      <c r="E87" s="50"/>
    </row>
    <row r="88" spans="1:5" x14ac:dyDescent="0.25">
      <c r="A88" s="15" t="s">
        <v>57</v>
      </c>
      <c r="B88" s="83">
        <v>0.4</v>
      </c>
      <c r="C88" s="83">
        <v>0.4</v>
      </c>
      <c r="D88" s="50"/>
      <c r="E88" s="50"/>
    </row>
    <row r="89" spans="1:5" ht="17.25" customHeight="1" x14ac:dyDescent="0.25">
      <c r="A89" s="104" t="s">
        <v>19</v>
      </c>
      <c r="B89" s="50">
        <f>B90</f>
        <v>1</v>
      </c>
      <c r="C89" s="50">
        <f>C90</f>
        <v>1</v>
      </c>
      <c r="D89" s="50"/>
      <c r="E89" s="50"/>
    </row>
    <row r="90" spans="1:5" x14ac:dyDescent="0.25">
      <c r="A90" s="102" t="s">
        <v>57</v>
      </c>
      <c r="B90" s="83">
        <v>1</v>
      </c>
      <c r="C90" s="83">
        <v>1</v>
      </c>
      <c r="D90" s="50"/>
      <c r="E90" s="50"/>
    </row>
    <row r="91" spans="1:5" ht="15.75" x14ac:dyDescent="0.25">
      <c r="A91" s="21" t="s">
        <v>20</v>
      </c>
      <c r="B91" s="20">
        <f>B92</f>
        <v>1</v>
      </c>
      <c r="C91" s="20">
        <f>C92</f>
        <v>1</v>
      </c>
      <c r="D91" s="20"/>
      <c r="E91" s="18"/>
    </row>
    <row r="92" spans="1:5" ht="16.5" customHeight="1" x14ac:dyDescent="0.25">
      <c r="A92" s="4" t="s">
        <v>57</v>
      </c>
      <c r="B92" s="7">
        <v>1</v>
      </c>
      <c r="C92" s="19">
        <v>1</v>
      </c>
      <c r="D92" s="19"/>
      <c r="E92" s="22"/>
    </row>
    <row r="93" spans="1:5" ht="17.25" customHeight="1" x14ac:dyDescent="0.25">
      <c r="A93" s="21" t="s">
        <v>80</v>
      </c>
      <c r="B93" s="20">
        <f>B94+B95</f>
        <v>16</v>
      </c>
      <c r="C93" s="20">
        <f t="shared" ref="C93:E93" si="5">C94+C95</f>
        <v>14.3</v>
      </c>
      <c r="D93" s="20">
        <f t="shared" si="5"/>
        <v>1.7</v>
      </c>
      <c r="E93" s="20">
        <f t="shared" si="5"/>
        <v>1.7</v>
      </c>
    </row>
    <row r="94" spans="1:5" ht="15" customHeight="1" x14ac:dyDescent="0.25">
      <c r="A94" s="4" t="s">
        <v>12</v>
      </c>
      <c r="B94" s="46"/>
      <c r="C94" s="47">
        <v>-1.7</v>
      </c>
      <c r="D94" s="47">
        <v>1.7</v>
      </c>
      <c r="E94" s="22">
        <v>1.7</v>
      </c>
    </row>
    <row r="95" spans="1:5" ht="17.25" customHeight="1" x14ac:dyDescent="0.25">
      <c r="A95" s="15" t="s">
        <v>123</v>
      </c>
      <c r="B95" s="46">
        <v>16</v>
      </c>
      <c r="C95" s="46">
        <v>16</v>
      </c>
      <c r="D95" s="46"/>
      <c r="E95" s="23"/>
    </row>
    <row r="96" spans="1:5" ht="17.25" customHeight="1" x14ac:dyDescent="0.25">
      <c r="A96" s="21" t="s">
        <v>81</v>
      </c>
      <c r="B96" s="20">
        <f>B97</f>
        <v>12</v>
      </c>
      <c r="C96" s="20">
        <f>C97</f>
        <v>10.199999999999999</v>
      </c>
      <c r="D96" s="20"/>
      <c r="E96" s="20">
        <f t="shared" ref="E96" si="6">E97</f>
        <v>1.8</v>
      </c>
    </row>
    <row r="97" spans="1:5" ht="17.25" customHeight="1" x14ac:dyDescent="0.25">
      <c r="A97" s="4" t="s">
        <v>57</v>
      </c>
      <c r="B97" s="7">
        <v>12</v>
      </c>
      <c r="C97" s="19">
        <v>10.199999999999999</v>
      </c>
      <c r="D97" s="19"/>
      <c r="E97" s="22">
        <v>1.8</v>
      </c>
    </row>
    <row r="98" spans="1:5" ht="17.25" customHeight="1" x14ac:dyDescent="0.25">
      <c r="A98" s="21" t="s">
        <v>21</v>
      </c>
      <c r="B98" s="20">
        <f>B99+B100</f>
        <v>0.1</v>
      </c>
      <c r="C98" s="20">
        <f t="shared" ref="C98:E98" si="7">C99+C100</f>
        <v>-4.6000000000000005</v>
      </c>
      <c r="D98" s="20">
        <f t="shared" si="7"/>
        <v>-6.6</v>
      </c>
      <c r="E98" s="20">
        <f t="shared" si="7"/>
        <v>4.7</v>
      </c>
    </row>
    <row r="99" spans="1:5" ht="18" customHeight="1" x14ac:dyDescent="0.25">
      <c r="A99" s="4" t="s">
        <v>12</v>
      </c>
      <c r="B99" s="46"/>
      <c r="C99" s="47">
        <v>-4.7</v>
      </c>
      <c r="D99" s="47">
        <v>-6.6</v>
      </c>
      <c r="E99" s="22">
        <v>4.7</v>
      </c>
    </row>
    <row r="100" spans="1:5" ht="17.25" customHeight="1" x14ac:dyDescent="0.25">
      <c r="A100" s="15" t="s">
        <v>123</v>
      </c>
      <c r="B100" s="46">
        <v>0.1</v>
      </c>
      <c r="C100" s="46">
        <v>0.1</v>
      </c>
      <c r="D100" s="46"/>
      <c r="E100" s="23"/>
    </row>
    <row r="101" spans="1:5" ht="17.25" customHeight="1" x14ac:dyDescent="0.25">
      <c r="A101" s="84" t="s">
        <v>150</v>
      </c>
      <c r="B101" s="85">
        <f>B102</f>
        <v>28</v>
      </c>
      <c r="C101" s="85">
        <f>C102</f>
        <v>5</v>
      </c>
      <c r="D101" s="85"/>
      <c r="E101" s="85">
        <f t="shared" ref="E101" si="8">E102</f>
        <v>23</v>
      </c>
    </row>
    <row r="102" spans="1:5" ht="18" customHeight="1" x14ac:dyDescent="0.25">
      <c r="A102" s="4" t="s">
        <v>57</v>
      </c>
      <c r="B102" s="47">
        <v>28</v>
      </c>
      <c r="C102" s="46">
        <v>5</v>
      </c>
      <c r="D102" s="46"/>
      <c r="E102" s="23">
        <v>23</v>
      </c>
    </row>
    <row r="103" spans="1:5" ht="18.75" customHeight="1" x14ac:dyDescent="0.25">
      <c r="A103" s="21" t="s">
        <v>22</v>
      </c>
      <c r="B103" s="20">
        <f>SUM(B87+B89+B91+B93+B96+B98+B101)</f>
        <v>58.5</v>
      </c>
      <c r="C103" s="20">
        <f t="shared" ref="C103:E103" si="9">SUM(C87+C89+C91+C93+C96+C98+C101)</f>
        <v>27.299999999999997</v>
      </c>
      <c r="D103" s="20">
        <f t="shared" si="9"/>
        <v>-4.8999999999999995</v>
      </c>
      <c r="E103" s="20">
        <f t="shared" si="9"/>
        <v>31.2</v>
      </c>
    </row>
    <row r="104" spans="1:5" ht="18" customHeight="1" x14ac:dyDescent="0.25">
      <c r="A104" s="4" t="s">
        <v>16</v>
      </c>
      <c r="B104" s="7">
        <f>SUM(B94+B99)</f>
        <v>0</v>
      </c>
      <c r="C104" s="7">
        <f t="shared" ref="C104:E104" si="10">SUM(C94+C99)</f>
        <v>-6.4</v>
      </c>
      <c r="D104" s="7">
        <f t="shared" si="10"/>
        <v>-4.8999999999999995</v>
      </c>
      <c r="E104" s="7">
        <f t="shared" si="10"/>
        <v>6.4</v>
      </c>
    </row>
    <row r="105" spans="1:5" ht="17.25" customHeight="1" x14ac:dyDescent="0.25">
      <c r="A105" s="15" t="s">
        <v>123</v>
      </c>
      <c r="B105" s="11">
        <f>SUM(B88+B90+B92+B95+B97+B100+B102)</f>
        <v>58.5</v>
      </c>
      <c r="C105" s="11">
        <f t="shared" ref="C105:E105" si="11">SUM(C88+C90+C92+C95+C97+C100+C102)</f>
        <v>33.700000000000003</v>
      </c>
      <c r="D105" s="11"/>
      <c r="E105" s="11">
        <f t="shared" si="11"/>
        <v>24.8</v>
      </c>
    </row>
    <row r="106" spans="1:5" ht="24" customHeight="1" x14ac:dyDescent="0.25">
      <c r="A106" s="93" t="s">
        <v>109</v>
      </c>
      <c r="B106" s="71"/>
      <c r="C106" s="71"/>
      <c r="D106" s="72"/>
      <c r="E106" s="97"/>
    </row>
    <row r="107" spans="1:5" ht="17.25" customHeight="1" x14ac:dyDescent="0.25">
      <c r="A107" s="54" t="s">
        <v>9</v>
      </c>
      <c r="B107" s="13">
        <f>B108</f>
        <v>10</v>
      </c>
      <c r="C107" s="13">
        <f t="shared" ref="C107" si="12">C108</f>
        <v>10</v>
      </c>
      <c r="D107" s="13"/>
      <c r="E107" s="13"/>
    </row>
    <row r="108" spans="1:5" ht="17.25" customHeight="1" x14ac:dyDescent="0.25">
      <c r="A108" s="4" t="s">
        <v>15</v>
      </c>
      <c r="B108" s="14">
        <v>10</v>
      </c>
      <c r="C108" s="14">
        <v>10</v>
      </c>
      <c r="D108" s="14"/>
      <c r="E108" s="14"/>
    </row>
    <row r="109" spans="1:5" ht="18" customHeight="1" x14ac:dyDescent="0.25">
      <c r="A109" s="5" t="s">
        <v>72</v>
      </c>
      <c r="B109" s="18">
        <f>SUM(B110:B111)</f>
        <v>40</v>
      </c>
      <c r="C109" s="18">
        <f t="shared" ref="C109:E109" si="13">SUM(C110:C111)</f>
        <v>25</v>
      </c>
      <c r="D109" s="18"/>
      <c r="E109" s="18">
        <f t="shared" si="13"/>
        <v>15</v>
      </c>
    </row>
    <row r="110" spans="1:5" ht="17.25" customHeight="1" x14ac:dyDescent="0.25">
      <c r="A110" s="4" t="s">
        <v>12</v>
      </c>
      <c r="B110" s="19">
        <v>15</v>
      </c>
      <c r="C110" s="19"/>
      <c r="D110" s="19"/>
      <c r="E110" s="19">
        <v>15</v>
      </c>
    </row>
    <row r="111" spans="1:5" ht="17.25" customHeight="1" x14ac:dyDescent="0.25">
      <c r="A111" s="15" t="s">
        <v>123</v>
      </c>
      <c r="B111" s="19">
        <v>25</v>
      </c>
      <c r="C111" s="19">
        <v>25</v>
      </c>
      <c r="D111" s="19"/>
      <c r="E111" s="19"/>
    </row>
    <row r="112" spans="1:5" ht="17.25" customHeight="1" x14ac:dyDescent="0.25">
      <c r="A112" s="5" t="s">
        <v>73</v>
      </c>
      <c r="B112" s="18">
        <f>SUM(B113)</f>
        <v>9</v>
      </c>
      <c r="C112" s="18">
        <f t="shared" ref="C112:E112" si="14">SUM(C113)</f>
        <v>9.4</v>
      </c>
      <c r="D112" s="18"/>
      <c r="E112" s="18">
        <f t="shared" si="14"/>
        <v>-0.4</v>
      </c>
    </row>
    <row r="113" spans="1:5" ht="17.25" customHeight="1" x14ac:dyDescent="0.25">
      <c r="A113" s="15" t="s">
        <v>57</v>
      </c>
      <c r="B113" s="19">
        <v>9</v>
      </c>
      <c r="C113" s="19">
        <v>9.4</v>
      </c>
      <c r="D113" s="19"/>
      <c r="E113" s="19">
        <v>-0.4</v>
      </c>
    </row>
    <row r="114" spans="1:5" ht="18" customHeight="1" x14ac:dyDescent="0.25">
      <c r="A114" s="59" t="s">
        <v>74</v>
      </c>
      <c r="B114" s="18">
        <f>SUM(B109+B112+B107)</f>
        <v>59</v>
      </c>
      <c r="C114" s="18">
        <f t="shared" ref="C114:E114" si="15">SUM(C109+C112+C107)</f>
        <v>44.4</v>
      </c>
      <c r="D114" s="18"/>
      <c r="E114" s="18">
        <f t="shared" si="15"/>
        <v>14.6</v>
      </c>
    </row>
    <row r="115" spans="1:5" ht="18" customHeight="1" x14ac:dyDescent="0.25">
      <c r="A115" s="4" t="s">
        <v>12</v>
      </c>
      <c r="B115" s="19">
        <f>SUM(B108+B110)</f>
        <v>25</v>
      </c>
      <c r="C115" s="19">
        <f t="shared" ref="C115:E115" si="16">SUM(C108+C110)</f>
        <v>10</v>
      </c>
      <c r="D115" s="19"/>
      <c r="E115" s="19">
        <f t="shared" si="16"/>
        <v>15</v>
      </c>
    </row>
    <row r="116" spans="1:5" ht="16.5" customHeight="1" x14ac:dyDescent="0.25">
      <c r="A116" s="15" t="s">
        <v>123</v>
      </c>
      <c r="B116" s="19">
        <f>SUM(B111+B113)</f>
        <v>34</v>
      </c>
      <c r="C116" s="19">
        <f t="shared" ref="C116:E116" si="17">SUM(C111+C113)</f>
        <v>34.4</v>
      </c>
      <c r="D116" s="19"/>
      <c r="E116" s="19">
        <f t="shared" si="17"/>
        <v>-0.4</v>
      </c>
    </row>
    <row r="117" spans="1:5" ht="25.5" customHeight="1" x14ac:dyDescent="0.25">
      <c r="A117" s="145" t="s">
        <v>23</v>
      </c>
      <c r="B117" s="146"/>
      <c r="C117" s="146"/>
      <c r="D117" s="146"/>
      <c r="E117" s="147"/>
    </row>
    <row r="118" spans="1:5" ht="18" customHeight="1" x14ac:dyDescent="0.25">
      <c r="A118" s="21" t="s">
        <v>11</v>
      </c>
      <c r="B118" s="20">
        <f>SUM(B119:B120)</f>
        <v>-294.39999999999998</v>
      </c>
      <c r="C118" s="20">
        <f t="shared" ref="C118:D118" si="18">SUM(C119:C120)</f>
        <v>-294.39999999999998</v>
      </c>
      <c r="D118" s="20">
        <f t="shared" si="18"/>
        <v>-9.9</v>
      </c>
      <c r="E118" s="20"/>
    </row>
    <row r="119" spans="1:5" ht="18" customHeight="1" x14ac:dyDescent="0.25">
      <c r="A119" s="24" t="s">
        <v>128</v>
      </c>
      <c r="B119" s="7">
        <v>-298.39999999999998</v>
      </c>
      <c r="C119" s="19">
        <v>-298.39999999999998</v>
      </c>
      <c r="D119" s="19">
        <v>-9.9</v>
      </c>
      <c r="E119" s="73"/>
    </row>
    <row r="120" spans="1:5" ht="18" customHeight="1" x14ac:dyDescent="0.25">
      <c r="A120" s="15" t="s">
        <v>103</v>
      </c>
      <c r="B120" s="90">
        <v>4</v>
      </c>
      <c r="C120" s="19">
        <v>4</v>
      </c>
      <c r="D120" s="19"/>
      <c r="E120" s="73"/>
    </row>
    <row r="121" spans="1:5" ht="18" customHeight="1" x14ac:dyDescent="0.25">
      <c r="A121" s="105" t="s">
        <v>151</v>
      </c>
      <c r="B121" s="20">
        <f>B122+B123+B124</f>
        <v>8.3000000000000007</v>
      </c>
      <c r="C121" s="18">
        <f>C122+C123+C124</f>
        <v>3.5</v>
      </c>
      <c r="D121" s="18">
        <f>D122+D123+D124</f>
        <v>-2.6</v>
      </c>
      <c r="E121" s="18">
        <f>E122+E123+E124</f>
        <v>4.8</v>
      </c>
    </row>
    <row r="122" spans="1:5" ht="17.25" customHeight="1" x14ac:dyDescent="0.25">
      <c r="A122" s="106" t="s">
        <v>16</v>
      </c>
      <c r="B122" s="7">
        <v>0.3</v>
      </c>
      <c r="C122" s="19">
        <v>0.7</v>
      </c>
      <c r="D122" s="19"/>
      <c r="E122" s="22">
        <v>-0.4</v>
      </c>
    </row>
    <row r="123" spans="1:5" ht="15.75" customHeight="1" x14ac:dyDescent="0.25">
      <c r="A123" s="24" t="s">
        <v>38</v>
      </c>
      <c r="B123" s="7">
        <v>2.5</v>
      </c>
      <c r="C123" s="19">
        <v>2.5</v>
      </c>
      <c r="D123" s="19"/>
      <c r="E123" s="22"/>
    </row>
    <row r="124" spans="1:5" ht="17.25" customHeight="1" x14ac:dyDescent="0.25">
      <c r="A124" s="56" t="s">
        <v>37</v>
      </c>
      <c r="B124" s="7">
        <v>5.5</v>
      </c>
      <c r="C124" s="19">
        <v>0.3</v>
      </c>
      <c r="D124" s="19">
        <v>-2.6</v>
      </c>
      <c r="E124" s="22">
        <v>5.2</v>
      </c>
    </row>
    <row r="125" spans="1:5" ht="16.5" customHeight="1" x14ac:dyDescent="0.25">
      <c r="A125" s="59" t="s">
        <v>152</v>
      </c>
      <c r="B125" s="20">
        <f>SUM(B126:B127)</f>
        <v>-0.30000000000000004</v>
      </c>
      <c r="C125" s="20">
        <f t="shared" ref="C125:D125" si="19">SUM(C126:C127)</f>
        <v>-0.30000000000000004</v>
      </c>
      <c r="D125" s="20">
        <f t="shared" si="19"/>
        <v>-1.1000000000000001</v>
      </c>
      <c r="E125" s="20"/>
    </row>
    <row r="126" spans="1:5" ht="18" customHeight="1" x14ac:dyDescent="0.25">
      <c r="A126" s="4" t="s">
        <v>16</v>
      </c>
      <c r="B126" s="7">
        <v>0.5</v>
      </c>
      <c r="C126" s="19">
        <v>0.5</v>
      </c>
      <c r="D126" s="19"/>
      <c r="E126" s="22"/>
    </row>
    <row r="127" spans="1:5" ht="18.75" customHeight="1" x14ac:dyDescent="0.25">
      <c r="A127" s="56" t="s">
        <v>37</v>
      </c>
      <c r="B127" s="7">
        <v>-0.8</v>
      </c>
      <c r="C127" s="19">
        <v>-0.8</v>
      </c>
      <c r="D127" s="19">
        <v>-1.1000000000000001</v>
      </c>
      <c r="E127" s="22"/>
    </row>
    <row r="128" spans="1:5" ht="16.5" customHeight="1" x14ac:dyDescent="0.25">
      <c r="A128" s="5" t="s">
        <v>153</v>
      </c>
      <c r="B128" s="20">
        <f>SUM(B129:B130)</f>
        <v>5.0999999999999996</v>
      </c>
      <c r="C128" s="20">
        <f t="shared" ref="C128:D128" si="20">SUM(C129:C130)</f>
        <v>5.0999999999999996</v>
      </c>
      <c r="D128" s="20">
        <f t="shared" si="20"/>
        <v>1.8</v>
      </c>
      <c r="E128" s="20"/>
    </row>
    <row r="129" spans="1:5" ht="15" customHeight="1" x14ac:dyDescent="0.25">
      <c r="A129" s="24" t="s">
        <v>126</v>
      </c>
      <c r="B129" s="7">
        <v>1.6</v>
      </c>
      <c r="C129" s="19">
        <v>1.6</v>
      </c>
      <c r="D129" s="19"/>
      <c r="E129" s="22"/>
    </row>
    <row r="130" spans="1:5" ht="15.75" customHeight="1" x14ac:dyDescent="0.25">
      <c r="A130" s="56" t="s">
        <v>37</v>
      </c>
      <c r="B130" s="7">
        <v>3.5</v>
      </c>
      <c r="C130" s="19">
        <v>3.5</v>
      </c>
      <c r="D130" s="19">
        <v>1.8</v>
      </c>
      <c r="E130" s="22"/>
    </row>
    <row r="131" spans="1:5" ht="16.5" customHeight="1" x14ac:dyDescent="0.25">
      <c r="A131" s="5" t="s">
        <v>154</v>
      </c>
      <c r="B131" s="20">
        <f>B132+B133+B134</f>
        <v>-2.5</v>
      </c>
      <c r="C131" s="18">
        <f>C132+C133+C134</f>
        <v>-2.5</v>
      </c>
      <c r="D131" s="18">
        <f>D132+D133+D134</f>
        <v>-2.2999999999999998</v>
      </c>
      <c r="E131" s="18"/>
    </row>
    <row r="132" spans="1:5" ht="16.5" customHeight="1" x14ac:dyDescent="0.25">
      <c r="A132" s="4" t="s">
        <v>16</v>
      </c>
      <c r="B132" s="7">
        <v>-0.8</v>
      </c>
      <c r="C132" s="19">
        <v>-0.8</v>
      </c>
      <c r="D132" s="19"/>
      <c r="E132" s="22"/>
    </row>
    <row r="133" spans="1:5" ht="13.5" customHeight="1" x14ac:dyDescent="0.25">
      <c r="A133" s="24" t="s">
        <v>38</v>
      </c>
      <c r="B133" s="7">
        <v>1.4</v>
      </c>
      <c r="C133" s="19">
        <v>1.4</v>
      </c>
      <c r="D133" s="19"/>
      <c r="E133" s="22"/>
    </row>
    <row r="134" spans="1:5" ht="15.75" customHeight="1" x14ac:dyDescent="0.25">
      <c r="A134" s="24" t="s">
        <v>37</v>
      </c>
      <c r="B134" s="7">
        <v>-3.1</v>
      </c>
      <c r="C134" s="19">
        <v>-3.1</v>
      </c>
      <c r="D134" s="19">
        <v>-2.2999999999999998</v>
      </c>
      <c r="E134" s="22"/>
    </row>
    <row r="135" spans="1:5" ht="15.75" customHeight="1" x14ac:dyDescent="0.25">
      <c r="A135" s="5" t="s">
        <v>142</v>
      </c>
      <c r="B135" s="20">
        <f>SUM(B136:B137)</f>
        <v>7</v>
      </c>
      <c r="C135" s="20">
        <f t="shared" ref="C135:D135" si="21">SUM(C136:C137)</f>
        <v>7</v>
      </c>
      <c r="D135" s="20">
        <f t="shared" si="21"/>
        <v>-4.3</v>
      </c>
      <c r="E135" s="20"/>
    </row>
    <row r="136" spans="1:5" ht="17.25" customHeight="1" x14ac:dyDescent="0.25">
      <c r="A136" s="4" t="s">
        <v>16</v>
      </c>
      <c r="B136" s="7">
        <v>5.4</v>
      </c>
      <c r="C136" s="19">
        <v>5.4</v>
      </c>
      <c r="D136" s="19"/>
      <c r="E136" s="22"/>
    </row>
    <row r="137" spans="1:5" ht="18" customHeight="1" x14ac:dyDescent="0.25">
      <c r="A137" s="24" t="s">
        <v>37</v>
      </c>
      <c r="B137" s="7">
        <v>1.6</v>
      </c>
      <c r="C137" s="19">
        <v>1.6</v>
      </c>
      <c r="D137" s="19">
        <v>-4.3</v>
      </c>
      <c r="E137" s="22"/>
    </row>
    <row r="138" spans="1:5" ht="17.25" customHeight="1" x14ac:dyDescent="0.25">
      <c r="A138" s="5" t="s">
        <v>155</v>
      </c>
      <c r="B138" s="20">
        <f>B139+B140+B141</f>
        <v>2.9000000000000004</v>
      </c>
      <c r="C138" s="18">
        <f>C139+C140+C141</f>
        <v>2.9000000000000004</v>
      </c>
      <c r="D138" s="18">
        <f>D139+D140+D141</f>
        <v>-0.99999999999999989</v>
      </c>
      <c r="E138" s="18"/>
    </row>
    <row r="139" spans="1:5" ht="17.25" customHeight="1" x14ac:dyDescent="0.25">
      <c r="A139" s="4" t="s">
        <v>16</v>
      </c>
      <c r="B139" s="7">
        <v>1.6</v>
      </c>
      <c r="C139" s="19">
        <v>1.6</v>
      </c>
      <c r="D139" s="19">
        <v>-1.4</v>
      </c>
      <c r="E139" s="22"/>
    </row>
    <row r="140" spans="1:5" ht="13.5" customHeight="1" x14ac:dyDescent="0.25">
      <c r="A140" s="24" t="s">
        <v>38</v>
      </c>
      <c r="B140" s="7">
        <v>0.3</v>
      </c>
      <c r="C140" s="19">
        <v>0.3</v>
      </c>
      <c r="D140" s="19"/>
      <c r="E140" s="22"/>
    </row>
    <row r="141" spans="1:5" ht="16.5" customHeight="1" x14ac:dyDescent="0.25">
      <c r="A141" s="24" t="s">
        <v>37</v>
      </c>
      <c r="B141" s="7">
        <v>1</v>
      </c>
      <c r="C141" s="19">
        <v>1</v>
      </c>
      <c r="D141" s="19">
        <v>0.4</v>
      </c>
      <c r="E141" s="22"/>
    </row>
    <row r="142" spans="1:5" ht="16.5" customHeight="1" x14ac:dyDescent="0.25">
      <c r="A142" s="5" t="s">
        <v>135</v>
      </c>
      <c r="B142" s="20">
        <f>SUM(B143:B144)</f>
        <v>-1.6</v>
      </c>
      <c r="C142" s="20">
        <f>SUM(C143:C144)</f>
        <v>-1.6</v>
      </c>
      <c r="D142" s="20">
        <f>SUM(D143:D144)</f>
        <v>-2.1</v>
      </c>
      <c r="E142" s="20"/>
    </row>
    <row r="143" spans="1:5" ht="19.5" customHeight="1" x14ac:dyDescent="0.25">
      <c r="A143" s="4" t="s">
        <v>16</v>
      </c>
      <c r="B143" s="7">
        <v>-0.9</v>
      </c>
      <c r="C143" s="19">
        <v>-0.9</v>
      </c>
      <c r="D143" s="19"/>
      <c r="E143" s="22"/>
    </row>
    <row r="144" spans="1:5" ht="15.75" x14ac:dyDescent="0.25">
      <c r="A144" s="24" t="s">
        <v>37</v>
      </c>
      <c r="B144" s="23">
        <v>-0.7</v>
      </c>
      <c r="C144" s="74">
        <v>-0.7</v>
      </c>
      <c r="D144" s="75">
        <v>-2.1</v>
      </c>
      <c r="E144" s="76"/>
    </row>
    <row r="145" spans="1:5" ht="15.75" x14ac:dyDescent="0.25">
      <c r="A145" s="25" t="s">
        <v>156</v>
      </c>
      <c r="B145" s="26">
        <f>B146+B147+B148</f>
        <v>-0.5</v>
      </c>
      <c r="C145" s="26">
        <f t="shared" ref="C145:D145" si="22">C146+C147+C148</f>
        <v>-0.5</v>
      </c>
      <c r="D145" s="26">
        <f t="shared" si="22"/>
        <v>-1.1000000000000001</v>
      </c>
      <c r="E145" s="26"/>
    </row>
    <row r="146" spans="1:5" x14ac:dyDescent="0.25">
      <c r="A146" s="4" t="s">
        <v>16</v>
      </c>
      <c r="B146" s="23">
        <v>-0.8</v>
      </c>
      <c r="C146" s="22">
        <v>-0.8</v>
      </c>
      <c r="D146" s="27"/>
      <c r="E146" s="26"/>
    </row>
    <row r="147" spans="1:5" x14ac:dyDescent="0.25">
      <c r="A147" s="24" t="s">
        <v>38</v>
      </c>
      <c r="B147" s="23">
        <v>0.8</v>
      </c>
      <c r="C147" s="22">
        <v>0.8</v>
      </c>
      <c r="D147" s="27"/>
      <c r="E147" s="23"/>
    </row>
    <row r="148" spans="1:5" x14ac:dyDescent="0.25">
      <c r="A148" s="24" t="s">
        <v>37</v>
      </c>
      <c r="B148" s="23">
        <v>-0.5</v>
      </c>
      <c r="C148" s="22">
        <v>-0.5</v>
      </c>
      <c r="D148" s="27">
        <v>-1.1000000000000001</v>
      </c>
      <c r="E148" s="26"/>
    </row>
    <row r="149" spans="1:5" ht="15.75" x14ac:dyDescent="0.25">
      <c r="A149" s="25" t="s">
        <v>93</v>
      </c>
      <c r="B149" s="26">
        <f>B150+B151+B152</f>
        <v>6.1</v>
      </c>
      <c r="C149" s="28">
        <f>C150+C151+C152</f>
        <v>6.1</v>
      </c>
      <c r="D149" s="28">
        <f>D150+D151+D152</f>
        <v>-5.5</v>
      </c>
      <c r="E149" s="28"/>
    </row>
    <row r="150" spans="1:5" x14ac:dyDescent="0.25">
      <c r="A150" s="4" t="s">
        <v>16</v>
      </c>
      <c r="B150" s="23">
        <v>-2.2000000000000002</v>
      </c>
      <c r="C150" s="22">
        <v>-2.2000000000000002</v>
      </c>
      <c r="D150" s="27"/>
      <c r="E150" s="22"/>
    </row>
    <row r="151" spans="1:5" x14ac:dyDescent="0.25">
      <c r="A151" s="24" t="s">
        <v>38</v>
      </c>
      <c r="B151" s="23">
        <v>8</v>
      </c>
      <c r="C151" s="22">
        <v>8</v>
      </c>
      <c r="D151" s="27"/>
      <c r="E151" s="22"/>
    </row>
    <row r="152" spans="1:5" x14ac:dyDescent="0.25">
      <c r="A152" s="56" t="s">
        <v>37</v>
      </c>
      <c r="B152" s="23">
        <v>0.3</v>
      </c>
      <c r="C152" s="22">
        <v>0.3</v>
      </c>
      <c r="D152" s="27">
        <v>-5.5</v>
      </c>
      <c r="E152" s="22"/>
    </row>
    <row r="153" spans="1:5" ht="15.75" x14ac:dyDescent="0.25">
      <c r="A153" s="29" t="s">
        <v>157</v>
      </c>
      <c r="B153" s="26">
        <f>B154+B155+B156</f>
        <v>10.1</v>
      </c>
      <c r="C153" s="28">
        <f>C154+C155+C156</f>
        <v>10.1</v>
      </c>
      <c r="D153" s="28">
        <f>D154+D155+D156</f>
        <v>-0.4</v>
      </c>
      <c r="E153" s="28"/>
    </row>
    <row r="154" spans="1:5" x14ac:dyDescent="0.25">
      <c r="A154" s="4" t="s">
        <v>16</v>
      </c>
      <c r="B154" s="23">
        <v>1.1000000000000001</v>
      </c>
      <c r="C154" s="22">
        <v>1.1000000000000001</v>
      </c>
      <c r="D154" s="27"/>
      <c r="E154" s="22"/>
    </row>
    <row r="155" spans="1:5" x14ac:dyDescent="0.25">
      <c r="A155" s="24" t="s">
        <v>38</v>
      </c>
      <c r="B155" s="23">
        <v>5</v>
      </c>
      <c r="C155" s="22">
        <v>5</v>
      </c>
      <c r="D155" s="27"/>
      <c r="E155" s="22"/>
    </row>
    <row r="156" spans="1:5" x14ac:dyDescent="0.25">
      <c r="A156" s="56" t="s">
        <v>37</v>
      </c>
      <c r="B156" s="23">
        <v>4</v>
      </c>
      <c r="C156" s="22">
        <v>4</v>
      </c>
      <c r="D156" s="27">
        <v>-0.4</v>
      </c>
      <c r="E156" s="22"/>
    </row>
    <row r="157" spans="1:5" ht="15.75" x14ac:dyDescent="0.25">
      <c r="A157" s="57" t="s">
        <v>137</v>
      </c>
      <c r="B157" s="26">
        <f>SUM(B158:B159)</f>
        <v>3</v>
      </c>
      <c r="C157" s="26">
        <f>SUM(C158:C159)</f>
        <v>3</v>
      </c>
      <c r="D157" s="26">
        <f>SUM(D158:D159)</f>
        <v>2.2000000000000002</v>
      </c>
      <c r="E157" s="26"/>
    </row>
    <row r="158" spans="1:5" x14ac:dyDescent="0.25">
      <c r="A158" s="106" t="s">
        <v>16</v>
      </c>
      <c r="B158" s="23">
        <v>-0.5</v>
      </c>
      <c r="C158" s="22">
        <v>-0.5</v>
      </c>
      <c r="D158" s="27"/>
      <c r="E158" s="22"/>
    </row>
    <row r="159" spans="1:5" x14ac:dyDescent="0.25">
      <c r="A159" s="56" t="s">
        <v>37</v>
      </c>
      <c r="B159" s="23">
        <v>3.5</v>
      </c>
      <c r="C159" s="22">
        <v>3.5</v>
      </c>
      <c r="D159" s="27">
        <v>2.2000000000000002</v>
      </c>
      <c r="E159" s="22"/>
    </row>
    <row r="160" spans="1:5" ht="15.75" x14ac:dyDescent="0.25">
      <c r="A160" s="25" t="s">
        <v>158</v>
      </c>
      <c r="B160" s="26">
        <f>B161+B162+B163</f>
        <v>6.7</v>
      </c>
      <c r="C160" s="26">
        <f>C161+C162+C163</f>
        <v>1.4</v>
      </c>
      <c r="D160" s="26">
        <f>D161+D162+D163</f>
        <v>-7.2</v>
      </c>
      <c r="E160" s="26">
        <f>E161+E162+E163</f>
        <v>5.3</v>
      </c>
    </row>
    <row r="161" spans="1:5" x14ac:dyDescent="0.25">
      <c r="A161" s="4" t="s">
        <v>16</v>
      </c>
      <c r="B161" s="23">
        <v>1.8</v>
      </c>
      <c r="C161" s="22">
        <v>0.3</v>
      </c>
      <c r="D161" s="27"/>
      <c r="E161" s="22">
        <v>1.5</v>
      </c>
    </row>
    <row r="162" spans="1:5" x14ac:dyDescent="0.25">
      <c r="A162" s="24" t="s">
        <v>38</v>
      </c>
      <c r="B162" s="23">
        <v>4</v>
      </c>
      <c r="C162" s="22">
        <v>4</v>
      </c>
      <c r="D162" s="27"/>
      <c r="E162" s="22"/>
    </row>
    <row r="163" spans="1:5" x14ac:dyDescent="0.25">
      <c r="A163" s="56" t="s">
        <v>37</v>
      </c>
      <c r="B163" s="23">
        <v>0.9</v>
      </c>
      <c r="C163" s="22">
        <v>-2.9</v>
      </c>
      <c r="D163" s="27">
        <v>-7.2</v>
      </c>
      <c r="E163" s="22">
        <v>3.8</v>
      </c>
    </row>
    <row r="164" spans="1:5" ht="15.75" x14ac:dyDescent="0.25">
      <c r="A164" s="29" t="s">
        <v>159</v>
      </c>
      <c r="B164" s="26">
        <f>SUM(B165:B166)</f>
        <v>2.5</v>
      </c>
      <c r="C164" s="26">
        <f>SUM(C165:C166)</f>
        <v>2.5</v>
      </c>
      <c r="D164" s="26">
        <f>SUM(D165:D166)</f>
        <v>0.4</v>
      </c>
      <c r="E164" s="28"/>
    </row>
    <row r="165" spans="1:5" x14ac:dyDescent="0.25">
      <c r="A165" s="4" t="s">
        <v>16</v>
      </c>
      <c r="B165" s="23">
        <v>0.1</v>
      </c>
      <c r="C165" s="22">
        <v>0.1</v>
      </c>
      <c r="D165" s="27"/>
      <c r="E165" s="22"/>
    </row>
    <row r="166" spans="1:5" x14ac:dyDescent="0.25">
      <c r="A166" s="24" t="s">
        <v>37</v>
      </c>
      <c r="B166" s="23">
        <v>2.4</v>
      </c>
      <c r="C166" s="22">
        <v>2.4</v>
      </c>
      <c r="D166" s="27">
        <v>0.4</v>
      </c>
      <c r="E166" s="22"/>
    </row>
    <row r="167" spans="1:5" ht="15.75" x14ac:dyDescent="0.25">
      <c r="A167" s="25" t="s">
        <v>160</v>
      </c>
      <c r="B167" s="26">
        <f>B168+B169+B170</f>
        <v>4</v>
      </c>
      <c r="C167" s="26">
        <f>C168+C169+C170</f>
        <v>4</v>
      </c>
      <c r="D167" s="26">
        <f>D168+D169+D170</f>
        <v>-0.8</v>
      </c>
      <c r="E167" s="26"/>
    </row>
    <row r="168" spans="1:5" x14ac:dyDescent="0.25">
      <c r="A168" s="4" t="s">
        <v>16</v>
      </c>
      <c r="B168" s="23">
        <v>-0.1</v>
      </c>
      <c r="C168" s="22">
        <v>-0.1</v>
      </c>
      <c r="D168" s="27"/>
      <c r="E168" s="22"/>
    </row>
    <row r="169" spans="1:5" x14ac:dyDescent="0.25">
      <c r="A169" s="24" t="s">
        <v>38</v>
      </c>
      <c r="B169" s="23">
        <v>1</v>
      </c>
      <c r="C169" s="22">
        <v>1</v>
      </c>
      <c r="D169" s="27"/>
      <c r="E169" s="22"/>
    </row>
    <row r="170" spans="1:5" x14ac:dyDescent="0.25">
      <c r="A170" s="56" t="s">
        <v>37</v>
      </c>
      <c r="B170" s="23">
        <v>3.1</v>
      </c>
      <c r="C170" s="22">
        <v>3.1</v>
      </c>
      <c r="D170" s="27">
        <v>-0.8</v>
      </c>
      <c r="E170" s="22"/>
    </row>
    <row r="171" spans="1:5" ht="15.75" x14ac:dyDescent="0.25">
      <c r="A171" s="29" t="s">
        <v>161</v>
      </c>
      <c r="B171" s="26">
        <f>B172+B173+B174</f>
        <v>6.1</v>
      </c>
      <c r="C171" s="28">
        <f>C172+C173+C174</f>
        <v>6.1</v>
      </c>
      <c r="D171" s="28">
        <f>D172+D173+D174</f>
        <v>1.3</v>
      </c>
      <c r="E171" s="28"/>
    </row>
    <row r="172" spans="1:5" x14ac:dyDescent="0.25">
      <c r="A172" s="4" t="s">
        <v>16</v>
      </c>
      <c r="B172" s="23">
        <v>2.6</v>
      </c>
      <c r="C172" s="22">
        <v>2.6</v>
      </c>
      <c r="D172" s="27"/>
      <c r="E172" s="22"/>
    </row>
    <row r="173" spans="1:5" x14ac:dyDescent="0.25">
      <c r="A173" s="24" t="s">
        <v>38</v>
      </c>
      <c r="B173" s="23">
        <v>0.9</v>
      </c>
      <c r="C173" s="22">
        <v>0.9</v>
      </c>
      <c r="D173" s="27"/>
      <c r="E173" s="22"/>
    </row>
    <row r="174" spans="1:5" x14ac:dyDescent="0.25">
      <c r="A174" s="24" t="s">
        <v>37</v>
      </c>
      <c r="B174" s="23">
        <v>2.6</v>
      </c>
      <c r="C174" s="22">
        <v>2.6</v>
      </c>
      <c r="D174" s="27">
        <v>1.3</v>
      </c>
      <c r="E174" s="22"/>
    </row>
    <row r="175" spans="1:5" ht="15.75" x14ac:dyDescent="0.25">
      <c r="A175" s="25" t="s">
        <v>162</v>
      </c>
      <c r="B175" s="26">
        <f>B176+B177+B178</f>
        <v>5</v>
      </c>
      <c r="C175" s="28">
        <f>C176+C177+C178</f>
        <v>1.6</v>
      </c>
      <c r="D175" s="28">
        <f>D176+D177+D178</f>
        <v>-1.3</v>
      </c>
      <c r="E175" s="28">
        <f>E176+E177+E178</f>
        <v>3.4</v>
      </c>
    </row>
    <row r="176" spans="1:5" x14ac:dyDescent="0.25">
      <c r="A176" s="4" t="s">
        <v>16</v>
      </c>
      <c r="B176" s="23">
        <v>-0.9</v>
      </c>
      <c r="C176" s="22">
        <v>-0.9</v>
      </c>
      <c r="D176" s="27"/>
      <c r="E176" s="22"/>
    </row>
    <row r="177" spans="1:5" x14ac:dyDescent="0.25">
      <c r="A177" s="24" t="s">
        <v>38</v>
      </c>
      <c r="B177" s="23">
        <v>4.5</v>
      </c>
      <c r="C177" s="22">
        <v>4.5</v>
      </c>
      <c r="D177" s="27"/>
      <c r="E177" s="22"/>
    </row>
    <row r="178" spans="1:5" x14ac:dyDescent="0.25">
      <c r="A178" s="24" t="s">
        <v>37</v>
      </c>
      <c r="B178" s="23">
        <v>1.4</v>
      </c>
      <c r="C178" s="22">
        <v>-2</v>
      </c>
      <c r="D178" s="27">
        <v>-1.3</v>
      </c>
      <c r="E178" s="22">
        <v>3.4</v>
      </c>
    </row>
    <row r="179" spans="1:5" ht="15.75" x14ac:dyDescent="0.25">
      <c r="A179" s="25" t="s">
        <v>139</v>
      </c>
      <c r="B179" s="26">
        <f>SUM(B180:B181)</f>
        <v>1.7000000000000002</v>
      </c>
      <c r="C179" s="26">
        <f>SUM(C180:C181)</f>
        <v>1.7000000000000002</v>
      </c>
      <c r="D179" s="26">
        <f>SUM(D180:D181)</f>
        <v>1.1000000000000001</v>
      </c>
      <c r="E179" s="26"/>
    </row>
    <row r="180" spans="1:5" x14ac:dyDescent="0.25">
      <c r="A180" s="4" t="s">
        <v>16</v>
      </c>
      <c r="B180" s="23">
        <v>-0.5</v>
      </c>
      <c r="C180" s="22">
        <v>-0.5</v>
      </c>
      <c r="D180" s="27"/>
      <c r="E180" s="22"/>
    </row>
    <row r="181" spans="1:5" x14ac:dyDescent="0.25">
      <c r="A181" s="24" t="s">
        <v>37</v>
      </c>
      <c r="B181" s="23">
        <v>2.2000000000000002</v>
      </c>
      <c r="C181" s="22">
        <v>2.2000000000000002</v>
      </c>
      <c r="D181" s="27">
        <v>1.1000000000000001</v>
      </c>
      <c r="E181" s="22"/>
    </row>
    <row r="182" spans="1:5" ht="15.75" x14ac:dyDescent="0.25">
      <c r="A182" s="25" t="s">
        <v>163</v>
      </c>
      <c r="B182" s="26">
        <f>B183+B184+B185</f>
        <v>4.5999999999999996</v>
      </c>
      <c r="C182" s="26">
        <f>C183+C184+C185</f>
        <v>4.5999999999999996</v>
      </c>
      <c r="D182" s="26">
        <f>D183+D184+D185</f>
        <v>2.2999999999999998</v>
      </c>
      <c r="E182" s="26"/>
    </row>
    <row r="183" spans="1:5" x14ac:dyDescent="0.25">
      <c r="A183" s="4" t="s">
        <v>16</v>
      </c>
      <c r="B183" s="23">
        <v>-1.2</v>
      </c>
      <c r="C183" s="22">
        <v>-1.2</v>
      </c>
      <c r="D183" s="27"/>
      <c r="E183" s="22"/>
    </row>
    <row r="184" spans="1:5" x14ac:dyDescent="0.25">
      <c r="A184" s="24" t="s">
        <v>38</v>
      </c>
      <c r="B184" s="23">
        <v>2.8</v>
      </c>
      <c r="C184" s="22">
        <v>2.8</v>
      </c>
      <c r="D184" s="27"/>
      <c r="E184" s="22"/>
    </row>
    <row r="185" spans="1:5" x14ac:dyDescent="0.25">
      <c r="A185" s="24" t="s">
        <v>37</v>
      </c>
      <c r="B185" s="23">
        <v>3</v>
      </c>
      <c r="C185" s="22">
        <v>3</v>
      </c>
      <c r="D185" s="27">
        <v>2.2999999999999998</v>
      </c>
      <c r="E185" s="22"/>
    </row>
    <row r="186" spans="1:5" ht="15.75" x14ac:dyDescent="0.25">
      <c r="A186" s="25" t="s">
        <v>143</v>
      </c>
      <c r="B186" s="26">
        <f>SUM(B187:B188)</f>
        <v>2.5999999999999996</v>
      </c>
      <c r="C186" s="26">
        <f>SUM(C187:C188)</f>
        <v>2.5999999999999996</v>
      </c>
      <c r="D186" s="26">
        <f>SUM(D187:D188)</f>
        <v>-3.2</v>
      </c>
      <c r="E186" s="28"/>
    </row>
    <row r="187" spans="1:5" x14ac:dyDescent="0.25">
      <c r="A187" s="4" t="s">
        <v>16</v>
      </c>
      <c r="B187" s="23">
        <v>2.2999999999999998</v>
      </c>
      <c r="C187" s="22">
        <v>2.2999999999999998</v>
      </c>
      <c r="D187" s="27"/>
      <c r="E187" s="22"/>
    </row>
    <row r="188" spans="1:5" x14ac:dyDescent="0.25">
      <c r="A188" s="24" t="s">
        <v>37</v>
      </c>
      <c r="B188" s="23">
        <v>0.3</v>
      </c>
      <c r="C188" s="22">
        <v>0.3</v>
      </c>
      <c r="D188" s="27">
        <v>-3.2</v>
      </c>
      <c r="E188" s="22"/>
    </row>
    <row r="189" spans="1:5" ht="15.75" x14ac:dyDescent="0.25">
      <c r="A189" s="25" t="s">
        <v>136</v>
      </c>
      <c r="B189" s="26">
        <f>SUM(B190:B191)</f>
        <v>-1</v>
      </c>
      <c r="C189" s="26">
        <f>SUM(C190:C191)</f>
        <v>-4.5</v>
      </c>
      <c r="D189" s="26">
        <f>SUM(D190:D191)</f>
        <v>-2.7</v>
      </c>
      <c r="E189" s="26">
        <f>SUM(E190:E191)</f>
        <v>3.5</v>
      </c>
    </row>
    <row r="190" spans="1:5" x14ac:dyDescent="0.25">
      <c r="A190" s="4" t="s">
        <v>16</v>
      </c>
      <c r="B190" s="23">
        <v>-0.9</v>
      </c>
      <c r="C190" s="22">
        <v>-0.9</v>
      </c>
      <c r="D190" s="27"/>
      <c r="E190" s="22"/>
    </row>
    <row r="191" spans="1:5" x14ac:dyDescent="0.25">
      <c r="A191" s="56" t="s">
        <v>37</v>
      </c>
      <c r="B191" s="23">
        <v>-0.1</v>
      </c>
      <c r="C191" s="22">
        <v>-3.6</v>
      </c>
      <c r="D191" s="27">
        <v>-2.7</v>
      </c>
      <c r="E191" s="22">
        <v>3.5</v>
      </c>
    </row>
    <row r="192" spans="1:5" ht="15.75" x14ac:dyDescent="0.25">
      <c r="A192" s="29" t="s">
        <v>164</v>
      </c>
      <c r="B192" s="26">
        <f>SUM(B193:B194)</f>
        <v>0</v>
      </c>
      <c r="C192" s="26">
        <f>SUM(C193:C194)</f>
        <v>0</v>
      </c>
      <c r="D192" s="26">
        <f>SUM(D193:D194)</f>
        <v>-9.3000000000000007</v>
      </c>
      <c r="E192" s="26"/>
    </row>
    <row r="193" spans="1:5" x14ac:dyDescent="0.25">
      <c r="A193" s="4" t="s">
        <v>16</v>
      </c>
      <c r="B193" s="23">
        <v>0.6</v>
      </c>
      <c r="C193" s="22">
        <v>0.6</v>
      </c>
      <c r="D193" s="27"/>
      <c r="E193" s="22"/>
    </row>
    <row r="194" spans="1:5" x14ac:dyDescent="0.25">
      <c r="A194" s="56" t="s">
        <v>37</v>
      </c>
      <c r="B194" s="23">
        <v>-0.6</v>
      </c>
      <c r="C194" s="22">
        <v>-0.6</v>
      </c>
      <c r="D194" s="27">
        <v>-9.3000000000000007</v>
      </c>
      <c r="E194" s="22"/>
    </row>
    <row r="195" spans="1:5" ht="15.75" x14ac:dyDescent="0.25">
      <c r="A195" s="57" t="s">
        <v>165</v>
      </c>
      <c r="B195" s="26">
        <f>B196+B197+B198</f>
        <v>13.3</v>
      </c>
      <c r="C195" s="28">
        <f>C196+C197+C198</f>
        <v>13.3</v>
      </c>
      <c r="D195" s="28">
        <f>D196+D197+D198</f>
        <v>2.1</v>
      </c>
      <c r="E195" s="28"/>
    </row>
    <row r="196" spans="1:5" x14ac:dyDescent="0.25">
      <c r="A196" s="106" t="s">
        <v>16</v>
      </c>
      <c r="B196" s="23">
        <v>-0.4</v>
      </c>
      <c r="C196" s="22">
        <v>-0.4</v>
      </c>
      <c r="D196" s="27"/>
      <c r="E196" s="22"/>
    </row>
    <row r="197" spans="1:5" x14ac:dyDescent="0.25">
      <c r="A197" s="24" t="s">
        <v>38</v>
      </c>
      <c r="B197" s="23">
        <v>9.8000000000000007</v>
      </c>
      <c r="C197" s="22">
        <v>9.8000000000000007</v>
      </c>
      <c r="D197" s="27"/>
      <c r="E197" s="22"/>
    </row>
    <row r="198" spans="1:5" x14ac:dyDescent="0.25">
      <c r="A198" s="56" t="s">
        <v>37</v>
      </c>
      <c r="B198" s="23">
        <v>3.9</v>
      </c>
      <c r="C198" s="22">
        <v>3.9</v>
      </c>
      <c r="D198" s="27">
        <v>2.1</v>
      </c>
      <c r="E198" s="22"/>
    </row>
    <row r="199" spans="1:5" ht="15.75" x14ac:dyDescent="0.25">
      <c r="A199" s="25" t="s">
        <v>166</v>
      </c>
      <c r="B199" s="26">
        <f>SUM(B200:B202)</f>
        <v>5.6000000000000005</v>
      </c>
      <c r="C199" s="26">
        <f t="shared" ref="C199:E199" si="23">SUM(C200:C202)</f>
        <v>-1.5</v>
      </c>
      <c r="D199" s="26">
        <f t="shared" si="23"/>
        <v>-8.5</v>
      </c>
      <c r="E199" s="26">
        <f t="shared" si="23"/>
        <v>7.1</v>
      </c>
    </row>
    <row r="200" spans="1:5" x14ac:dyDescent="0.25">
      <c r="A200" s="4" t="s">
        <v>16</v>
      </c>
      <c r="B200" s="23">
        <v>1</v>
      </c>
      <c r="C200" s="22">
        <v>1</v>
      </c>
      <c r="D200" s="27"/>
      <c r="E200" s="22"/>
    </row>
    <row r="201" spans="1:5" x14ac:dyDescent="0.25">
      <c r="A201" s="24" t="s">
        <v>38</v>
      </c>
      <c r="B201" s="23">
        <v>3.9</v>
      </c>
      <c r="C201" s="22">
        <v>3.9</v>
      </c>
      <c r="D201" s="27"/>
      <c r="E201" s="22"/>
    </row>
    <row r="202" spans="1:5" x14ac:dyDescent="0.25">
      <c r="A202" s="56" t="s">
        <v>37</v>
      </c>
      <c r="B202" s="23">
        <v>0.7</v>
      </c>
      <c r="C202" s="22">
        <v>-6.4</v>
      </c>
      <c r="D202" s="27">
        <v>-8.5</v>
      </c>
      <c r="E202" s="22">
        <v>7.1</v>
      </c>
    </row>
    <row r="203" spans="1:5" x14ac:dyDescent="0.25">
      <c r="A203" s="78" t="s">
        <v>138</v>
      </c>
      <c r="B203" s="26">
        <f>SUM(B204)</f>
        <v>1.5</v>
      </c>
      <c r="C203" s="26">
        <f t="shared" ref="C203:D203" si="24">SUM(C204)</f>
        <v>1.5</v>
      </c>
      <c r="D203" s="26">
        <f t="shared" si="24"/>
        <v>0.2</v>
      </c>
      <c r="E203" s="26"/>
    </row>
    <row r="204" spans="1:5" x14ac:dyDescent="0.25">
      <c r="A204" s="56" t="s">
        <v>127</v>
      </c>
      <c r="B204" s="23">
        <v>1.5</v>
      </c>
      <c r="C204" s="22">
        <v>1.5</v>
      </c>
      <c r="D204" s="27">
        <v>0.2</v>
      </c>
      <c r="E204" s="22"/>
    </row>
    <row r="205" spans="1:5" ht="15.75" x14ac:dyDescent="0.25">
      <c r="A205" s="25" t="s">
        <v>167</v>
      </c>
      <c r="B205" s="26">
        <f>B206+B207+B208</f>
        <v>3.9</v>
      </c>
      <c r="C205" s="26">
        <f>C206+C207+C208</f>
        <v>3.9</v>
      </c>
      <c r="D205" s="26">
        <f>D206+D207+D208</f>
        <v>-0.4</v>
      </c>
      <c r="E205" s="26"/>
    </row>
    <row r="206" spans="1:5" x14ac:dyDescent="0.25">
      <c r="A206" s="4" t="s">
        <v>16</v>
      </c>
      <c r="B206" s="23">
        <v>1.1000000000000001</v>
      </c>
      <c r="C206" s="22">
        <v>1.1000000000000001</v>
      </c>
      <c r="D206" s="27"/>
      <c r="E206" s="22"/>
    </row>
    <row r="207" spans="1:5" x14ac:dyDescent="0.25">
      <c r="A207" s="24" t="s">
        <v>38</v>
      </c>
      <c r="B207" s="23">
        <v>2.4</v>
      </c>
      <c r="C207" s="22">
        <v>2.4</v>
      </c>
      <c r="D207" s="27"/>
      <c r="E207" s="22"/>
    </row>
    <row r="208" spans="1:5" x14ac:dyDescent="0.25">
      <c r="A208" s="56" t="s">
        <v>37</v>
      </c>
      <c r="B208" s="23">
        <v>0.4</v>
      </c>
      <c r="C208" s="22">
        <v>0.4</v>
      </c>
      <c r="D208" s="27">
        <v>-0.4</v>
      </c>
      <c r="E208" s="22"/>
    </row>
    <row r="209" spans="1:5" ht="15.75" x14ac:dyDescent="0.25">
      <c r="A209" s="25" t="s">
        <v>140</v>
      </c>
      <c r="B209" s="26">
        <f>SUM(B210:B211)</f>
        <v>-0.49999999999999989</v>
      </c>
      <c r="C209" s="26">
        <f>SUM(C210:C211)</f>
        <v>-3.6</v>
      </c>
      <c r="D209" s="26">
        <f>SUM(D210:D211)</f>
        <v>-3.9</v>
      </c>
      <c r="E209" s="26">
        <f>SUM(E210:E211)</f>
        <v>3.1</v>
      </c>
    </row>
    <row r="210" spans="1:5" x14ac:dyDescent="0.25">
      <c r="A210" s="4" t="s">
        <v>16</v>
      </c>
      <c r="B210" s="23">
        <v>0.9</v>
      </c>
      <c r="C210" s="22">
        <v>0.9</v>
      </c>
      <c r="D210" s="27"/>
      <c r="E210" s="22"/>
    </row>
    <row r="211" spans="1:5" x14ac:dyDescent="0.25">
      <c r="A211" s="24" t="s">
        <v>37</v>
      </c>
      <c r="B211" s="23">
        <v>-1.4</v>
      </c>
      <c r="C211" s="22">
        <v>-4.5</v>
      </c>
      <c r="D211" s="27">
        <v>-3.9</v>
      </c>
      <c r="E211" s="22">
        <v>3.1</v>
      </c>
    </row>
    <row r="212" spans="1:5" x14ac:dyDescent="0.25">
      <c r="A212" s="79" t="s">
        <v>168</v>
      </c>
      <c r="B212" s="26">
        <f>SUM(B213:B214)</f>
        <v>2.5</v>
      </c>
      <c r="C212" s="26">
        <f>SUM(C213:C214)</f>
        <v>2.5</v>
      </c>
      <c r="D212" s="26">
        <f>SUM(D213:D214)</f>
        <v>-6.8</v>
      </c>
      <c r="E212" s="26"/>
    </row>
    <row r="213" spans="1:5" x14ac:dyDescent="0.25">
      <c r="A213" s="4" t="s">
        <v>16</v>
      </c>
      <c r="B213" s="23">
        <v>-1.4</v>
      </c>
      <c r="C213" s="22">
        <v>-1.4</v>
      </c>
      <c r="D213" s="27"/>
      <c r="E213" s="22"/>
    </row>
    <row r="214" spans="1:5" x14ac:dyDescent="0.25">
      <c r="A214" s="24" t="s">
        <v>37</v>
      </c>
      <c r="B214" s="23">
        <v>3.9</v>
      </c>
      <c r="C214" s="22">
        <v>3.9</v>
      </c>
      <c r="D214" s="27">
        <v>-6.8</v>
      </c>
      <c r="E214" s="22"/>
    </row>
    <row r="215" spans="1:5" ht="15.75" x14ac:dyDescent="0.25">
      <c r="A215" s="25" t="s">
        <v>141</v>
      </c>
      <c r="B215" s="26">
        <f>B216+B217+B218</f>
        <v>5.7999999999999989</v>
      </c>
      <c r="C215" s="28">
        <f>C216+C217+C218</f>
        <v>5.6999999999999993</v>
      </c>
      <c r="D215" s="28">
        <f>D216+D217+D218</f>
        <v>-0.7</v>
      </c>
      <c r="E215" s="28">
        <f>E216+E217+E218</f>
        <v>0.1</v>
      </c>
    </row>
    <row r="216" spans="1:5" x14ac:dyDescent="0.25">
      <c r="A216" s="4" t="s">
        <v>16</v>
      </c>
      <c r="B216" s="23">
        <v>1.6</v>
      </c>
      <c r="C216" s="22">
        <v>1.6</v>
      </c>
      <c r="D216" s="27"/>
      <c r="E216" s="22"/>
    </row>
    <row r="217" spans="1:5" x14ac:dyDescent="0.25">
      <c r="A217" s="24" t="s">
        <v>38</v>
      </c>
      <c r="B217" s="23">
        <v>5.0999999999999996</v>
      </c>
      <c r="C217" s="22">
        <v>5</v>
      </c>
      <c r="D217" s="27"/>
      <c r="E217" s="22">
        <v>0.1</v>
      </c>
    </row>
    <row r="218" spans="1:5" x14ac:dyDescent="0.25">
      <c r="A218" s="24" t="s">
        <v>37</v>
      </c>
      <c r="B218" s="23">
        <v>-0.9</v>
      </c>
      <c r="C218" s="22">
        <v>-0.9</v>
      </c>
      <c r="D218" s="27">
        <v>-0.7</v>
      </c>
      <c r="E218" s="22"/>
    </row>
    <row r="219" spans="1:5" ht="15.75" x14ac:dyDescent="0.25">
      <c r="A219" s="25" t="s">
        <v>144</v>
      </c>
      <c r="B219" s="26">
        <f>SUM(B220:B221)</f>
        <v>0.2</v>
      </c>
      <c r="C219" s="26">
        <f>SUM(C220:C221)</f>
        <v>0.2</v>
      </c>
      <c r="D219" s="26">
        <f>SUM(D220:D221)</f>
        <v>-0.7</v>
      </c>
      <c r="E219" s="28"/>
    </row>
    <row r="220" spans="1:5" x14ac:dyDescent="0.25">
      <c r="A220" s="4" t="s">
        <v>16</v>
      </c>
      <c r="B220" s="23">
        <v>-0.3</v>
      </c>
      <c r="C220" s="22">
        <v>-0.3</v>
      </c>
      <c r="D220" s="27"/>
      <c r="E220" s="22"/>
    </row>
    <row r="221" spans="1:5" x14ac:dyDescent="0.25">
      <c r="A221" s="24" t="s">
        <v>37</v>
      </c>
      <c r="B221" s="23">
        <v>0.5</v>
      </c>
      <c r="C221" s="22">
        <v>0.5</v>
      </c>
      <c r="D221" s="27">
        <v>-0.7</v>
      </c>
      <c r="E221" s="22"/>
    </row>
    <row r="222" spans="1:5" ht="15.75" x14ac:dyDescent="0.25">
      <c r="A222" s="25" t="s">
        <v>24</v>
      </c>
      <c r="B222" s="26">
        <f>SUM(B223:B224)</f>
        <v>-3</v>
      </c>
      <c r="C222" s="26">
        <f>SUM(C223:C224)</f>
        <v>-3</v>
      </c>
      <c r="D222" s="26">
        <f>SUM(D223:D224)</f>
        <v>-7.6999999999999993</v>
      </c>
      <c r="E222" s="26"/>
    </row>
    <row r="223" spans="1:5" x14ac:dyDescent="0.25">
      <c r="A223" s="4" t="s">
        <v>16</v>
      </c>
      <c r="B223" s="23"/>
      <c r="C223" s="22"/>
      <c r="D223" s="27">
        <v>2.5</v>
      </c>
      <c r="E223" s="22"/>
    </row>
    <row r="224" spans="1:5" x14ac:dyDescent="0.25">
      <c r="A224" s="24" t="s">
        <v>37</v>
      </c>
      <c r="B224" s="23">
        <v>-3</v>
      </c>
      <c r="C224" s="22">
        <v>-3</v>
      </c>
      <c r="D224" s="27">
        <v>-10.199999999999999</v>
      </c>
      <c r="E224" s="22"/>
    </row>
    <row r="225" spans="1:5" ht="15.75" x14ac:dyDescent="0.25">
      <c r="A225" s="25" t="s">
        <v>25</v>
      </c>
      <c r="B225" s="26">
        <f>SUM(B226:B228)</f>
        <v>-11.6</v>
      </c>
      <c r="C225" s="26">
        <f t="shared" ref="C225:E225" si="25">SUM(C226:C228)</f>
        <v>-7.6999999999999993</v>
      </c>
      <c r="D225" s="26">
        <f t="shared" si="25"/>
        <v>-12</v>
      </c>
      <c r="E225" s="26">
        <f t="shared" si="25"/>
        <v>-3.9</v>
      </c>
    </row>
    <row r="226" spans="1:5" x14ac:dyDescent="0.25">
      <c r="A226" s="4" t="s">
        <v>16</v>
      </c>
      <c r="B226" s="23"/>
      <c r="C226" s="22"/>
      <c r="D226" s="27">
        <v>1.8</v>
      </c>
      <c r="E226" s="22"/>
    </row>
    <row r="227" spans="1:5" x14ac:dyDescent="0.25">
      <c r="A227" s="24" t="s">
        <v>38</v>
      </c>
      <c r="B227" s="23"/>
      <c r="C227" s="22">
        <v>3.9</v>
      </c>
      <c r="D227" s="27"/>
      <c r="E227" s="22">
        <v>-3.9</v>
      </c>
    </row>
    <row r="228" spans="1:5" x14ac:dyDescent="0.25">
      <c r="A228" s="56" t="s">
        <v>37</v>
      </c>
      <c r="B228" s="23">
        <v>-11.6</v>
      </c>
      <c r="C228" s="22">
        <v>-11.6</v>
      </c>
      <c r="D228" s="27">
        <v>-13.8</v>
      </c>
      <c r="E228" s="22"/>
    </row>
    <row r="229" spans="1:5" ht="15.75" x14ac:dyDescent="0.25">
      <c r="A229" s="25" t="s">
        <v>26</v>
      </c>
      <c r="B229" s="26">
        <f>SUM(B230:B230)</f>
        <v>16.2</v>
      </c>
      <c r="C229" s="26">
        <f>SUM(C230:C230)</f>
        <v>16.2</v>
      </c>
      <c r="D229" s="26">
        <f>SUM(D230:D230)</f>
        <v>5.0999999999999996</v>
      </c>
      <c r="E229" s="26"/>
    </row>
    <row r="230" spans="1:5" x14ac:dyDescent="0.25">
      <c r="A230" s="56" t="s">
        <v>127</v>
      </c>
      <c r="B230" s="23">
        <v>16.2</v>
      </c>
      <c r="C230" s="22">
        <v>16.2</v>
      </c>
      <c r="D230" s="27">
        <v>5.0999999999999996</v>
      </c>
      <c r="E230" s="22"/>
    </row>
    <row r="231" spans="1:5" ht="15.75" x14ac:dyDescent="0.25">
      <c r="A231" s="25" t="s">
        <v>27</v>
      </c>
      <c r="B231" s="26">
        <f>SUM(B232:B233)</f>
        <v>-1.1000000000000001</v>
      </c>
      <c r="C231" s="26">
        <f>SUM(C232:C233)</f>
        <v>-11.6</v>
      </c>
      <c r="D231" s="26">
        <f>SUM(D232:D233)</f>
        <v>-16.5</v>
      </c>
      <c r="E231" s="26">
        <f>SUM(E232:E233)</f>
        <v>10.5</v>
      </c>
    </row>
    <row r="232" spans="1:5" x14ac:dyDescent="0.25">
      <c r="A232" s="24" t="s">
        <v>126</v>
      </c>
      <c r="B232" s="23">
        <v>0.9</v>
      </c>
      <c r="C232" s="22">
        <v>0.9</v>
      </c>
      <c r="D232" s="27"/>
      <c r="E232" s="22"/>
    </row>
    <row r="233" spans="1:5" x14ac:dyDescent="0.25">
      <c r="A233" s="56" t="s">
        <v>37</v>
      </c>
      <c r="B233" s="23">
        <v>-2</v>
      </c>
      <c r="C233" s="22">
        <v>-12.5</v>
      </c>
      <c r="D233" s="27">
        <v>-16.5</v>
      </c>
      <c r="E233" s="22">
        <v>10.5</v>
      </c>
    </row>
    <row r="234" spans="1:5" ht="15.75" x14ac:dyDescent="0.25">
      <c r="A234" s="25" t="s">
        <v>169</v>
      </c>
      <c r="B234" s="26">
        <f>SUM(B235:B235)</f>
        <v>-13.6</v>
      </c>
      <c r="C234" s="26">
        <f>SUM(C235:C235)</f>
        <v>-13.6</v>
      </c>
      <c r="D234" s="26">
        <f>SUM(D235:D235)</f>
        <v>-10.4</v>
      </c>
      <c r="E234" s="28"/>
    </row>
    <row r="235" spans="1:5" x14ac:dyDescent="0.25">
      <c r="A235" s="56" t="s">
        <v>127</v>
      </c>
      <c r="B235" s="23">
        <v>-13.6</v>
      </c>
      <c r="C235" s="22">
        <v>-13.6</v>
      </c>
      <c r="D235" s="27">
        <v>-10.4</v>
      </c>
      <c r="E235" s="22"/>
    </row>
    <row r="236" spans="1:5" ht="15.75" x14ac:dyDescent="0.25">
      <c r="A236" s="21" t="s">
        <v>28</v>
      </c>
      <c r="B236" s="26">
        <f>SUM(B237:B238)</f>
        <v>18.100000000000001</v>
      </c>
      <c r="C236" s="26">
        <f>SUM(C237:C238)</f>
        <v>-21.8</v>
      </c>
      <c r="D236" s="26">
        <f>SUM(D237:D238)</f>
        <v>0.5</v>
      </c>
      <c r="E236" s="26">
        <f>SUM(E237:E238)</f>
        <v>39.9</v>
      </c>
    </row>
    <row r="237" spans="1:5" x14ac:dyDescent="0.25">
      <c r="A237" s="24" t="s">
        <v>128</v>
      </c>
      <c r="B237" s="23">
        <v>18.100000000000001</v>
      </c>
      <c r="C237" s="22">
        <v>3.2</v>
      </c>
      <c r="D237" s="27">
        <v>0.5</v>
      </c>
      <c r="E237" s="22">
        <v>14.9</v>
      </c>
    </row>
    <row r="238" spans="1:5" ht="25.5" x14ac:dyDescent="0.25">
      <c r="A238" s="15" t="s">
        <v>110</v>
      </c>
      <c r="B238" s="23"/>
      <c r="C238" s="22">
        <v>-25</v>
      </c>
      <c r="D238" s="27"/>
      <c r="E238" s="22">
        <v>25</v>
      </c>
    </row>
    <row r="239" spans="1:5" ht="15.75" x14ac:dyDescent="0.25">
      <c r="A239" s="25" t="s">
        <v>170</v>
      </c>
      <c r="B239" s="26">
        <f>SUM(B240:B240)</f>
        <v>30.2</v>
      </c>
      <c r="C239" s="26">
        <f>SUM(C240:C240)</f>
        <v>30.2</v>
      </c>
      <c r="D239" s="26">
        <f>SUM(D240:D240)</f>
        <v>24.1</v>
      </c>
      <c r="E239" s="26"/>
    </row>
    <row r="240" spans="1:5" x14ac:dyDescent="0.25">
      <c r="A240" s="24" t="s">
        <v>127</v>
      </c>
      <c r="B240" s="23">
        <v>30.2</v>
      </c>
      <c r="C240" s="22">
        <v>30.2</v>
      </c>
      <c r="D240" s="27">
        <v>24.1</v>
      </c>
      <c r="E240" s="22"/>
    </row>
    <row r="241" spans="1:5" x14ac:dyDescent="0.25">
      <c r="A241" s="79" t="s">
        <v>145</v>
      </c>
      <c r="B241" s="26">
        <f>SUM(B242:B242)</f>
        <v>3</v>
      </c>
      <c r="C241" s="26">
        <f>SUM(C242:C242)</f>
        <v>3</v>
      </c>
      <c r="D241" s="26">
        <f>SUM(D242:D242)</f>
        <v>-4.2</v>
      </c>
      <c r="E241" s="26"/>
    </row>
    <row r="242" spans="1:5" x14ac:dyDescent="0.25">
      <c r="A242" s="24" t="s">
        <v>127</v>
      </c>
      <c r="B242" s="23">
        <v>3</v>
      </c>
      <c r="C242" s="22">
        <v>3</v>
      </c>
      <c r="D242" s="27">
        <v>-4.2</v>
      </c>
      <c r="E242" s="22"/>
    </row>
    <row r="243" spans="1:5" ht="15.75" x14ac:dyDescent="0.25">
      <c r="A243" s="25" t="s">
        <v>29</v>
      </c>
      <c r="B243" s="26">
        <f>B244+B245+B246</f>
        <v>17.3</v>
      </c>
      <c r="C243" s="28">
        <f>C244+C245+C246</f>
        <v>15.3</v>
      </c>
      <c r="D243" s="28">
        <f>D244+D245+D246</f>
        <v>9.9999999999999645E-2</v>
      </c>
      <c r="E243" s="28">
        <f>E244+E245+E246</f>
        <v>2</v>
      </c>
    </row>
    <row r="244" spans="1:5" x14ac:dyDescent="0.25">
      <c r="A244" s="4" t="s">
        <v>16</v>
      </c>
      <c r="B244" s="23"/>
      <c r="C244" s="22"/>
      <c r="D244" s="27">
        <v>-4</v>
      </c>
      <c r="E244" s="22"/>
    </row>
    <row r="245" spans="1:5" x14ac:dyDescent="0.25">
      <c r="A245" s="24" t="s">
        <v>38</v>
      </c>
      <c r="B245" s="23">
        <v>9.5</v>
      </c>
      <c r="C245" s="22">
        <v>9.5</v>
      </c>
      <c r="D245" s="27"/>
      <c r="E245" s="22"/>
    </row>
    <row r="246" spans="1:5" x14ac:dyDescent="0.25">
      <c r="A246" s="56" t="s">
        <v>37</v>
      </c>
      <c r="B246" s="23">
        <v>7.8</v>
      </c>
      <c r="C246" s="22">
        <v>5.8</v>
      </c>
      <c r="D246" s="27">
        <v>4.0999999999999996</v>
      </c>
      <c r="E246" s="22">
        <v>2</v>
      </c>
    </row>
    <row r="247" spans="1:5" ht="15.75" x14ac:dyDescent="0.25">
      <c r="A247" s="29" t="s">
        <v>122</v>
      </c>
      <c r="B247" s="26">
        <f>SUM(B248:B248)</f>
        <v>20.2</v>
      </c>
      <c r="C247" s="26">
        <f>SUM(C248:C248)</f>
        <v>20.2</v>
      </c>
      <c r="D247" s="26">
        <f>SUM(D248:D248)</f>
        <v>12.7</v>
      </c>
      <c r="E247" s="26"/>
    </row>
    <row r="248" spans="1:5" x14ac:dyDescent="0.25">
      <c r="A248" s="24" t="s">
        <v>127</v>
      </c>
      <c r="B248" s="23">
        <v>20.2</v>
      </c>
      <c r="C248" s="22">
        <v>20.2</v>
      </c>
      <c r="D248" s="27">
        <v>12.7</v>
      </c>
      <c r="E248" s="22"/>
    </row>
    <row r="249" spans="1:5" ht="15.75" x14ac:dyDescent="0.25">
      <c r="A249" s="25" t="s">
        <v>171</v>
      </c>
      <c r="B249" s="26">
        <f>B250+B251+B252</f>
        <v>14.6</v>
      </c>
      <c r="C249" s="26">
        <f>C250+C251+C252</f>
        <v>14.6</v>
      </c>
      <c r="D249" s="26">
        <f>D250+D251+D252</f>
        <v>0.59999999999999987</v>
      </c>
      <c r="E249" s="26"/>
    </row>
    <row r="250" spans="1:5" x14ac:dyDescent="0.25">
      <c r="A250" s="4" t="s">
        <v>16</v>
      </c>
      <c r="B250" s="23"/>
      <c r="C250" s="22"/>
      <c r="D250" s="27">
        <v>1.9</v>
      </c>
      <c r="E250" s="22"/>
    </row>
    <row r="251" spans="1:5" x14ac:dyDescent="0.25">
      <c r="A251" s="24" t="s">
        <v>38</v>
      </c>
      <c r="B251" s="23">
        <v>0.4</v>
      </c>
      <c r="C251" s="22">
        <v>0.4</v>
      </c>
      <c r="D251" s="27"/>
      <c r="E251" s="22"/>
    </row>
    <row r="252" spans="1:5" x14ac:dyDescent="0.25">
      <c r="A252" s="24" t="s">
        <v>37</v>
      </c>
      <c r="B252" s="23">
        <v>14.2</v>
      </c>
      <c r="C252" s="22">
        <v>14.2</v>
      </c>
      <c r="D252" s="27">
        <v>-1.3</v>
      </c>
      <c r="E252" s="22"/>
    </row>
    <row r="253" spans="1:5" x14ac:dyDescent="0.25">
      <c r="A253" s="79" t="s">
        <v>30</v>
      </c>
      <c r="B253" s="26">
        <f>SUM(B254:B254)</f>
        <v>-9.8000000000000007</v>
      </c>
      <c r="C253" s="26">
        <f>SUM(C254:C254)</f>
        <v>-13.8</v>
      </c>
      <c r="D253" s="26">
        <f>SUM(D254:D254)</f>
        <v>-14.5</v>
      </c>
      <c r="E253" s="26">
        <f>SUM(E254:E254)</f>
        <v>4</v>
      </c>
    </row>
    <row r="254" spans="1:5" x14ac:dyDescent="0.25">
      <c r="A254" s="56" t="s">
        <v>127</v>
      </c>
      <c r="B254" s="23">
        <v>-9.8000000000000007</v>
      </c>
      <c r="C254" s="22">
        <v>-13.8</v>
      </c>
      <c r="D254" s="27">
        <v>-14.5</v>
      </c>
      <c r="E254" s="22">
        <v>4</v>
      </c>
    </row>
    <row r="255" spans="1:5" ht="15.75" x14ac:dyDescent="0.25">
      <c r="A255" s="29" t="s">
        <v>148</v>
      </c>
      <c r="B255" s="26">
        <f>SUM(B256:B258)</f>
        <v>11.8</v>
      </c>
      <c r="C255" s="26">
        <f>SUM(C256:C258)</f>
        <v>10.5</v>
      </c>
      <c r="D255" s="26">
        <f t="shared" ref="D255:E255" si="26">SUM(D256:D258)</f>
        <v>-5.0999999999999996</v>
      </c>
      <c r="E255" s="26">
        <f t="shared" si="26"/>
        <v>1.3</v>
      </c>
    </row>
    <row r="256" spans="1:5" x14ac:dyDescent="0.25">
      <c r="A256" s="4" t="s">
        <v>16</v>
      </c>
      <c r="B256" s="23"/>
      <c r="C256" s="22"/>
      <c r="D256" s="27">
        <v>-2</v>
      </c>
      <c r="E256" s="22"/>
    </row>
    <row r="257" spans="1:5" x14ac:dyDescent="0.25">
      <c r="A257" s="24" t="s">
        <v>38</v>
      </c>
      <c r="B257" s="23">
        <v>9.3000000000000007</v>
      </c>
      <c r="C257" s="22">
        <v>8</v>
      </c>
      <c r="D257" s="27"/>
      <c r="E257" s="22">
        <v>1.3</v>
      </c>
    </row>
    <row r="258" spans="1:5" x14ac:dyDescent="0.25">
      <c r="A258" s="56" t="s">
        <v>37</v>
      </c>
      <c r="B258" s="23">
        <v>2.5</v>
      </c>
      <c r="C258" s="22">
        <v>2.5</v>
      </c>
      <c r="D258" s="27">
        <v>-3.1</v>
      </c>
      <c r="E258" s="22"/>
    </row>
    <row r="259" spans="1:5" ht="15.75" x14ac:dyDescent="0.25">
      <c r="A259" s="25" t="s">
        <v>86</v>
      </c>
      <c r="B259" s="26">
        <f>SUM(B260:B261)</f>
        <v>27.700000000000003</v>
      </c>
      <c r="C259" s="26">
        <f>SUM(C260:C261)</f>
        <v>21.700000000000003</v>
      </c>
      <c r="D259" s="26">
        <f>SUM(D260:D261)</f>
        <v>13.9</v>
      </c>
      <c r="E259" s="26">
        <f>SUM(E260:E261)</f>
        <v>6</v>
      </c>
    </row>
    <row r="260" spans="1:5" x14ac:dyDescent="0.25">
      <c r="A260" s="24" t="s">
        <v>130</v>
      </c>
      <c r="B260" s="23">
        <v>1.1000000000000001</v>
      </c>
      <c r="C260" s="22">
        <v>1.1000000000000001</v>
      </c>
      <c r="D260" s="27"/>
      <c r="E260" s="22"/>
    </row>
    <row r="261" spans="1:5" x14ac:dyDescent="0.25">
      <c r="A261" s="56" t="s">
        <v>37</v>
      </c>
      <c r="B261" s="23">
        <v>26.6</v>
      </c>
      <c r="C261" s="22">
        <v>20.6</v>
      </c>
      <c r="D261" s="27">
        <v>13.9</v>
      </c>
      <c r="E261" s="22">
        <v>6</v>
      </c>
    </row>
    <row r="262" spans="1:5" ht="15.75" x14ac:dyDescent="0.25">
      <c r="A262" s="29" t="s">
        <v>31</v>
      </c>
      <c r="B262" s="26">
        <f>SUM(B263:B263)</f>
        <v>11</v>
      </c>
      <c r="C262" s="26">
        <f>SUM(C263:C263)</f>
        <v>11</v>
      </c>
      <c r="D262" s="26">
        <f>SUM(D263:D263)</f>
        <v>6.1</v>
      </c>
      <c r="E262" s="28"/>
    </row>
    <row r="263" spans="1:5" x14ac:dyDescent="0.25">
      <c r="A263" s="56" t="s">
        <v>127</v>
      </c>
      <c r="B263" s="23">
        <v>11</v>
      </c>
      <c r="C263" s="22">
        <v>11</v>
      </c>
      <c r="D263" s="27">
        <v>6.1</v>
      </c>
      <c r="E263" s="22"/>
    </row>
    <row r="264" spans="1:5" ht="15.75" x14ac:dyDescent="0.25">
      <c r="A264" s="25" t="s">
        <v>146</v>
      </c>
      <c r="B264" s="26">
        <f>SUM(B265:B266)</f>
        <v>0.39999999999999997</v>
      </c>
      <c r="C264" s="26">
        <f>SUM(C265:C266)</f>
        <v>-3.6</v>
      </c>
      <c r="D264" s="26">
        <f>SUM(D265:D266)</f>
        <v>-5.0999999999999996</v>
      </c>
      <c r="E264" s="26">
        <f>SUM(E265:E266)</f>
        <v>4</v>
      </c>
    </row>
    <row r="265" spans="1:5" x14ac:dyDescent="0.25">
      <c r="A265" s="24" t="s">
        <v>130</v>
      </c>
      <c r="B265" s="23">
        <v>0.6</v>
      </c>
      <c r="C265" s="22">
        <v>0.6</v>
      </c>
      <c r="D265" s="27"/>
      <c r="E265" s="22"/>
    </row>
    <row r="266" spans="1:5" x14ac:dyDescent="0.25">
      <c r="A266" s="24" t="s">
        <v>37</v>
      </c>
      <c r="B266" s="23">
        <v>-0.2</v>
      </c>
      <c r="C266" s="22">
        <v>-4.2</v>
      </c>
      <c r="D266" s="27">
        <v>-5.0999999999999996</v>
      </c>
      <c r="E266" s="22">
        <v>4</v>
      </c>
    </row>
    <row r="267" spans="1:5" ht="15.75" x14ac:dyDescent="0.25">
      <c r="A267" s="25" t="s">
        <v>32</v>
      </c>
      <c r="B267" s="26">
        <f>SUM(B268:B268)</f>
        <v>-0.5</v>
      </c>
      <c r="C267" s="26">
        <f>SUM(C268:C268)</f>
        <v>-0.5</v>
      </c>
      <c r="D267" s="26"/>
      <c r="E267" s="28"/>
    </row>
    <row r="268" spans="1:5" x14ac:dyDescent="0.25">
      <c r="A268" s="56" t="s">
        <v>127</v>
      </c>
      <c r="B268" s="23">
        <v>-0.5</v>
      </c>
      <c r="C268" s="22">
        <v>-0.5</v>
      </c>
      <c r="D268" s="27"/>
      <c r="E268" s="22"/>
    </row>
    <row r="269" spans="1:5" ht="15.75" x14ac:dyDescent="0.25">
      <c r="A269" s="25" t="s">
        <v>147</v>
      </c>
      <c r="B269" s="26">
        <f>SUM(B270:B271)</f>
        <v>9.4</v>
      </c>
      <c r="C269" s="26">
        <f>SUM(C270:C271)</f>
        <v>6.4</v>
      </c>
      <c r="D269" s="26">
        <f>SUM(D270:D271)</f>
        <v>4.5</v>
      </c>
      <c r="E269" s="26">
        <f>SUM(E270:E271)</f>
        <v>3</v>
      </c>
    </row>
    <row r="270" spans="1:5" x14ac:dyDescent="0.25">
      <c r="A270" s="56" t="s">
        <v>57</v>
      </c>
      <c r="B270" s="23">
        <v>0.5</v>
      </c>
      <c r="C270" s="22">
        <v>0.5</v>
      </c>
      <c r="D270" s="27"/>
      <c r="E270" s="22"/>
    </row>
    <row r="271" spans="1:5" x14ac:dyDescent="0.25">
      <c r="A271" s="107" t="s">
        <v>37</v>
      </c>
      <c r="B271" s="23">
        <v>8.9</v>
      </c>
      <c r="C271" s="22">
        <v>5.9</v>
      </c>
      <c r="D271" s="27">
        <v>4.5</v>
      </c>
      <c r="E271" s="22">
        <v>3</v>
      </c>
    </row>
    <row r="272" spans="1:5" ht="15.75" x14ac:dyDescent="0.25">
      <c r="A272" s="25" t="s">
        <v>89</v>
      </c>
      <c r="B272" s="26">
        <f>SUM(B273:B274)</f>
        <v>15.5</v>
      </c>
      <c r="C272" s="26">
        <f>SUM(C273:C274)</f>
        <v>11.600000000000001</v>
      </c>
      <c r="D272" s="26">
        <f>SUM(D273:D274)</f>
        <v>9.3000000000000007</v>
      </c>
      <c r="E272" s="26">
        <f>SUM(E273:E274)</f>
        <v>3.9</v>
      </c>
    </row>
    <row r="273" spans="1:5" x14ac:dyDescent="0.25">
      <c r="A273" s="24" t="s">
        <v>130</v>
      </c>
      <c r="B273" s="23">
        <v>0.3</v>
      </c>
      <c r="C273" s="22">
        <v>0.3</v>
      </c>
      <c r="D273" s="27"/>
      <c r="E273" s="22"/>
    </row>
    <row r="274" spans="1:5" ht="16.5" customHeight="1" x14ac:dyDescent="0.25">
      <c r="A274" s="24" t="s">
        <v>37</v>
      </c>
      <c r="B274" s="23">
        <v>15.2</v>
      </c>
      <c r="C274" s="22">
        <v>11.3</v>
      </c>
      <c r="D274" s="27">
        <v>9.3000000000000007</v>
      </c>
      <c r="E274" s="22">
        <v>3.9</v>
      </c>
    </row>
    <row r="275" spans="1:5" ht="20.25" customHeight="1" x14ac:dyDescent="0.25">
      <c r="A275" s="70" t="s">
        <v>172</v>
      </c>
      <c r="B275" s="26">
        <f>SUM(B276:B277)</f>
        <v>1.8</v>
      </c>
      <c r="C275" s="26">
        <f>SUM(C276:C277)</f>
        <v>-8.1999999999999993</v>
      </c>
      <c r="D275" s="26">
        <f>SUM(D276:D277)</f>
        <v>-8.5</v>
      </c>
      <c r="E275" s="26">
        <f>SUM(E276:E277)</f>
        <v>10</v>
      </c>
    </row>
    <row r="276" spans="1:5" ht="30" customHeight="1" x14ac:dyDescent="0.25">
      <c r="A276" s="4" t="s">
        <v>111</v>
      </c>
      <c r="B276" s="23"/>
      <c r="C276" s="22">
        <v>-10</v>
      </c>
      <c r="D276" s="27">
        <v>-8.5</v>
      </c>
      <c r="E276" s="22">
        <v>10</v>
      </c>
    </row>
    <row r="277" spans="1:5" ht="16.5" customHeight="1" x14ac:dyDescent="0.25">
      <c r="A277" s="24" t="s">
        <v>37</v>
      </c>
      <c r="B277" s="23">
        <v>1.8</v>
      </c>
      <c r="C277" s="22">
        <v>1.8</v>
      </c>
      <c r="D277" s="27"/>
      <c r="E277" s="22"/>
    </row>
    <row r="278" spans="1:5" ht="33" customHeight="1" x14ac:dyDescent="0.25">
      <c r="A278" s="21" t="s">
        <v>33</v>
      </c>
      <c r="B278" s="26">
        <f>SUM(B279:B280)</f>
        <v>50.4</v>
      </c>
      <c r="C278" s="26">
        <f>SUM(C279:C280)</f>
        <v>50.4</v>
      </c>
      <c r="D278" s="26">
        <f>SUM(D279:D280)</f>
        <v>36.6</v>
      </c>
      <c r="E278" s="26"/>
    </row>
    <row r="279" spans="1:5" ht="29.25" customHeight="1" x14ac:dyDescent="0.25">
      <c r="A279" s="4" t="s">
        <v>173</v>
      </c>
      <c r="B279" s="23"/>
      <c r="C279" s="22"/>
      <c r="D279" s="27">
        <v>-2.5</v>
      </c>
      <c r="E279" s="22"/>
    </row>
    <row r="280" spans="1:5" x14ac:dyDescent="0.25">
      <c r="A280" s="24" t="s">
        <v>37</v>
      </c>
      <c r="B280" s="23">
        <v>50.4</v>
      </c>
      <c r="C280" s="22">
        <v>50.4</v>
      </c>
      <c r="D280" s="27">
        <v>39.1</v>
      </c>
      <c r="E280" s="22"/>
    </row>
    <row r="281" spans="1:5" ht="18" customHeight="1" x14ac:dyDescent="0.25">
      <c r="A281" s="21" t="s">
        <v>34</v>
      </c>
      <c r="B281" s="26">
        <f>SUM(B282:B282)</f>
        <v>-42</v>
      </c>
      <c r="C281" s="26">
        <f>SUM(C282:C282)</f>
        <v>-46.5</v>
      </c>
      <c r="D281" s="26">
        <f>SUM(D282:D282)</f>
        <v>-50.3</v>
      </c>
      <c r="E281" s="26">
        <f>SUM(E282:E282)</f>
        <v>4.5</v>
      </c>
    </row>
    <row r="282" spans="1:5" x14ac:dyDescent="0.25">
      <c r="A282" s="56" t="s">
        <v>129</v>
      </c>
      <c r="B282" s="23">
        <v>-42</v>
      </c>
      <c r="C282" s="22">
        <v>-46.5</v>
      </c>
      <c r="D282" s="27">
        <v>-50.3</v>
      </c>
      <c r="E282" s="22">
        <v>4.5</v>
      </c>
    </row>
    <row r="283" spans="1:5" ht="17.25" customHeight="1" x14ac:dyDescent="0.25">
      <c r="A283" s="86" t="s">
        <v>35</v>
      </c>
      <c r="B283" s="26"/>
      <c r="C283" s="26"/>
      <c r="D283" s="26">
        <f>D284</f>
        <v>-10</v>
      </c>
      <c r="E283" s="26"/>
    </row>
    <row r="284" spans="1:5" x14ac:dyDescent="0.25">
      <c r="A284" s="4" t="s">
        <v>15</v>
      </c>
      <c r="B284" s="23"/>
      <c r="C284" s="23"/>
      <c r="D284" s="23">
        <v>-10</v>
      </c>
      <c r="E284" s="26"/>
    </row>
    <row r="285" spans="1:5" ht="18" customHeight="1" x14ac:dyDescent="0.25">
      <c r="A285" s="86" t="s">
        <v>82</v>
      </c>
      <c r="B285" s="26">
        <f>B286</f>
        <v>2</v>
      </c>
      <c r="C285" s="26">
        <f>C286</f>
        <v>2</v>
      </c>
      <c r="D285" s="26"/>
      <c r="E285" s="26"/>
    </row>
    <row r="286" spans="1:5" x14ac:dyDescent="0.25">
      <c r="A286" s="4" t="s">
        <v>57</v>
      </c>
      <c r="B286" s="23">
        <v>2</v>
      </c>
      <c r="C286" s="23">
        <v>2</v>
      </c>
      <c r="D286" s="23"/>
      <c r="E286" s="26"/>
    </row>
    <row r="287" spans="1:5" ht="18" customHeight="1" x14ac:dyDescent="0.25">
      <c r="A287" s="86" t="s">
        <v>83</v>
      </c>
      <c r="B287" s="26">
        <f>SUM(B288:B289)</f>
        <v>0.2</v>
      </c>
      <c r="C287" s="26">
        <f t="shared" ref="C287:D287" si="27">SUM(C288:C289)</f>
        <v>0.2</v>
      </c>
      <c r="D287" s="26">
        <f t="shared" si="27"/>
        <v>0.3</v>
      </c>
      <c r="E287" s="26"/>
    </row>
    <row r="288" spans="1:5" x14ac:dyDescent="0.25">
      <c r="A288" s="4" t="s">
        <v>12</v>
      </c>
      <c r="B288" s="23"/>
      <c r="C288" s="23"/>
      <c r="D288" s="23">
        <v>0.3</v>
      </c>
      <c r="E288" s="23"/>
    </row>
    <row r="289" spans="1:5" x14ac:dyDescent="0.25">
      <c r="A289" s="15" t="s">
        <v>123</v>
      </c>
      <c r="B289" s="23">
        <v>0.2</v>
      </c>
      <c r="C289" s="23">
        <v>0.2</v>
      </c>
      <c r="D289" s="23"/>
      <c r="E289" s="23"/>
    </row>
    <row r="290" spans="1:5" ht="17.25" customHeight="1" x14ac:dyDescent="0.25">
      <c r="A290" s="25" t="s">
        <v>36</v>
      </c>
      <c r="B290" s="26">
        <f>SUM(B287+B285+B283+B281+B278+B275+B272+B269+B267+B264+B262+B259+B255+B253+B249+B247+B243+B241+B239+B236+B234+B231+B229+B225+B222+B219+B215+B212+B209+B205+B203+B199+B195+B192+B189+B186+B182+B179+B175+B171+B167+B164+B160+B157+B153+B149+B145+B142+B138+B135+B131+B128+B125+B121+B118)</f>
        <v>-24.100000000000023</v>
      </c>
      <c r="C290" s="26">
        <f>SUM(C287+C285+C283+C281+C278+C275+C272+C269+C267+C264+C262+C259+C255+C253+C249+C247+C243+C241+C239+C236+C234+C231+C229+C225+C222+C219+C215+C212+C209+C205+C203+C199+C195+C192+C189+C186+C182+C179+C175+C171+C167+C164+C160+C157+C153+C149+C145+C142+C138+C135+C131+C128+C125+C121+C118)</f>
        <v>-136.6</v>
      </c>
      <c r="D290" s="26">
        <f>SUM(D287+D285+D283+D281+D278+D275+D272+D269+D267+D264+D262+D259+D255+D253+D249+D247+D243+D241+D239+D236+D234+D231+D229+D225+D222+D219+D215+D212+D209+D205+D203+D199+D195+D192+D189+D186+D182+D179+D175+D171+D167+D164+D160+D157+D153+D149+D145+D142+D138+D135+D131+D128+D125+D121+D118)</f>
        <v>-94.899999999999977</v>
      </c>
      <c r="E290" s="26">
        <f>SUM(E287+E285+E283+E281+E278+E275+E272+E269+E267+E264+E262+E259+E255+E253+E249+E247+E243+E241+E239+E236+E234+E231+E229+E225+E222+E219+E215+E212+E209+E205+E203+E199+E195+E192+E189+E186+E182+E179+E175+E171+E167+E164+E160+E157+E153+E149+E145+E142+E138+E135+E131+E128+E125+E121+E118)</f>
        <v>112.49999999999997</v>
      </c>
    </row>
    <row r="291" spans="1:5" ht="17.25" customHeight="1" x14ac:dyDescent="0.25">
      <c r="A291" s="4" t="s">
        <v>16</v>
      </c>
      <c r="B291" s="23">
        <f>SUM(B122+B126+B132+B136+B139+B143+B146+B150+B154+B158+B161+B165+B168+B172+B176+B180+B183+B187+B190+B193+B196+B200+B206+B210+B213+B216+B220+B223+B226+B244+B250+B256+B284+B288)</f>
        <v>9.9999999999999964</v>
      </c>
      <c r="C291" s="23">
        <f t="shared" ref="C291:E291" si="28">SUM(C122+C126+C132+C136+C139+C143+C146+C150+C154+C158+C161+C165+C168+C172+C176+C180+C183+C187+C190+C193+C196+C200+C206+C210+C213+C216+C220+C223+C226+C244+C250+C256+C284+C288)</f>
        <v>8.8999999999999968</v>
      </c>
      <c r="D291" s="23">
        <f t="shared" si="28"/>
        <v>-10.899999999999999</v>
      </c>
      <c r="E291" s="23">
        <f t="shared" si="28"/>
        <v>1.1000000000000001</v>
      </c>
    </row>
    <row r="292" spans="1:5" ht="17.25" customHeight="1" x14ac:dyDescent="0.25">
      <c r="A292" s="24" t="s">
        <v>68</v>
      </c>
      <c r="B292" s="23">
        <f>SUM(B123+B129+B133+B140+B147+B151+B155+B162+B169+B173+B177+B184+B197+B201+B207+B217+B227+B232+B245+B251+B257+B260+B265+B270+B273+B286+B289)</f>
        <v>78.799999999999983</v>
      </c>
      <c r="C292" s="23">
        <f t="shared" ref="C292:E292" si="29">SUM(C123+C129+C133+C140+C147+C151+C155+C162+C169+C173+C177+C184+C197+C201+C207+C217+C227+C232+C245+C251+C257+C260+C265+C270+C273+C286+C289)</f>
        <v>81.299999999999983</v>
      </c>
      <c r="D292" s="23"/>
      <c r="E292" s="23">
        <f t="shared" si="29"/>
        <v>-2.5</v>
      </c>
    </row>
    <row r="293" spans="1:5" ht="16.5" customHeight="1" x14ac:dyDescent="0.25">
      <c r="A293" s="24" t="s">
        <v>37</v>
      </c>
      <c r="B293" s="23">
        <f>SUM(B119+B124+B127+B130+B134+B137+B141+B144+B148+B152+B156+B159+B163+B166+B170+B174+B178+B181+B185+B188+B191+B194+B198+B202+B204+B208+B211+B214+B218+B221+B224+B228+B230+B233+B235+B237+B240+B242+B246+B248+B252+B254+B258+B261+B263+B266+B268+B271+B274+B277+B280+B282)</f>
        <v>-116.90000000000012</v>
      </c>
      <c r="C293" s="23">
        <f t="shared" ref="C293:E293" si="30">SUM(C119+C124+C127+C130+C134+C137+C141+C144+C148+C152+C156+C159+C163+C166+C170+C174+C178+C181+C185+C188+C191+C194+C198+C202+C204+C208+C211+C214+C218+C221+C224+C228+C230+C233+C235+C237+C240+C242+C246+C248+C252+C254+C258+C261+C263+C266+C268+C271+C274+C277+C280+C282)</f>
        <v>-195.80000000000004</v>
      </c>
      <c r="D293" s="23">
        <f t="shared" si="30"/>
        <v>-72.999999999999972</v>
      </c>
      <c r="E293" s="23">
        <f t="shared" si="30"/>
        <v>78.900000000000006</v>
      </c>
    </row>
    <row r="294" spans="1:5" ht="27.75" customHeight="1" x14ac:dyDescent="0.25">
      <c r="A294" s="4" t="s">
        <v>112</v>
      </c>
      <c r="B294" s="58">
        <f>SUM(B238+B276+B279)</f>
        <v>0</v>
      </c>
      <c r="C294" s="58">
        <f t="shared" ref="C294:E294" si="31">SUM(C238+C276+C279)</f>
        <v>-35</v>
      </c>
      <c r="D294" s="58">
        <f t="shared" si="31"/>
        <v>-11</v>
      </c>
      <c r="E294" s="58">
        <f t="shared" si="31"/>
        <v>35</v>
      </c>
    </row>
    <row r="295" spans="1:5" ht="17.25" customHeight="1" x14ac:dyDescent="0.25">
      <c r="A295" s="15" t="s">
        <v>103</v>
      </c>
      <c r="B295" s="22">
        <f>SUM(B120)</f>
        <v>4</v>
      </c>
      <c r="C295" s="22">
        <f t="shared" ref="C295" si="32">SUM(C120)</f>
        <v>4</v>
      </c>
      <c r="D295" s="22"/>
      <c r="E295" s="22"/>
    </row>
    <row r="296" spans="1:5" s="109" customFormat="1" ht="30" customHeight="1" x14ac:dyDescent="0.25">
      <c r="A296" s="155" t="s">
        <v>178</v>
      </c>
      <c r="B296" s="156"/>
      <c r="C296" s="156"/>
      <c r="D296" s="156"/>
      <c r="E296" s="157"/>
    </row>
    <row r="297" spans="1:5" s="109" customFormat="1" ht="19.5" customHeight="1" x14ac:dyDescent="0.25">
      <c r="A297" s="110" t="s">
        <v>9</v>
      </c>
      <c r="B297" s="111">
        <f t="shared" ref="B297:E297" si="33">B298</f>
        <v>0.8</v>
      </c>
      <c r="C297" s="111">
        <f t="shared" si="33"/>
        <v>0.8</v>
      </c>
      <c r="D297" s="111"/>
      <c r="E297" s="111">
        <f t="shared" si="33"/>
        <v>0</v>
      </c>
    </row>
    <row r="298" spans="1:5" s="109" customFormat="1" ht="21" customHeight="1" x14ac:dyDescent="0.25">
      <c r="A298" s="108" t="s">
        <v>15</v>
      </c>
      <c r="B298" s="112">
        <v>0.8</v>
      </c>
      <c r="C298" s="112">
        <v>0.8</v>
      </c>
      <c r="D298" s="112"/>
      <c r="E298" s="112"/>
    </row>
    <row r="299" spans="1:5" s="109" customFormat="1" ht="18" customHeight="1" x14ac:dyDescent="0.25">
      <c r="A299" s="113" t="s">
        <v>179</v>
      </c>
      <c r="B299" s="111">
        <f t="shared" ref="B299:C299" si="34">B297</f>
        <v>0.8</v>
      </c>
      <c r="C299" s="111">
        <f t="shared" si="34"/>
        <v>0.8</v>
      </c>
      <c r="D299" s="111"/>
      <c r="E299" s="111">
        <f t="shared" ref="E299" si="35">E297</f>
        <v>0</v>
      </c>
    </row>
    <row r="300" spans="1:5" s="109" customFormat="1" ht="17.25" customHeight="1" x14ac:dyDescent="0.25">
      <c r="A300" s="114" t="s">
        <v>15</v>
      </c>
      <c r="B300" s="112">
        <v>0.8</v>
      </c>
      <c r="C300" s="112">
        <f t="shared" ref="C300" si="36">C298</f>
        <v>0.8</v>
      </c>
      <c r="D300" s="112"/>
      <c r="E300" s="112">
        <f t="shared" ref="E300" si="37">E298</f>
        <v>0</v>
      </c>
    </row>
    <row r="301" spans="1:5" ht="25.5" customHeight="1" x14ac:dyDescent="0.25">
      <c r="A301" s="93" t="s">
        <v>113</v>
      </c>
      <c r="B301" s="94"/>
      <c r="C301" s="94"/>
      <c r="D301" s="95"/>
      <c r="E301" s="96"/>
    </row>
    <row r="302" spans="1:5" ht="31.5" x14ac:dyDescent="0.25">
      <c r="A302" s="5" t="s">
        <v>65</v>
      </c>
      <c r="B302" s="57">
        <f>SUM(B303)</f>
        <v>7.4</v>
      </c>
      <c r="C302" s="57">
        <f t="shared" ref="C302" si="38">SUM(C303)</f>
        <v>7.4</v>
      </c>
      <c r="D302" s="57"/>
      <c r="E302" s="57"/>
    </row>
    <row r="303" spans="1:5" ht="43.5" customHeight="1" x14ac:dyDescent="0.25">
      <c r="A303" s="15" t="s">
        <v>124</v>
      </c>
      <c r="B303" s="22">
        <v>7.4</v>
      </c>
      <c r="C303" s="22">
        <v>7.4</v>
      </c>
      <c r="D303" s="22"/>
      <c r="E303" s="22"/>
    </row>
    <row r="304" spans="1:5" ht="18" customHeight="1" x14ac:dyDescent="0.25">
      <c r="A304" s="57" t="s">
        <v>66</v>
      </c>
      <c r="B304" s="26">
        <f>SUM(B305:B306)</f>
        <v>-22.6</v>
      </c>
      <c r="C304" s="26">
        <f t="shared" ref="C304:E304" si="39">SUM(C305:C306)</f>
        <v>-42.8</v>
      </c>
      <c r="D304" s="26">
        <f t="shared" si="39"/>
        <v>-27.3</v>
      </c>
      <c r="E304" s="26">
        <f t="shared" si="39"/>
        <v>20.2</v>
      </c>
    </row>
    <row r="305" spans="1:5" x14ac:dyDescent="0.25">
      <c r="A305" s="106" t="s">
        <v>16</v>
      </c>
      <c r="B305" s="23"/>
      <c r="C305" s="22">
        <v>-20.2</v>
      </c>
      <c r="D305" s="27">
        <v>-10</v>
      </c>
      <c r="E305" s="22">
        <v>20.2</v>
      </c>
    </row>
    <row r="306" spans="1:5" ht="38.25" x14ac:dyDescent="0.25">
      <c r="A306" s="15" t="s">
        <v>67</v>
      </c>
      <c r="B306" s="23">
        <v>-22.6</v>
      </c>
      <c r="C306" s="22">
        <v>-22.6</v>
      </c>
      <c r="D306" s="27">
        <v>-17.3</v>
      </c>
      <c r="E306" s="22"/>
    </row>
    <row r="307" spans="1:5" ht="18" customHeight="1" x14ac:dyDescent="0.25">
      <c r="A307" s="25" t="s">
        <v>69</v>
      </c>
      <c r="B307" s="26">
        <f>SUM(B308)</f>
        <v>12.6</v>
      </c>
      <c r="C307" s="26">
        <f t="shared" ref="C307:D307" si="40">SUM(C308)</f>
        <v>12.6</v>
      </c>
      <c r="D307" s="26">
        <f t="shared" si="40"/>
        <v>5.8</v>
      </c>
      <c r="E307" s="26"/>
    </row>
    <row r="308" spans="1:5" ht="38.25" x14ac:dyDescent="0.25">
      <c r="A308" s="15" t="s">
        <v>124</v>
      </c>
      <c r="B308" s="23">
        <v>12.6</v>
      </c>
      <c r="C308" s="22">
        <v>12.6</v>
      </c>
      <c r="D308" s="27">
        <v>5.8</v>
      </c>
      <c r="E308" s="22"/>
    </row>
    <row r="309" spans="1:5" ht="18" customHeight="1" x14ac:dyDescent="0.25">
      <c r="A309" s="29" t="s">
        <v>70</v>
      </c>
      <c r="B309" s="26">
        <f>SUM(B310:B312)</f>
        <v>25.8</v>
      </c>
      <c r="C309" s="26">
        <f>SUM(C310:C312)</f>
        <v>25.8</v>
      </c>
      <c r="D309" s="26">
        <f>SUM(D310:D312)</f>
        <v>7.8999999999999977</v>
      </c>
      <c r="E309" s="26"/>
    </row>
    <row r="310" spans="1:5" ht="38.25" x14ac:dyDescent="0.25">
      <c r="A310" s="4" t="s">
        <v>125</v>
      </c>
      <c r="B310" s="23">
        <v>30.5</v>
      </c>
      <c r="C310" s="22">
        <v>30.5</v>
      </c>
      <c r="D310" s="27">
        <v>16.899999999999999</v>
      </c>
      <c r="E310" s="22"/>
    </row>
    <row r="311" spans="1:5" ht="15.75" customHeight="1" x14ac:dyDescent="0.25">
      <c r="A311" s="24" t="s">
        <v>68</v>
      </c>
      <c r="B311" s="92">
        <v>-7</v>
      </c>
      <c r="C311" s="22">
        <v>-7</v>
      </c>
      <c r="D311" s="27">
        <v>-10.8</v>
      </c>
      <c r="E311" s="22"/>
    </row>
    <row r="312" spans="1:5" ht="16.5" customHeight="1" x14ac:dyDescent="0.25">
      <c r="A312" s="56" t="s">
        <v>37</v>
      </c>
      <c r="B312" s="23">
        <v>2.2999999999999998</v>
      </c>
      <c r="C312" s="22">
        <v>2.2999999999999998</v>
      </c>
      <c r="D312" s="27">
        <v>1.8</v>
      </c>
      <c r="E312" s="22"/>
    </row>
    <row r="313" spans="1:5" ht="15.75" x14ac:dyDescent="0.25">
      <c r="A313" s="29" t="s">
        <v>71</v>
      </c>
      <c r="B313" s="26">
        <f>SUM(B302+B304+B307+B309)</f>
        <v>23.2</v>
      </c>
      <c r="C313" s="26">
        <f>SUM(C302+C304+C307+C309)</f>
        <v>3.0000000000000036</v>
      </c>
      <c r="D313" s="26">
        <f>SUM(D302+D304+D307+D309)</f>
        <v>-13.600000000000001</v>
      </c>
      <c r="E313" s="26">
        <f>SUM(E302+E304+E307+E309)</f>
        <v>20.2</v>
      </c>
    </row>
    <row r="314" spans="1:5" x14ac:dyDescent="0.25">
      <c r="A314" s="4" t="s">
        <v>16</v>
      </c>
      <c r="B314" s="23">
        <f>SUM(B305)</f>
        <v>0</v>
      </c>
      <c r="C314" s="23">
        <f>SUM(C305)</f>
        <v>-20.2</v>
      </c>
      <c r="D314" s="23">
        <f t="shared" ref="D314:E314" si="41">SUM(D305)</f>
        <v>-10</v>
      </c>
      <c r="E314" s="23">
        <f t="shared" si="41"/>
        <v>20.2</v>
      </c>
    </row>
    <row r="315" spans="1:5" ht="38.25" x14ac:dyDescent="0.25">
      <c r="A315" s="4" t="s">
        <v>67</v>
      </c>
      <c r="B315" s="23">
        <f>SUM(B303+B306+B308+B310)</f>
        <v>27.9</v>
      </c>
      <c r="C315" s="23">
        <f>SUM(C303+C306+C308+C310)</f>
        <v>27.9</v>
      </c>
      <c r="D315" s="23">
        <f>SUM(D303+D306+D308+D310)</f>
        <v>5.3999999999999986</v>
      </c>
      <c r="E315" s="23"/>
    </row>
    <row r="316" spans="1:5" x14ac:dyDescent="0.25">
      <c r="A316" s="24" t="s">
        <v>68</v>
      </c>
      <c r="B316" s="23">
        <f>SUM(B311)</f>
        <v>-7</v>
      </c>
      <c r="C316" s="23">
        <f t="shared" ref="C316:D317" si="42">SUM(C311)</f>
        <v>-7</v>
      </c>
      <c r="D316" s="23">
        <f t="shared" si="42"/>
        <v>-10.8</v>
      </c>
      <c r="E316" s="23"/>
    </row>
    <row r="317" spans="1:5" x14ac:dyDescent="0.25">
      <c r="A317" s="24" t="s">
        <v>37</v>
      </c>
      <c r="B317" s="58">
        <f>SUM(B312)</f>
        <v>2.2999999999999998</v>
      </c>
      <c r="C317" s="58">
        <f t="shared" si="42"/>
        <v>2.2999999999999998</v>
      </c>
      <c r="D317" s="58">
        <f t="shared" si="42"/>
        <v>1.8</v>
      </c>
      <c r="E317" s="58"/>
    </row>
    <row r="318" spans="1:5" ht="27.75" customHeight="1" x14ac:dyDescent="0.25">
      <c r="A318" s="125" t="s">
        <v>114</v>
      </c>
      <c r="B318" s="126"/>
      <c r="C318" s="126"/>
      <c r="D318" s="126"/>
      <c r="E318" s="127"/>
    </row>
    <row r="319" spans="1:5" ht="15.75" x14ac:dyDescent="0.25">
      <c r="A319" s="29" t="s">
        <v>56</v>
      </c>
      <c r="B319" s="26">
        <f>SUM(B320)</f>
        <v>0.7</v>
      </c>
      <c r="C319" s="26">
        <f t="shared" ref="C319" si="43">SUM(C320)</f>
        <v>0.7</v>
      </c>
      <c r="D319" s="26"/>
      <c r="E319" s="26"/>
    </row>
    <row r="320" spans="1:5" ht="17.25" customHeight="1" x14ac:dyDescent="0.25">
      <c r="A320" s="15" t="s">
        <v>57</v>
      </c>
      <c r="B320" s="23">
        <v>0.7</v>
      </c>
      <c r="C320" s="23">
        <v>0.7</v>
      </c>
      <c r="D320" s="23"/>
      <c r="E320" s="26"/>
    </row>
    <row r="321" spans="1:5" ht="15.75" x14ac:dyDescent="0.25">
      <c r="A321" s="25" t="s">
        <v>115</v>
      </c>
      <c r="B321" s="26">
        <f>SUM(B319)</f>
        <v>0.7</v>
      </c>
      <c r="C321" s="26">
        <f t="shared" ref="C321" si="44">SUM(C319)</f>
        <v>0.7</v>
      </c>
      <c r="D321" s="26"/>
      <c r="E321" s="26"/>
    </row>
    <row r="322" spans="1:5" ht="18.75" customHeight="1" x14ac:dyDescent="0.25">
      <c r="A322" s="15" t="s">
        <v>57</v>
      </c>
      <c r="B322" s="23">
        <f>SUM(B320)</f>
        <v>0.7</v>
      </c>
      <c r="C322" s="23">
        <f t="shared" ref="C322" si="45">SUM(C320)</f>
        <v>0.7</v>
      </c>
      <c r="D322" s="23"/>
      <c r="E322" s="23"/>
    </row>
    <row r="323" spans="1:5" ht="15.75" x14ac:dyDescent="0.25">
      <c r="A323" s="25" t="s">
        <v>116</v>
      </c>
      <c r="B323" s="80">
        <f>SUM(B10+B16+B22+B79+B84+B103+B114+B290+B299+B313+B321)</f>
        <v>110.99999999999999</v>
      </c>
      <c r="C323" s="80">
        <f t="shared" ref="C323:E323" si="46">SUM(C10+C16+C22+C79+C84+C103+C114+C290+C299+C313+C321)</f>
        <v>-32.5</v>
      </c>
      <c r="D323" s="80">
        <f t="shared" si="46"/>
        <v>-98.099999999999966</v>
      </c>
      <c r="E323" s="80">
        <f t="shared" si="46"/>
        <v>143.49999999999997</v>
      </c>
    </row>
    <row r="324" spans="1:5" x14ac:dyDescent="0.25">
      <c r="A324" s="4" t="s">
        <v>12</v>
      </c>
      <c r="B324" s="23">
        <f>SUM(B23+B85+B104+B115+B291+B300+B314+B17)</f>
        <v>0</v>
      </c>
      <c r="C324" s="23">
        <f>SUM(C23+C85+C104+C115+C291+C300++C314+C17)</f>
        <v>-8.1000000000000014</v>
      </c>
      <c r="D324" s="23">
        <f t="shared" ref="D324:E324" si="47">SUM(D23+D85+D104+D115+D291+D314+D17)</f>
        <v>-25.799999999999997</v>
      </c>
      <c r="E324" s="23">
        <f t="shared" si="47"/>
        <v>8.100000000000005</v>
      </c>
    </row>
    <row r="325" spans="1:5" ht="38.25" x14ac:dyDescent="0.25">
      <c r="A325" s="4" t="s">
        <v>67</v>
      </c>
      <c r="B325" s="23">
        <f>SUM(B11+B315+B80)</f>
        <v>51.8</v>
      </c>
      <c r="C325" s="23">
        <f>SUM(C11+C315+C80)</f>
        <v>51.8</v>
      </c>
      <c r="D325" s="23">
        <f>SUM(D11+D315)</f>
        <v>19.799999999999997</v>
      </c>
      <c r="E325" s="23"/>
    </row>
    <row r="326" spans="1:5" x14ac:dyDescent="0.25">
      <c r="A326" s="30" t="s">
        <v>117</v>
      </c>
      <c r="B326" s="23">
        <f>SUM(B105+B116+B292+B316+B322)</f>
        <v>164.99999999999997</v>
      </c>
      <c r="C326" s="23">
        <f>SUM(C105+C116+C292+C316+C322)</f>
        <v>143.09999999999997</v>
      </c>
      <c r="D326" s="23">
        <f>SUM(D105+D116+D292+D316+D322)</f>
        <v>-10.8</v>
      </c>
      <c r="E326" s="23">
        <f>SUM(E105+E116+E292+E316+E322)</f>
        <v>21.900000000000002</v>
      </c>
    </row>
    <row r="327" spans="1:5" x14ac:dyDescent="0.25">
      <c r="A327" s="30" t="s">
        <v>118</v>
      </c>
      <c r="B327" s="23">
        <f>SUM(B293+B317)</f>
        <v>-114.60000000000012</v>
      </c>
      <c r="C327" s="23">
        <f>SUM(C293+C317)</f>
        <v>-193.50000000000003</v>
      </c>
      <c r="D327" s="23">
        <f>SUM(D293+D317)</f>
        <v>-71.199999999999974</v>
      </c>
      <c r="E327" s="23">
        <f>SUM(E293+E317)</f>
        <v>78.900000000000006</v>
      </c>
    </row>
    <row r="328" spans="1:5" ht="25.5" x14ac:dyDescent="0.25">
      <c r="A328" s="4" t="s">
        <v>119</v>
      </c>
      <c r="B328" s="23">
        <f>SUM(B294)</f>
        <v>0</v>
      </c>
      <c r="C328" s="23">
        <f t="shared" ref="C328:E328" si="48">SUM(C294)</f>
        <v>-35</v>
      </c>
      <c r="D328" s="23">
        <f t="shared" si="48"/>
        <v>-11</v>
      </c>
      <c r="E328" s="23">
        <f t="shared" si="48"/>
        <v>35</v>
      </c>
    </row>
    <row r="329" spans="1:5" x14ac:dyDescent="0.25">
      <c r="A329" s="4" t="s">
        <v>120</v>
      </c>
      <c r="B329" s="23">
        <f>SUM(B295)</f>
        <v>4</v>
      </c>
      <c r="C329" s="23">
        <f t="shared" ref="C329" si="49">SUM(C295)</f>
        <v>4</v>
      </c>
      <c r="D329" s="23"/>
      <c r="E329" s="23"/>
    </row>
    <row r="330" spans="1:5" ht="18" customHeight="1" x14ac:dyDescent="0.25">
      <c r="A330" s="15" t="s">
        <v>121</v>
      </c>
      <c r="B330" s="45">
        <f>SUM(B18)</f>
        <v>4.8</v>
      </c>
      <c r="C330" s="45">
        <f t="shared" ref="C330:E330" si="50">SUM(C18)</f>
        <v>5.2</v>
      </c>
      <c r="D330" s="45">
        <f t="shared" si="50"/>
        <v>0.9</v>
      </c>
      <c r="E330" s="45">
        <f t="shared" si="50"/>
        <v>-0.4</v>
      </c>
    </row>
    <row r="331" spans="1:5" x14ac:dyDescent="0.25">
      <c r="A331" s="9"/>
      <c r="B331" s="77"/>
      <c r="C331" s="9"/>
      <c r="D331" s="81"/>
      <c r="E331" s="9"/>
    </row>
    <row r="332" spans="1:5" x14ac:dyDescent="0.25">
      <c r="A332" s="9"/>
      <c r="B332" s="9"/>
      <c r="C332" s="9"/>
      <c r="D332" s="81"/>
      <c r="E332" s="9"/>
    </row>
    <row r="340" ht="15.75" customHeight="1" x14ac:dyDescent="0.25"/>
  </sheetData>
  <mergeCells count="14">
    <mergeCell ref="A318:E318"/>
    <mergeCell ref="A7:E7"/>
    <mergeCell ref="A12:E12"/>
    <mergeCell ref="A2:E2"/>
    <mergeCell ref="A4:A6"/>
    <mergeCell ref="B4:B6"/>
    <mergeCell ref="C4:E4"/>
    <mergeCell ref="C5:D5"/>
    <mergeCell ref="A86:E86"/>
    <mergeCell ref="A117:E117"/>
    <mergeCell ref="A19:E19"/>
    <mergeCell ref="A24:E24"/>
    <mergeCell ref="A81:E81"/>
    <mergeCell ref="A296:E296"/>
  </mergeCells>
  <pageMargins left="0.74791666666666701" right="0.74791666666666701" top="0.98402777777777795" bottom="0.98402777777777795" header="0.51180555555555496" footer="0.51180555555555496"/>
  <pageSetup paperSize="9" firstPageNumber="0" orientation="portrait" r:id="rId1"/>
  <headerFooter>
    <oddHeader>&amp;C&amp;P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zoomScaleNormal="100" workbookViewId="0">
      <selection activeCell="H13" sqref="H13"/>
    </sheetView>
  </sheetViews>
  <sheetFormatPr defaultRowHeight="12.75" x14ac:dyDescent="0.2"/>
  <cols>
    <col min="1" max="1" width="36.85546875" customWidth="1"/>
    <col min="2" max="2" width="14.42578125" customWidth="1"/>
    <col min="3" max="3" width="13.42578125"/>
    <col min="4" max="4" width="13.140625"/>
    <col min="5" max="5" width="13.140625" customWidth="1"/>
    <col min="6" max="1025" width="8.5703125"/>
  </cols>
  <sheetData>
    <row r="1" spans="1:5" ht="82.5" customHeight="1" x14ac:dyDescent="0.2">
      <c r="A1" s="39"/>
      <c r="B1" s="39"/>
      <c r="C1" s="39"/>
      <c r="D1" s="39"/>
    </row>
    <row r="2" spans="1:5" ht="54" customHeight="1" x14ac:dyDescent="0.2">
      <c r="A2" s="159" t="s">
        <v>46</v>
      </c>
      <c r="B2" s="159"/>
      <c r="C2" s="159"/>
      <c r="D2" s="159"/>
      <c r="E2" s="159"/>
    </row>
    <row r="3" spans="1:5" x14ac:dyDescent="0.2">
      <c r="A3" s="39"/>
      <c r="B3" s="39"/>
      <c r="C3" s="39"/>
      <c r="D3" s="39"/>
    </row>
    <row r="4" spans="1:5" x14ac:dyDescent="0.2">
      <c r="A4" s="39"/>
      <c r="B4" s="39"/>
      <c r="C4" s="39"/>
      <c r="D4" s="39"/>
    </row>
    <row r="5" spans="1:5" ht="20.25" customHeight="1" x14ac:dyDescent="0.2">
      <c r="A5" s="160" t="s">
        <v>48</v>
      </c>
      <c r="B5" s="160" t="s">
        <v>49</v>
      </c>
      <c r="C5" s="40" t="s">
        <v>47</v>
      </c>
      <c r="D5" s="41"/>
      <c r="E5" s="51"/>
    </row>
    <row r="6" spans="1:5" ht="112.5" customHeight="1" x14ac:dyDescent="0.2">
      <c r="A6" s="161"/>
      <c r="B6" s="161"/>
      <c r="C6" s="158" t="s">
        <v>50</v>
      </c>
      <c r="D6" s="42" t="s">
        <v>51</v>
      </c>
      <c r="E6" s="32" t="s">
        <v>58</v>
      </c>
    </row>
    <row r="7" spans="1:5" ht="51.75" hidden="1" customHeight="1" x14ac:dyDescent="0.2">
      <c r="A7" s="162"/>
      <c r="B7" s="42"/>
      <c r="C7" s="158"/>
      <c r="D7" s="42"/>
      <c r="E7" s="103"/>
    </row>
    <row r="8" spans="1:5" ht="17.25" customHeight="1" x14ac:dyDescent="0.25">
      <c r="A8" s="43" t="s">
        <v>18</v>
      </c>
      <c r="B8" s="35">
        <f>SUM(C8:E8)</f>
        <v>0.4</v>
      </c>
      <c r="C8" s="35">
        <v>0.4</v>
      </c>
      <c r="D8" s="35"/>
      <c r="E8" s="65"/>
    </row>
    <row r="9" spans="1:5" ht="17.25" customHeight="1" x14ac:dyDescent="0.25">
      <c r="A9" s="43" t="s">
        <v>20</v>
      </c>
      <c r="B9" s="35">
        <f t="shared" ref="B9:B45" si="0">SUM(C9:E9)</f>
        <v>1</v>
      </c>
      <c r="C9" s="35">
        <v>0.6</v>
      </c>
      <c r="D9" s="35">
        <v>0.4</v>
      </c>
      <c r="E9" s="65"/>
    </row>
    <row r="10" spans="1:5" ht="17.25" customHeight="1" x14ac:dyDescent="0.25">
      <c r="A10" s="43" t="s">
        <v>19</v>
      </c>
      <c r="B10" s="35">
        <f t="shared" si="0"/>
        <v>1</v>
      </c>
      <c r="C10" s="35">
        <v>1</v>
      </c>
      <c r="D10" s="35"/>
      <c r="E10" s="65"/>
    </row>
    <row r="11" spans="1:5" ht="17.25" customHeight="1" x14ac:dyDescent="0.25">
      <c r="A11" s="43" t="s">
        <v>79</v>
      </c>
      <c r="B11" s="35">
        <f t="shared" si="0"/>
        <v>28</v>
      </c>
      <c r="C11" s="35">
        <v>26</v>
      </c>
      <c r="D11" s="35">
        <v>2</v>
      </c>
      <c r="E11" s="65"/>
    </row>
    <row r="12" spans="1:5" ht="17.25" customHeight="1" x14ac:dyDescent="0.25">
      <c r="A12" s="43" t="s">
        <v>80</v>
      </c>
      <c r="B12" s="35">
        <f t="shared" si="0"/>
        <v>16</v>
      </c>
      <c r="C12" s="35">
        <v>14</v>
      </c>
      <c r="D12" s="35">
        <v>2</v>
      </c>
      <c r="E12" s="65"/>
    </row>
    <row r="13" spans="1:5" ht="17.25" customHeight="1" x14ac:dyDescent="0.25">
      <c r="A13" s="43" t="s">
        <v>81</v>
      </c>
      <c r="B13" s="35">
        <f t="shared" si="0"/>
        <v>12</v>
      </c>
      <c r="C13" s="35">
        <v>12</v>
      </c>
      <c r="D13" s="35"/>
      <c r="E13" s="65"/>
    </row>
    <row r="14" spans="1:5" ht="21" customHeight="1" x14ac:dyDescent="0.25">
      <c r="A14" s="43" t="s">
        <v>21</v>
      </c>
      <c r="B14" s="35">
        <f t="shared" si="0"/>
        <v>0.1</v>
      </c>
      <c r="C14" s="35"/>
      <c r="D14" s="35">
        <v>0.1</v>
      </c>
      <c r="E14" s="65"/>
    </row>
    <row r="15" spans="1:5" ht="21" customHeight="1" x14ac:dyDescent="0.25">
      <c r="A15" s="43" t="s">
        <v>73</v>
      </c>
      <c r="B15" s="35">
        <f t="shared" si="0"/>
        <v>9</v>
      </c>
      <c r="C15" s="35">
        <v>1</v>
      </c>
      <c r="D15" s="35">
        <v>6</v>
      </c>
      <c r="E15" s="65">
        <v>2</v>
      </c>
    </row>
    <row r="16" spans="1:5" ht="21" customHeight="1" x14ac:dyDescent="0.25">
      <c r="A16" s="43" t="s">
        <v>72</v>
      </c>
      <c r="B16" s="35">
        <f t="shared" si="0"/>
        <v>25</v>
      </c>
      <c r="C16" s="35"/>
      <c r="D16" s="35">
        <v>25</v>
      </c>
      <c r="E16" s="65"/>
    </row>
    <row r="17" spans="1:5" ht="21" customHeight="1" x14ac:dyDescent="0.25">
      <c r="A17" s="43" t="s">
        <v>90</v>
      </c>
      <c r="B17" s="35">
        <f t="shared" si="0"/>
        <v>2.5</v>
      </c>
      <c r="C17" s="35"/>
      <c r="D17" s="35"/>
      <c r="E17" s="65">
        <v>2.5</v>
      </c>
    </row>
    <row r="18" spans="1:5" ht="21" customHeight="1" x14ac:dyDescent="0.25">
      <c r="A18" s="43" t="s">
        <v>91</v>
      </c>
      <c r="B18" s="35">
        <f t="shared" si="0"/>
        <v>1.6</v>
      </c>
      <c r="C18" s="35">
        <v>0.2</v>
      </c>
      <c r="D18" s="35">
        <v>-0.1</v>
      </c>
      <c r="E18" s="65">
        <v>1.5</v>
      </c>
    </row>
    <row r="19" spans="1:5" ht="21" customHeight="1" x14ac:dyDescent="0.25">
      <c r="A19" s="43" t="s">
        <v>92</v>
      </c>
      <c r="B19" s="35">
        <f t="shared" si="0"/>
        <v>1.4000000000000001</v>
      </c>
      <c r="C19" s="35">
        <v>0.2</v>
      </c>
      <c r="D19" s="35">
        <v>0.1</v>
      </c>
      <c r="E19" s="65">
        <v>1.1000000000000001</v>
      </c>
    </row>
    <row r="20" spans="1:5" ht="21" customHeight="1" x14ac:dyDescent="0.25">
      <c r="A20" s="43" t="s">
        <v>174</v>
      </c>
      <c r="B20" s="35">
        <f t="shared" si="0"/>
        <v>0.3</v>
      </c>
      <c r="C20" s="35"/>
      <c r="D20" s="35">
        <v>0.3</v>
      </c>
      <c r="E20" s="65"/>
    </row>
    <row r="21" spans="1:5" ht="21" customHeight="1" x14ac:dyDescent="0.25">
      <c r="A21" s="43" t="s">
        <v>175</v>
      </c>
      <c r="B21" s="35">
        <f t="shared" si="0"/>
        <v>0.79999999999999993</v>
      </c>
      <c r="C21" s="35"/>
      <c r="D21" s="35">
        <v>0.1</v>
      </c>
      <c r="E21" s="65">
        <v>0.7</v>
      </c>
    </row>
    <row r="22" spans="1:5" ht="21" customHeight="1" x14ac:dyDescent="0.25">
      <c r="A22" s="43" t="s">
        <v>93</v>
      </c>
      <c r="B22" s="35">
        <f t="shared" si="0"/>
        <v>8</v>
      </c>
      <c r="C22" s="35"/>
      <c r="D22" s="35"/>
      <c r="E22" s="65">
        <v>8</v>
      </c>
    </row>
    <row r="23" spans="1:5" ht="21" customHeight="1" x14ac:dyDescent="0.25">
      <c r="A23" s="43" t="s">
        <v>96</v>
      </c>
      <c r="B23" s="35">
        <f t="shared" si="0"/>
        <v>5</v>
      </c>
      <c r="C23" s="35"/>
      <c r="D23" s="35"/>
      <c r="E23" s="65">
        <v>5</v>
      </c>
    </row>
    <row r="24" spans="1:5" ht="21" customHeight="1" x14ac:dyDescent="0.25">
      <c r="A24" s="43" t="s">
        <v>176</v>
      </c>
      <c r="B24" s="35">
        <f t="shared" si="0"/>
        <v>4</v>
      </c>
      <c r="C24" s="35">
        <v>0.5</v>
      </c>
      <c r="D24" s="35"/>
      <c r="E24" s="65">
        <v>3.5</v>
      </c>
    </row>
    <row r="25" spans="1:5" ht="21" customHeight="1" x14ac:dyDescent="0.25">
      <c r="A25" s="43" t="s">
        <v>94</v>
      </c>
      <c r="B25" s="35">
        <f t="shared" si="0"/>
        <v>1</v>
      </c>
      <c r="C25" s="35">
        <v>0.1</v>
      </c>
      <c r="D25" s="35">
        <v>0.2</v>
      </c>
      <c r="E25" s="65">
        <v>0.7</v>
      </c>
    </row>
    <row r="26" spans="1:5" ht="21" customHeight="1" x14ac:dyDescent="0.25">
      <c r="A26" s="43" t="s">
        <v>95</v>
      </c>
      <c r="B26" s="35">
        <f t="shared" si="0"/>
        <v>0.89999999999999991</v>
      </c>
      <c r="C26" s="35">
        <v>0.2</v>
      </c>
      <c r="D26" s="35"/>
      <c r="E26" s="65">
        <v>0.7</v>
      </c>
    </row>
    <row r="27" spans="1:5" ht="21" customHeight="1" x14ac:dyDescent="0.25">
      <c r="A27" s="43" t="s">
        <v>97</v>
      </c>
      <c r="B27" s="35">
        <f t="shared" si="0"/>
        <v>4.5</v>
      </c>
      <c r="C27" s="35"/>
      <c r="D27" s="35"/>
      <c r="E27" s="65">
        <v>4.5</v>
      </c>
    </row>
    <row r="28" spans="1:5" ht="21" customHeight="1" x14ac:dyDescent="0.25">
      <c r="A28" s="43" t="s">
        <v>98</v>
      </c>
      <c r="B28" s="35">
        <f t="shared" si="0"/>
        <v>2.8000000000000003</v>
      </c>
      <c r="C28" s="35">
        <v>0.2</v>
      </c>
      <c r="D28" s="35"/>
      <c r="E28" s="65">
        <v>2.6</v>
      </c>
    </row>
    <row r="29" spans="1:5" ht="21" customHeight="1" x14ac:dyDescent="0.25">
      <c r="A29" s="43" t="s">
        <v>99</v>
      </c>
      <c r="B29" s="35">
        <f t="shared" si="0"/>
        <v>9.8000000000000007</v>
      </c>
      <c r="C29" s="35"/>
      <c r="D29" s="35"/>
      <c r="E29" s="65">
        <v>9.8000000000000007</v>
      </c>
    </row>
    <row r="30" spans="1:5" ht="21" customHeight="1" x14ac:dyDescent="0.25">
      <c r="A30" s="43" t="s">
        <v>100</v>
      </c>
      <c r="B30" s="35">
        <f t="shared" si="0"/>
        <v>3.9</v>
      </c>
      <c r="C30" s="35">
        <v>0.3</v>
      </c>
      <c r="D30" s="35">
        <v>0.1</v>
      </c>
      <c r="E30" s="65">
        <v>3.5</v>
      </c>
    </row>
    <row r="31" spans="1:5" ht="21" customHeight="1" x14ac:dyDescent="0.25">
      <c r="A31" s="43" t="s">
        <v>101</v>
      </c>
      <c r="B31" s="35">
        <f t="shared" si="0"/>
        <v>2.4</v>
      </c>
      <c r="C31" s="35"/>
      <c r="D31" s="35"/>
      <c r="E31" s="65">
        <v>2.4</v>
      </c>
    </row>
    <row r="32" spans="1:5" ht="21" customHeight="1" x14ac:dyDescent="0.25">
      <c r="A32" s="43" t="s">
        <v>102</v>
      </c>
      <c r="B32" s="35">
        <f t="shared" si="0"/>
        <v>5.0999999999999996</v>
      </c>
      <c r="C32" s="35"/>
      <c r="D32" s="35">
        <v>0.1</v>
      </c>
      <c r="E32" s="65">
        <v>5</v>
      </c>
    </row>
    <row r="33" spans="1:5" ht="21" customHeight="1" x14ac:dyDescent="0.25">
      <c r="A33" s="43" t="s">
        <v>27</v>
      </c>
      <c r="B33" s="35">
        <f t="shared" si="0"/>
        <v>0.89999999999999991</v>
      </c>
      <c r="C33" s="35">
        <v>0.3</v>
      </c>
      <c r="D33" s="35">
        <v>0.6</v>
      </c>
      <c r="E33" s="65"/>
    </row>
    <row r="34" spans="1:5" ht="21" customHeight="1" x14ac:dyDescent="0.25">
      <c r="A34" s="43" t="s">
        <v>29</v>
      </c>
      <c r="B34" s="35">
        <f t="shared" ref="B34" si="1">SUM(C34:E34)</f>
        <v>9.5</v>
      </c>
      <c r="C34" s="35">
        <v>8</v>
      </c>
      <c r="D34" s="35">
        <v>1.5</v>
      </c>
      <c r="E34" s="65"/>
    </row>
    <row r="35" spans="1:5" ht="21" customHeight="1" x14ac:dyDescent="0.25">
      <c r="A35" s="43" t="s">
        <v>84</v>
      </c>
      <c r="B35" s="35">
        <f t="shared" si="0"/>
        <v>0.4</v>
      </c>
      <c r="C35" s="35"/>
      <c r="D35" s="35">
        <v>0.4</v>
      </c>
      <c r="E35" s="65"/>
    </row>
    <row r="36" spans="1:5" ht="21" customHeight="1" x14ac:dyDescent="0.25">
      <c r="A36" s="43" t="s">
        <v>85</v>
      </c>
      <c r="B36" s="35">
        <f t="shared" si="0"/>
        <v>9.3000000000000007</v>
      </c>
      <c r="C36" s="35">
        <v>9.3000000000000007</v>
      </c>
      <c r="D36" s="35"/>
      <c r="E36" s="65"/>
    </row>
    <row r="37" spans="1:5" ht="21" customHeight="1" x14ac:dyDescent="0.25">
      <c r="A37" s="43" t="s">
        <v>177</v>
      </c>
      <c r="B37" s="35">
        <f t="shared" si="0"/>
        <v>1.1000000000000001</v>
      </c>
      <c r="C37" s="35">
        <v>0.5</v>
      </c>
      <c r="D37" s="35">
        <v>0.6</v>
      </c>
      <c r="E37" s="65"/>
    </row>
    <row r="38" spans="1:5" ht="21" customHeight="1" x14ac:dyDescent="0.25">
      <c r="A38" s="43" t="s">
        <v>87</v>
      </c>
      <c r="B38" s="35">
        <f t="shared" si="0"/>
        <v>0.6</v>
      </c>
      <c r="C38" s="35"/>
      <c r="D38" s="35">
        <v>0.6</v>
      </c>
      <c r="E38" s="65"/>
    </row>
    <row r="39" spans="1:5" ht="21" customHeight="1" x14ac:dyDescent="0.25">
      <c r="A39" s="43" t="s">
        <v>88</v>
      </c>
      <c r="B39" s="35">
        <f t="shared" si="0"/>
        <v>0.5</v>
      </c>
      <c r="C39" s="35"/>
      <c r="D39" s="35">
        <v>0.5</v>
      </c>
      <c r="E39" s="65"/>
    </row>
    <row r="40" spans="1:5" ht="21" customHeight="1" x14ac:dyDescent="0.25">
      <c r="A40" s="43" t="s">
        <v>89</v>
      </c>
      <c r="B40" s="35">
        <f t="shared" si="0"/>
        <v>0.3</v>
      </c>
      <c r="C40" s="35"/>
      <c r="D40" s="35">
        <v>0.3</v>
      </c>
      <c r="E40" s="65"/>
    </row>
    <row r="41" spans="1:5" ht="21" customHeight="1" x14ac:dyDescent="0.25">
      <c r="A41" s="43" t="s">
        <v>82</v>
      </c>
      <c r="B41" s="35">
        <f t="shared" si="0"/>
        <v>2</v>
      </c>
      <c r="C41" s="35">
        <v>2</v>
      </c>
      <c r="D41" s="35"/>
      <c r="E41" s="65"/>
    </row>
    <row r="42" spans="1:5" ht="21" customHeight="1" x14ac:dyDescent="0.25">
      <c r="A42" s="43" t="s">
        <v>83</v>
      </c>
      <c r="B42" s="35">
        <f t="shared" si="0"/>
        <v>0.2</v>
      </c>
      <c r="C42" s="35">
        <v>0.2</v>
      </c>
      <c r="D42" s="35"/>
      <c r="E42" s="65"/>
    </row>
    <row r="43" spans="1:5" ht="32.25" customHeight="1" x14ac:dyDescent="0.25">
      <c r="A43" s="99" t="s">
        <v>70</v>
      </c>
      <c r="B43" s="91">
        <f t="shared" si="0"/>
        <v>-7</v>
      </c>
      <c r="C43" s="91"/>
      <c r="D43" s="91"/>
      <c r="E43" s="100">
        <v>-7</v>
      </c>
    </row>
    <row r="44" spans="1:5" ht="21" customHeight="1" x14ac:dyDescent="0.25">
      <c r="A44" s="43" t="s">
        <v>66</v>
      </c>
      <c r="B44" s="35">
        <f t="shared" si="0"/>
        <v>0</v>
      </c>
      <c r="C44" s="35">
        <v>-2</v>
      </c>
      <c r="D44" s="35"/>
      <c r="E44" s="65">
        <v>2</v>
      </c>
    </row>
    <row r="45" spans="1:5" ht="21" customHeight="1" x14ac:dyDescent="0.25">
      <c r="A45" s="43" t="s">
        <v>56</v>
      </c>
      <c r="B45" s="35">
        <f t="shared" si="0"/>
        <v>0.7</v>
      </c>
      <c r="C45" s="35">
        <v>0.7</v>
      </c>
      <c r="D45" s="35"/>
      <c r="E45" s="65"/>
    </row>
    <row r="46" spans="1:5" ht="18.75" customHeight="1" x14ac:dyDescent="0.2">
      <c r="A46" s="52" t="s">
        <v>59</v>
      </c>
      <c r="B46" s="48">
        <f>SUM(B8:B45)</f>
        <v>165</v>
      </c>
      <c r="C46" s="48">
        <f>SUM(C8:C45)</f>
        <v>75.7</v>
      </c>
      <c r="D46" s="48">
        <f>SUM(D8:D45)</f>
        <v>40.800000000000004</v>
      </c>
      <c r="E46" s="48">
        <f>SUM(E8:E45)</f>
        <v>48.499999999999993</v>
      </c>
    </row>
    <row r="47" spans="1:5" ht="15" x14ac:dyDescent="0.25">
      <c r="A47" s="9"/>
      <c r="B47" s="77"/>
      <c r="C47" s="9"/>
      <c r="D47" s="81"/>
      <c r="E47" s="9"/>
    </row>
    <row r="48" spans="1:5" ht="15" x14ac:dyDescent="0.25">
      <c r="A48" s="9"/>
      <c r="B48" s="9"/>
      <c r="C48" s="9"/>
      <c r="D48" s="81"/>
      <c r="E48" s="9"/>
    </row>
  </sheetData>
  <mergeCells count="4">
    <mergeCell ref="C6:C7"/>
    <mergeCell ref="A2:E2"/>
    <mergeCell ref="B5:B6"/>
    <mergeCell ref="A5:A7"/>
  </mergeCells>
  <pageMargins left="0.70866141732283472" right="0.31496062992125984" top="0.74803149606299213" bottom="0.74803149606299213" header="0.51181102362204722" footer="0.51181102362204722"/>
  <pageSetup paperSize="9" firstPageNumber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1</vt:i4>
      </vt:variant>
    </vt:vector>
  </HeadingPairs>
  <TitlesOfParts>
    <vt:vector size="4" baseType="lpstr">
      <vt:lpstr>1priedas</vt:lpstr>
      <vt:lpstr>2 priedas</vt:lpstr>
      <vt:lpstr>3 priedas</vt:lpstr>
      <vt:lpstr>'2 priedas'!Print_Titles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 users</dc:creator>
  <cp:lastModifiedBy>Daiva Breivienė</cp:lastModifiedBy>
  <cp:revision>1</cp:revision>
  <cp:lastPrinted>2017-11-09T12:39:57Z</cp:lastPrinted>
  <dcterms:created xsi:type="dcterms:W3CDTF">2005-12-13T07:19:10Z</dcterms:created>
  <dcterms:modified xsi:type="dcterms:W3CDTF">2017-11-13T09:55:49Z</dcterms:modified>
  <dc:language>lt-LT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Home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