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1835"/>
  </bookViews>
  <sheets>
    <sheet name="Lapas1" sheetId="1" r:id="rId1"/>
    <sheet name="Lapas2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  <c r="H46" i="1" l="1"/>
  <c r="H34" i="1" l="1"/>
  <c r="H32" i="1"/>
  <c r="H47" i="1" l="1"/>
  <c r="H33" i="1" l="1"/>
  <c r="H49" i="1" l="1"/>
  <c r="H45" i="1" l="1"/>
  <c r="H51" i="1" l="1"/>
  <c r="H48" i="1" l="1"/>
</calcChain>
</file>

<file path=xl/sharedStrings.xml><?xml version="1.0" encoding="utf-8"?>
<sst xmlns="http://schemas.openxmlformats.org/spreadsheetml/2006/main" count="119" uniqueCount="100">
  <si>
    <t>Eil. Nr.</t>
  </si>
  <si>
    <t>Objekto parametrai</t>
  </si>
  <si>
    <t>EINAMIESIEMS TIKSLAMS</t>
  </si>
  <si>
    <t>Lietuvos automobilių kelių direkcija prie Susisiekimo ministerijos</t>
  </si>
  <si>
    <t>PATVIRTINTA</t>
  </si>
  <si>
    <t>SUDERINTA</t>
  </si>
  <si>
    <t>Darbų ir paslaugų rūšis</t>
  </si>
  <si>
    <t xml:space="preserve">                                            </t>
  </si>
  <si>
    <t>Inžinerinės paslaugos</t>
  </si>
  <si>
    <t>Panevėžio miesto gatvės su žvyro danga</t>
  </si>
  <si>
    <t>Panevėžio miesto gatvės</t>
  </si>
  <si>
    <t>4708 vnt.</t>
  </si>
  <si>
    <t>43 vnt.</t>
  </si>
  <si>
    <t xml:space="preserve">Panevėžio miesto šviesoforinės signalizacijos įrenginiai </t>
  </si>
  <si>
    <t>187 km</t>
  </si>
  <si>
    <t>12.</t>
  </si>
  <si>
    <t>13.</t>
  </si>
  <si>
    <t>Kelių ir gatvių horizontalus ženklinimas</t>
  </si>
  <si>
    <t>4.</t>
  </si>
  <si>
    <t>8.</t>
  </si>
  <si>
    <t>Panevėžio miesto gatvės su asfaltbetonio danga</t>
  </si>
  <si>
    <t>Panevėžio miesto savivaldybės administracijos direktorius</t>
  </si>
  <si>
    <t>Rimantas Pauža</t>
  </si>
  <si>
    <t>Priežiūra</t>
  </si>
  <si>
    <t>Panevėžio miesto savivaldybės tarybos</t>
  </si>
  <si>
    <t>A. V.</t>
  </si>
  <si>
    <t>2.</t>
  </si>
  <si>
    <t>3.</t>
  </si>
  <si>
    <r>
      <rPr>
        <u/>
        <sz val="11"/>
        <color theme="1"/>
        <rFont val="Calibri"/>
        <family val="1"/>
        <charset val="186"/>
        <scheme val="minor"/>
      </rPr>
      <t>Panevėžio miesto</t>
    </r>
    <r>
      <rPr>
        <sz val="11"/>
        <color theme="1"/>
        <rFont val="Calibri"/>
        <family val="1"/>
        <charset val="186"/>
        <scheme val="minor"/>
      </rPr>
      <t xml:space="preserve"> savivaldybės</t>
    </r>
  </si>
  <si>
    <t>Rekonstravimas</t>
  </si>
  <si>
    <t xml:space="preserve"> Kelio ženklai</t>
  </si>
  <si>
    <t>9.</t>
  </si>
  <si>
    <t>70 km</t>
  </si>
  <si>
    <t xml:space="preserve">X – 6176472                 Y – 520550                    X – 6176384                     Y – 519900    </t>
  </si>
  <si>
    <t xml:space="preserve">X – 6180361                  Y – 523125                     X – 6180397                  Y – 520142  </t>
  </si>
  <si>
    <t xml:space="preserve">X – 6178236              Y – 517969                  X – 6178745                    Y – 517497   </t>
  </si>
  <si>
    <t>6,0–7,0</t>
  </si>
  <si>
    <t>6,5 x 4</t>
  </si>
  <si>
    <t>7.</t>
  </si>
  <si>
    <t>10.</t>
  </si>
  <si>
    <t>11.</t>
  </si>
  <si>
    <t>14.</t>
  </si>
  <si>
    <t xml:space="preserve">                                                                 (pareigos, v., pavardė, parašas)</t>
  </si>
  <si>
    <t xml:space="preserve">X – 6177247              Y – 520451                </t>
  </si>
  <si>
    <t>TURTUI ĮSIGYTI</t>
  </si>
  <si>
    <t>Ø50m</t>
  </si>
  <si>
    <t>Panevėžio miesto Molainių gatvė (unikalus Nr. 4400-4566-2586)</t>
  </si>
  <si>
    <t>VRKAS atstovas</t>
  </si>
  <si>
    <t>Objekto turtui įsigyti vertė, tūkst. Eur</t>
  </si>
  <si>
    <t>Panevėžio miesto Senamiesčio g.–Kerbedžio g., Elektronikos g.–Venslaviškio g. sankryžų ir Elektronikos gatvės rekonstarvimo projektavimas, projekto eksperizė, projekto vykdymo priežiūra, eismo saugumo auditas</t>
  </si>
  <si>
    <t>Panevėžio miesto Klaipėdos g.–Dariaus ir Girėno g.– Projektuotojų g. žiedinės sankryžos rekonstravimo projektavimas, projekto ekspertizė, projekto vykdymo priežiūra, eismo saugumo auditas</t>
  </si>
  <si>
    <t xml:space="preserve"> Kelių priežiūros ir plėtros programos finansavimo lėšomis finansuojamų  vietinės reikšmės kelių (gatvių) tiesimo, rekonstravimo, taisymo (remonto), priežiūros ir saugaus eismo sąlygų užtikrinimo objektų sąrašas</t>
  </si>
  <si>
    <t>Objekto pavadinimas, statinio unikalus Nr. NT registre</t>
  </si>
  <si>
    <t>Skirta lėšų, tūkst. Eur</t>
  </si>
  <si>
    <t xml:space="preserve">X – 6178633               Y – 524230                   X – 6178010                Y – 524281    </t>
  </si>
  <si>
    <t>Gatvių teisinė registracija</t>
  </si>
  <si>
    <t>Paslaugos</t>
  </si>
  <si>
    <t>Paprastasis remontas</t>
  </si>
  <si>
    <t>Panevėžio miesto Kėdainių gatvė (unikalus Nr. 4400-5048-6636)</t>
  </si>
  <si>
    <t>1 vnt.</t>
  </si>
  <si>
    <t xml:space="preserve">X – 6175015                 Y – 523572                    X – 6175314                     Y – 524506    </t>
  </si>
  <si>
    <t>1.</t>
  </si>
  <si>
    <t xml:space="preserve">X – 6177388.17          Y – 521285.14             X – 6177504.70           Y – 520482.41  </t>
  </si>
  <si>
    <t>Panevėžio miesto Pušaloto gatvė (unikalus Nr. 4400-4726-8437)</t>
  </si>
  <si>
    <t>Kapitalinis remontas</t>
  </si>
  <si>
    <t xml:space="preserve">X – 6178601               Y – 522076                   X – 6178754                Y – 521492    </t>
  </si>
  <si>
    <t>6,5 + 6,5</t>
  </si>
  <si>
    <t>Iš jų turtui (naujai statybai, rekonstravimui), kurio vertė daugiau negu 360 tūkst. Eur, įsigyti (&gt; 58 %)</t>
  </si>
  <si>
    <t xml:space="preserve">Iš viso kapitalui formuoti </t>
  </si>
  <si>
    <t>15.</t>
  </si>
  <si>
    <t>16.</t>
  </si>
  <si>
    <t>17.</t>
  </si>
  <si>
    <t>Panevėžio m.</t>
  </si>
  <si>
    <t xml:space="preserve">Panevėžio miesto Bruknynės gatvė </t>
  </si>
  <si>
    <t>Panevėžio miesto Liublino gatvė</t>
  </si>
  <si>
    <t xml:space="preserve">X – 61800171                 Y – 523586                   X – 6180168                  Y – 524055 </t>
  </si>
  <si>
    <t xml:space="preserve">X – 6180174               Y – 523911                  X – 6179645                Y – 523929  </t>
  </si>
  <si>
    <t>2019 m.       sprendimu Nr.</t>
  </si>
  <si>
    <t>prie 2019 m.  kovo 21 d. finansavimo sutarties Nr.  S</t>
  </si>
  <si>
    <r>
      <t xml:space="preserve">pradžia–pabaiga       </t>
    </r>
    <r>
      <rPr>
        <sz val="10"/>
        <color theme="1"/>
        <rFont val="Calibri"/>
        <family val="1"/>
        <charset val="186"/>
        <scheme val="minor"/>
      </rPr>
      <t/>
    </r>
  </si>
  <si>
    <t>ilgis, m</t>
  </si>
  <si>
    <t>plotis, m</t>
  </si>
  <si>
    <t>Panevėžio miesto Statybininkų gatvė (gatvės unikalus Nr. 4400-4538-5511, tako unikalus Nr. 4400-4538-0669)</t>
  </si>
  <si>
    <t>iš jų eismo saugumo priemonės</t>
  </si>
  <si>
    <t>Panevėžio miesto Šiaurinės gatvės  nauja statyba (I–II etapai )</t>
  </si>
  <si>
    <t xml:space="preserve"> Nauja statyba</t>
  </si>
  <si>
    <t>Panevėžio miesto J. Janonio g. jungties su „Via Baltica“ aplinkkeliu naujos statybos projektavimas, projekto ekspertizė, projekto vykdymo priežiūra, eismo saugumo auditas</t>
  </si>
  <si>
    <t>Iš jų turtui (naujai statybai, rekonstravimui), kurio vertė daugiau negu 360 tūkst. Eur,  įsigyti (&gt; 58 %)</t>
  </si>
  <si>
    <t>Iš jų eismo saugumo priemonės</t>
  </si>
  <si>
    <t>Iš viso kelių (gatvių) su žvyro danga priežiūra</t>
  </si>
  <si>
    <t>Iš viso kelių (gatvių) su a/b danga priežiūra</t>
  </si>
  <si>
    <t xml:space="preserve">Šviesoforų įrengimas </t>
  </si>
  <si>
    <t>Panevėžio miesto Smėlynės g.–Kerbedžio g.</t>
  </si>
  <si>
    <t>Iš viso einamiesiems tikslams</t>
  </si>
  <si>
    <t>Iš jų paprastasis remontas</t>
  </si>
  <si>
    <t>IŠ VISO</t>
  </si>
  <si>
    <t>Iš jų gatvių teisinei registracijai (&gt; 2 %)</t>
  </si>
  <si>
    <t>Iš jų eismo saugumo priemonės (&gt; 5 %)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</si>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</sst>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1"/>
      <charset val="186"/>
      <scheme val="minor"/>
    </font>
    <font>
      <sz val="11"/>
      <color theme="1"/>
      <name val="Calibri"/>
      <family val="1"/>
      <charset val="186"/>
      <scheme val="minor"/>
    </font>
    <font>
      <sz val="10"/>
      <color theme="1"/>
      <name val="Calibri"/>
      <family val="1"/>
      <charset val="186"/>
      <scheme val="minor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Calibri"/>
      <family val="2"/>
      <charset val="186"/>
    </font>
    <font>
      <b/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top"/>
    </xf>
    <xf numFmtId="0" fontId="4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4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right" vertical="center"/>
    </xf>
    <xf numFmtId="164" fontId="6" fillId="2" borderId="6" xfId="0" applyNumberFormat="1" applyFont="1" applyFill="1" applyBorder="1" applyAlignment="1">
      <alignment horizontal="right" vertical="center"/>
    </xf>
    <xf numFmtId="0" fontId="4" fillId="0" borderId="1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164" fontId="4" fillId="2" borderId="10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4" fillId="2" borderId="36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left"/>
    </xf>
    <xf numFmtId="0" fontId="5" fillId="0" borderId="0" xfId="0" applyFont="1" applyBorder="1"/>
    <xf numFmtId="0" fontId="9" fillId="0" borderId="37" xfId="0" applyFont="1" applyBorder="1"/>
    <xf numFmtId="164" fontId="6" fillId="2" borderId="0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4" fontId="6" fillId="2" borderId="39" xfId="0" applyNumberFormat="1" applyFont="1" applyFill="1" applyBorder="1" applyAlignment="1">
      <alignment horizontal="right" vertical="center"/>
    </xf>
    <xf numFmtId="164" fontId="6" fillId="2" borderId="1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1" fillId="2" borderId="4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left"/>
    </xf>
    <xf numFmtId="164" fontId="4" fillId="2" borderId="0" xfId="0" applyNumberFormat="1" applyFont="1" applyFill="1" applyAlignment="1">
      <alignment horizontal="right" vertical="center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wrapText="1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 vertical="top"/>
    </xf>
    <xf numFmtId="164" fontId="5" fillId="2" borderId="0" xfId="0" applyNumberFormat="1" applyFont="1" applyFill="1" applyAlignment="1">
      <alignment horizontal="right" vertical="center"/>
    </xf>
    <xf numFmtId="3" fontId="4" fillId="2" borderId="22" xfId="0" applyNumberFormat="1" applyFont="1" applyFill="1" applyBorder="1" applyAlignment="1">
      <alignment horizontal="center" vertical="center"/>
    </xf>
    <xf numFmtId="0" fontId="5" fillId="0" borderId="0" xfId="0" applyFont="1" applyFill="1"/>
    <xf numFmtId="164" fontId="5" fillId="0" borderId="0" xfId="0" applyNumberFormat="1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Border="1"/>
    <xf numFmtId="0" fontId="9" fillId="0" borderId="37" xfId="0" applyFont="1" applyFill="1" applyBorder="1"/>
    <xf numFmtId="0" fontId="4" fillId="0" borderId="4" xfId="0" applyFont="1" applyBorder="1" applyAlignment="1">
      <alignment horizontal="center" vertical="center"/>
    </xf>
    <xf numFmtId="164" fontId="5" fillId="0" borderId="0" xfId="0" applyNumberFormat="1" applyFont="1"/>
    <xf numFmtId="164" fontId="6" fillId="2" borderId="4" xfId="0" applyNumberFormat="1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right"/>
    </xf>
    <xf numFmtId="0" fontId="4" fillId="0" borderId="33" xfId="0" applyFont="1" applyBorder="1" applyAlignment="1">
      <alignment horizontal="right"/>
    </xf>
    <xf numFmtId="0" fontId="4" fillId="0" borderId="34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6" fillId="0" borderId="31" xfId="0" applyFont="1" applyBorder="1" applyAlignment="1">
      <alignment horizontal="right" vertical="top"/>
    </xf>
    <xf numFmtId="0" fontId="6" fillId="0" borderId="32" xfId="0" applyFont="1" applyBorder="1" applyAlignment="1">
      <alignment horizontal="right" vertical="top"/>
    </xf>
    <xf numFmtId="0" fontId="6" fillId="0" borderId="30" xfId="0" applyFont="1" applyBorder="1" applyAlignment="1">
      <alignment horizontal="right" vertical="top"/>
    </xf>
    <xf numFmtId="0" fontId="4" fillId="0" borderId="17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38" xfId="0" applyFont="1" applyBorder="1" applyAlignment="1">
      <alignment horizontal="right"/>
    </xf>
    <xf numFmtId="0" fontId="6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17" xfId="0" applyFont="1" applyBorder="1" applyAlignment="1">
      <alignment horizontal="right" vertical="top"/>
    </xf>
    <xf numFmtId="0" fontId="4" fillId="0" borderId="18" xfId="0" applyFont="1" applyBorder="1" applyAlignment="1">
      <alignment horizontal="right" vertical="top"/>
    </xf>
    <xf numFmtId="0" fontId="4" fillId="0" borderId="38" xfId="0" applyFont="1" applyBorder="1" applyAlignment="1">
      <alignment horizontal="right" vertical="top"/>
    </xf>
    <xf numFmtId="0" fontId="6" fillId="0" borderId="11" xfId="0" applyFont="1" applyBorder="1" applyAlignment="1">
      <alignment horizontal="right" vertical="top"/>
    </xf>
    <xf numFmtId="0" fontId="6" fillId="0" borderId="12" xfId="0" applyFont="1" applyBorder="1" applyAlignment="1">
      <alignment horizontal="right" vertical="top"/>
    </xf>
    <xf numFmtId="0" fontId="6" fillId="0" borderId="13" xfId="0" applyFont="1" applyBorder="1" applyAlignment="1">
      <alignment horizontal="right" vertical="top"/>
    </xf>
    <xf numFmtId="0" fontId="7" fillId="0" borderId="17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2" borderId="7" xfId="0" applyFont="1" applyFill="1" applyBorder="1" applyAlignment="1">
      <alignment horizontal="right" vertical="top"/>
    </xf>
    <xf numFmtId="0" fontId="13" fillId="2" borderId="8" xfId="0" applyFont="1" applyFill="1" applyBorder="1" applyAlignment="1">
      <alignment horizontal="right" vertical="top"/>
    </xf>
    <xf numFmtId="0" fontId="13" fillId="2" borderId="9" xfId="0" applyFont="1" applyFill="1" applyBorder="1" applyAlignment="1">
      <alignment horizontal="right" vertical="top"/>
    </xf>
    <xf numFmtId="0" fontId="4" fillId="2" borderId="8" xfId="0" applyFont="1" applyFill="1" applyBorder="1" applyAlignment="1">
      <alignment horizontal="right" vertical="top"/>
    </xf>
    <xf numFmtId="0" fontId="4" fillId="2" borderId="9" xfId="0" applyFont="1" applyFill="1" applyBorder="1" applyAlignment="1">
      <alignment horizontal="right" vertical="top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zoomScale="80" zoomScaleNormal="80" workbookViewId="0">
      <selection activeCell="A26" sqref="A26"/>
    </sheetView>
  </sheetViews>
  <sheetFormatPr defaultColWidth="8.85546875" defaultRowHeight="15.75" x14ac:dyDescent="0.25"/>
  <cols>
    <col min="1" max="1" width="3.7109375" style="42" customWidth="1"/>
    <col min="2" max="2" width="37.28515625" style="34" customWidth="1"/>
    <col min="3" max="3" width="17" style="35" customWidth="1"/>
    <col min="4" max="4" width="15.85546875" style="35" customWidth="1"/>
    <col min="5" max="5" width="16.85546875" style="2" customWidth="1"/>
    <col min="6" max="6" width="13.140625" style="2" customWidth="1"/>
    <col min="7" max="7" width="9.5703125" style="2" customWidth="1"/>
    <col min="8" max="8" width="10.7109375" style="64" customWidth="1"/>
    <col min="9" max="10" width="8.85546875" style="66"/>
    <col min="11" max="16384" width="8.85546875" style="2"/>
  </cols>
  <sheetData>
    <row r="1" spans="1:10" ht="18.75" customHeight="1" x14ac:dyDescent="0.25">
      <c r="A1" s="113" t="s">
        <v>5</v>
      </c>
      <c r="B1" s="113"/>
      <c r="C1" s="1"/>
      <c r="D1" s="1"/>
      <c r="E1" s="112" t="s">
        <v>4</v>
      </c>
      <c r="F1" s="112"/>
      <c r="G1" s="112"/>
      <c r="H1" s="112"/>
    </row>
    <row r="2" spans="1:10" ht="21.95" customHeight="1" x14ac:dyDescent="0.25">
      <c r="A2" s="114" t="s">
        <v>3</v>
      </c>
      <c r="B2" s="114"/>
      <c r="C2" s="1"/>
      <c r="D2" s="1"/>
      <c r="E2" s="112" t="s">
        <v>24</v>
      </c>
      <c r="F2" s="112"/>
      <c r="G2" s="112"/>
      <c r="H2" s="112"/>
    </row>
    <row r="3" spans="1:10" x14ac:dyDescent="0.25">
      <c r="A3" s="114"/>
      <c r="B3" s="114"/>
      <c r="C3" s="1"/>
      <c r="D3" s="1"/>
      <c r="E3" s="112" t="s">
        <v>77</v>
      </c>
      <c r="F3" s="112"/>
      <c r="G3" s="112"/>
      <c r="H3" s="112"/>
    </row>
    <row r="4" spans="1:10" x14ac:dyDescent="0.25">
      <c r="A4" s="3"/>
      <c r="B4" s="3"/>
      <c r="C4" s="1"/>
      <c r="D4" s="1"/>
      <c r="E4" s="46"/>
      <c r="F4" s="4"/>
      <c r="G4" s="4"/>
      <c r="H4" s="57"/>
    </row>
    <row r="5" spans="1:10" ht="12.75" customHeight="1" x14ac:dyDescent="0.25">
      <c r="A5" s="5"/>
      <c r="B5" s="6"/>
      <c r="C5" s="1"/>
      <c r="D5" s="1"/>
      <c r="E5" s="45"/>
      <c r="F5" s="4"/>
      <c r="G5" s="4"/>
      <c r="H5" s="58"/>
    </row>
    <row r="6" spans="1:10" ht="12.75" customHeight="1" x14ac:dyDescent="0.25">
      <c r="A6" s="5"/>
      <c r="B6" s="6"/>
      <c r="C6" s="1"/>
      <c r="D6" s="1"/>
      <c r="E6" s="45"/>
      <c r="F6" s="4"/>
      <c r="G6" s="4"/>
      <c r="H6" s="58"/>
    </row>
    <row r="7" spans="1:10" x14ac:dyDescent="0.25">
      <c r="A7" s="110" t="s">
        <v>28</v>
      </c>
      <c r="B7" s="110"/>
      <c r="C7" s="110"/>
      <c r="D7" s="110"/>
      <c r="E7" s="110"/>
      <c r="F7" s="110"/>
      <c r="G7" s="110"/>
      <c r="H7" s="110"/>
    </row>
    <row r="8" spans="1:10" x14ac:dyDescent="0.25">
      <c r="A8" s="8"/>
      <c r="B8" s="8"/>
      <c r="C8" s="8"/>
      <c r="D8" s="53"/>
      <c r="E8" s="8"/>
      <c r="F8" s="8"/>
      <c r="G8" s="8"/>
      <c r="H8" s="59"/>
    </row>
    <row r="9" spans="1:10" ht="50.25" customHeight="1" x14ac:dyDescent="0.25">
      <c r="A9" s="115" t="s">
        <v>51</v>
      </c>
      <c r="B9" s="115"/>
      <c r="C9" s="115"/>
      <c r="D9" s="115"/>
      <c r="E9" s="115"/>
      <c r="F9" s="115"/>
      <c r="G9" s="115"/>
      <c r="H9" s="115"/>
    </row>
    <row r="10" spans="1:10" ht="25.5" customHeight="1" x14ac:dyDescent="0.25">
      <c r="A10" s="9"/>
      <c r="B10" s="9"/>
      <c r="C10" s="9"/>
      <c r="D10" s="54"/>
      <c r="E10" s="55"/>
      <c r="F10" s="9"/>
      <c r="G10" s="9"/>
      <c r="H10" s="60"/>
    </row>
    <row r="11" spans="1:10" x14ac:dyDescent="0.25">
      <c r="A11" s="111" t="s">
        <v>78</v>
      </c>
      <c r="B11" s="111"/>
      <c r="C11" s="111"/>
      <c r="D11" s="111"/>
      <c r="E11" s="111"/>
      <c r="F11" s="111"/>
      <c r="G11" s="111"/>
      <c r="H11" s="111"/>
    </row>
    <row r="12" spans="1:10" ht="22.5" customHeight="1" thickBot="1" x14ac:dyDescent="0.3">
      <c r="A12" s="10"/>
      <c r="B12" s="11"/>
      <c r="C12" s="12"/>
      <c r="D12" s="12"/>
      <c r="E12" s="13"/>
      <c r="F12" s="13"/>
      <c r="G12" s="13"/>
      <c r="H12" s="49"/>
    </row>
    <row r="13" spans="1:10" ht="15.75" customHeight="1" x14ac:dyDescent="0.25">
      <c r="A13" s="124" t="s">
        <v>0</v>
      </c>
      <c r="B13" s="126" t="s">
        <v>52</v>
      </c>
      <c r="C13" s="128" t="s">
        <v>6</v>
      </c>
      <c r="D13" s="128" t="s">
        <v>48</v>
      </c>
      <c r="E13" s="130" t="s">
        <v>1</v>
      </c>
      <c r="F13" s="131"/>
      <c r="G13" s="132"/>
      <c r="H13" s="133" t="s">
        <v>53</v>
      </c>
    </row>
    <row r="14" spans="1:10" ht="29.25" customHeight="1" thickBot="1" x14ac:dyDescent="0.3">
      <c r="A14" s="125"/>
      <c r="B14" s="127"/>
      <c r="C14" s="129"/>
      <c r="D14" s="129"/>
      <c r="E14" s="14" t="s">
        <v>79</v>
      </c>
      <c r="F14" s="14" t="s">
        <v>80</v>
      </c>
      <c r="G14" s="14" t="s">
        <v>81</v>
      </c>
      <c r="H14" s="134"/>
    </row>
    <row r="15" spans="1:10" ht="16.5" thickBot="1" x14ac:dyDescent="0.3">
      <c r="A15" s="15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  <c r="G15" s="16">
        <v>7</v>
      </c>
      <c r="H15" s="65">
        <v>8</v>
      </c>
    </row>
    <row r="16" spans="1:10" ht="17.25" customHeight="1" thickBot="1" x14ac:dyDescent="0.3">
      <c r="A16" s="121" t="s">
        <v>44</v>
      </c>
      <c r="B16" s="122"/>
      <c r="C16" s="122"/>
      <c r="D16" s="122"/>
      <c r="E16" s="122"/>
      <c r="F16" s="122"/>
      <c r="G16" s="122"/>
      <c r="H16" s="123"/>
      <c r="J16" s="67"/>
    </row>
    <row r="17" spans="1:10" s="23" customFormat="1" x14ac:dyDescent="0.25">
      <c r="A17" s="17"/>
      <c r="B17" s="18"/>
      <c r="C17" s="19"/>
      <c r="D17" s="19"/>
      <c r="E17" s="20"/>
      <c r="F17" s="21"/>
      <c r="G17" s="21"/>
      <c r="H17" s="22"/>
      <c r="I17" s="68"/>
      <c r="J17" s="67"/>
    </row>
    <row r="18" spans="1:10" s="23" customFormat="1" ht="60.75" customHeight="1" x14ac:dyDescent="0.25">
      <c r="A18" s="17" t="s">
        <v>61</v>
      </c>
      <c r="B18" s="18" t="s">
        <v>82</v>
      </c>
      <c r="C18" s="26" t="s">
        <v>29</v>
      </c>
      <c r="D18" s="26">
        <v>1560</v>
      </c>
      <c r="E18" s="25" t="s">
        <v>62</v>
      </c>
      <c r="F18" s="71">
        <v>808</v>
      </c>
      <c r="G18" s="71">
        <v>6.5</v>
      </c>
      <c r="H18" s="27">
        <v>340</v>
      </c>
      <c r="J18" s="72"/>
    </row>
    <row r="19" spans="1:10" s="23" customFormat="1" ht="21" customHeight="1" x14ac:dyDescent="0.25">
      <c r="A19" s="116" t="s">
        <v>83</v>
      </c>
      <c r="B19" s="117"/>
      <c r="C19" s="117"/>
      <c r="D19" s="117"/>
      <c r="E19" s="117"/>
      <c r="F19" s="117"/>
      <c r="G19" s="118"/>
      <c r="H19" s="22">
        <v>8</v>
      </c>
      <c r="I19" s="68"/>
      <c r="J19" s="67"/>
    </row>
    <row r="20" spans="1:10" s="23" customFormat="1" ht="74.650000000000006" customHeight="1" x14ac:dyDescent="0.25">
      <c r="A20" s="17" t="s">
        <v>26</v>
      </c>
      <c r="B20" s="24" t="s">
        <v>46</v>
      </c>
      <c r="C20" s="19" t="s">
        <v>29</v>
      </c>
      <c r="D20" s="19">
        <v>1077</v>
      </c>
      <c r="E20" s="25" t="s">
        <v>33</v>
      </c>
      <c r="F20" s="21">
        <v>690</v>
      </c>
      <c r="G20" s="21">
        <v>6</v>
      </c>
      <c r="H20" s="22">
        <v>700.2</v>
      </c>
      <c r="I20" s="68"/>
      <c r="J20" s="67"/>
    </row>
    <row r="21" spans="1:10" s="23" customFormat="1" ht="21" customHeight="1" x14ac:dyDescent="0.25">
      <c r="A21" s="116" t="s">
        <v>83</v>
      </c>
      <c r="B21" s="117"/>
      <c r="C21" s="117"/>
      <c r="D21" s="117"/>
      <c r="E21" s="117"/>
      <c r="F21" s="117"/>
      <c r="G21" s="118"/>
      <c r="H21" s="22">
        <v>8</v>
      </c>
      <c r="I21" s="68"/>
      <c r="J21" s="67"/>
    </row>
    <row r="22" spans="1:10" s="23" customFormat="1" ht="111.95" customHeight="1" x14ac:dyDescent="0.25">
      <c r="A22" s="17" t="s">
        <v>27</v>
      </c>
      <c r="B22" s="24" t="s">
        <v>58</v>
      </c>
      <c r="C22" s="26" t="s">
        <v>29</v>
      </c>
      <c r="D22" s="26">
        <v>900</v>
      </c>
      <c r="E22" s="25" t="s">
        <v>60</v>
      </c>
      <c r="F22" s="21">
        <v>990</v>
      </c>
      <c r="G22" s="21">
        <v>6</v>
      </c>
      <c r="H22" s="27">
        <v>415</v>
      </c>
      <c r="I22" s="68"/>
      <c r="J22" s="67"/>
    </row>
    <row r="23" spans="1:10" s="23" customFormat="1" ht="21" customHeight="1" x14ac:dyDescent="0.25">
      <c r="A23" s="116" t="s">
        <v>83</v>
      </c>
      <c r="B23" s="117"/>
      <c r="C23" s="117"/>
      <c r="D23" s="117"/>
      <c r="E23" s="117"/>
      <c r="F23" s="117"/>
      <c r="G23" s="118"/>
      <c r="H23" s="22"/>
      <c r="I23" s="68"/>
      <c r="J23" s="67"/>
    </row>
    <row r="24" spans="1:10" s="23" customFormat="1" ht="63" customHeight="1" x14ac:dyDescent="0.25">
      <c r="A24" s="17" t="s">
        <v>18</v>
      </c>
      <c r="B24" s="24" t="s">
        <v>84</v>
      </c>
      <c r="C24" s="26" t="s">
        <v>85</v>
      </c>
      <c r="D24" s="26">
        <v>4911.8</v>
      </c>
      <c r="E24" s="25" t="s">
        <v>34</v>
      </c>
      <c r="F24" s="21">
        <v>2900</v>
      </c>
      <c r="G24" s="21">
        <v>7</v>
      </c>
      <c r="H24" s="27">
        <v>430</v>
      </c>
      <c r="I24" s="68"/>
      <c r="J24" s="67"/>
    </row>
    <row r="25" spans="1:10" s="23" customFormat="1" ht="63" customHeight="1" x14ac:dyDescent="0.25">
      <c r="A25" s="17" t="s">
        <v>98</v>
      </c>
      <c r="B25" s="24" t="s">
        <v>73</v>
      </c>
      <c r="C25" s="26" t="s">
        <v>64</v>
      </c>
      <c r="D25" s="26">
        <v>120</v>
      </c>
      <c r="E25" s="25" t="s">
        <v>75</v>
      </c>
      <c r="F25" s="21">
        <v>470</v>
      </c>
      <c r="G25" s="21">
        <v>6</v>
      </c>
      <c r="H25" s="27">
        <v>60</v>
      </c>
      <c r="I25" s="68"/>
      <c r="J25" s="67"/>
    </row>
    <row r="26" spans="1:10" s="23" customFormat="1" ht="63" customHeight="1" x14ac:dyDescent="0.25">
      <c r="A26" s="17" t="s">
        <v>99</v>
      </c>
      <c r="B26" s="24" t="s">
        <v>74</v>
      </c>
      <c r="C26" s="19" t="s">
        <v>64</v>
      </c>
      <c r="D26" s="19">
        <v>120</v>
      </c>
      <c r="E26" s="20" t="s">
        <v>76</v>
      </c>
      <c r="F26" s="21">
        <v>585</v>
      </c>
      <c r="G26" s="21">
        <v>6</v>
      </c>
      <c r="H26" s="22">
        <v>60</v>
      </c>
      <c r="I26" s="68"/>
      <c r="J26" s="67"/>
    </row>
    <row r="27" spans="1:10" s="23" customFormat="1" ht="78.75" customHeight="1" x14ac:dyDescent="0.25">
      <c r="A27" s="17" t="s">
        <v>38</v>
      </c>
      <c r="B27" s="18" t="s">
        <v>63</v>
      </c>
      <c r="C27" s="19" t="s">
        <v>64</v>
      </c>
      <c r="D27" s="19">
        <v>952.7</v>
      </c>
      <c r="E27" s="20" t="s">
        <v>65</v>
      </c>
      <c r="F27" s="21">
        <v>610</v>
      </c>
      <c r="G27" s="21" t="s">
        <v>66</v>
      </c>
      <c r="H27" s="22">
        <v>20</v>
      </c>
      <c r="J27" s="72"/>
    </row>
    <row r="28" spans="1:10" s="23" customFormat="1" ht="18" customHeight="1" x14ac:dyDescent="0.25">
      <c r="A28" s="116" t="s">
        <v>83</v>
      </c>
      <c r="B28" s="119"/>
      <c r="C28" s="119"/>
      <c r="D28" s="119"/>
      <c r="E28" s="119"/>
      <c r="F28" s="119"/>
      <c r="G28" s="120"/>
      <c r="H28" s="22">
        <v>8</v>
      </c>
      <c r="I28" s="68"/>
      <c r="J28" s="67"/>
    </row>
    <row r="29" spans="1:10" s="23" customFormat="1" ht="114" customHeight="1" x14ac:dyDescent="0.25">
      <c r="A29" s="43" t="s">
        <v>19</v>
      </c>
      <c r="B29" s="18" t="s">
        <v>49</v>
      </c>
      <c r="C29" s="19" t="s">
        <v>8</v>
      </c>
      <c r="D29" s="19">
        <v>25</v>
      </c>
      <c r="E29" s="44" t="s">
        <v>54</v>
      </c>
      <c r="F29" s="21">
        <v>800</v>
      </c>
      <c r="G29" s="21" t="s">
        <v>36</v>
      </c>
      <c r="H29" s="22">
        <v>10.6</v>
      </c>
      <c r="I29" s="68"/>
      <c r="J29" s="67"/>
    </row>
    <row r="30" spans="1:10" s="23" customFormat="1" ht="108" customHeight="1" x14ac:dyDescent="0.25">
      <c r="A30" s="17" t="s">
        <v>31</v>
      </c>
      <c r="B30" s="18" t="s">
        <v>50</v>
      </c>
      <c r="C30" s="19" t="s">
        <v>8</v>
      </c>
      <c r="D30" s="19">
        <v>15</v>
      </c>
      <c r="E30" s="25" t="s">
        <v>43</v>
      </c>
      <c r="F30" s="135" t="s">
        <v>45</v>
      </c>
      <c r="G30" s="136"/>
      <c r="H30" s="27">
        <v>12</v>
      </c>
      <c r="I30" s="68"/>
      <c r="J30" s="67"/>
    </row>
    <row r="31" spans="1:10" ht="97.5" customHeight="1" x14ac:dyDescent="0.25">
      <c r="A31" s="17" t="s">
        <v>39</v>
      </c>
      <c r="B31" s="24" t="s">
        <v>86</v>
      </c>
      <c r="C31" s="19" t="s">
        <v>8</v>
      </c>
      <c r="D31" s="19">
        <v>30</v>
      </c>
      <c r="E31" s="25" t="s">
        <v>35</v>
      </c>
      <c r="F31" s="21">
        <v>750</v>
      </c>
      <c r="G31" s="21" t="s">
        <v>37</v>
      </c>
      <c r="H31" s="27">
        <v>14</v>
      </c>
      <c r="J31" s="67"/>
    </row>
    <row r="32" spans="1:10" ht="17.850000000000001" customHeight="1" thickBot="1" x14ac:dyDescent="0.3">
      <c r="A32" s="102" t="s">
        <v>68</v>
      </c>
      <c r="B32" s="103"/>
      <c r="C32" s="103"/>
      <c r="D32" s="103"/>
      <c r="E32" s="103"/>
      <c r="F32" s="103"/>
      <c r="G32" s="104"/>
      <c r="H32" s="28">
        <f>SUM(H18:H31)-H19-H21-H28</f>
        <v>2061.7999999999997</v>
      </c>
    </row>
    <row r="33" spans="1:10" ht="17.850000000000001" customHeight="1" thickBot="1" x14ac:dyDescent="0.3">
      <c r="A33" s="137" t="s">
        <v>87</v>
      </c>
      <c r="B33" s="138"/>
      <c r="C33" s="138"/>
      <c r="D33" s="138"/>
      <c r="E33" s="138"/>
      <c r="F33" s="138"/>
      <c r="G33" s="139"/>
      <c r="H33" s="52">
        <f>SUM(H18+H20+H22+H24)</f>
        <v>1885.2</v>
      </c>
    </row>
    <row r="34" spans="1:10" ht="17.850000000000001" customHeight="1" thickBot="1" x14ac:dyDescent="0.3">
      <c r="A34" s="99" t="s">
        <v>88</v>
      </c>
      <c r="B34" s="100"/>
      <c r="C34" s="100"/>
      <c r="D34" s="100"/>
      <c r="E34" s="100"/>
      <c r="F34" s="100"/>
      <c r="G34" s="100"/>
      <c r="H34" s="51">
        <f>SUM(H19+H21+H28)</f>
        <v>24</v>
      </c>
    </row>
    <row r="35" spans="1:10" ht="35.25" customHeight="1" thickBot="1" x14ac:dyDescent="0.3">
      <c r="A35" s="105" t="s">
        <v>2</v>
      </c>
      <c r="B35" s="106"/>
      <c r="C35" s="106"/>
      <c r="D35" s="106"/>
      <c r="E35" s="106"/>
      <c r="F35" s="106"/>
      <c r="G35" s="106"/>
      <c r="H35" s="107"/>
    </row>
    <row r="36" spans="1:10" ht="35.25" customHeight="1" x14ac:dyDescent="0.25">
      <c r="A36" s="29" t="s">
        <v>40</v>
      </c>
      <c r="B36" s="24" t="s">
        <v>9</v>
      </c>
      <c r="C36" s="108" t="s">
        <v>23</v>
      </c>
      <c r="D36" s="109"/>
      <c r="E36" s="19" t="s">
        <v>10</v>
      </c>
      <c r="F36" s="79" t="s">
        <v>32</v>
      </c>
      <c r="G36" s="80"/>
      <c r="H36" s="22">
        <v>150</v>
      </c>
    </row>
    <row r="37" spans="1:10" ht="15.6" customHeight="1" x14ac:dyDescent="0.25">
      <c r="A37" s="30"/>
      <c r="B37" s="76" t="s">
        <v>89</v>
      </c>
      <c r="C37" s="77"/>
      <c r="D37" s="77"/>
      <c r="E37" s="77"/>
      <c r="F37" s="77"/>
      <c r="G37" s="78"/>
      <c r="H37" s="28"/>
    </row>
    <row r="38" spans="1:10" ht="44.25" customHeight="1" x14ac:dyDescent="0.25">
      <c r="A38" s="30" t="s">
        <v>15</v>
      </c>
      <c r="B38" s="24" t="s">
        <v>20</v>
      </c>
      <c r="C38" s="79" t="s">
        <v>23</v>
      </c>
      <c r="D38" s="80"/>
      <c r="E38" s="19" t="s">
        <v>10</v>
      </c>
      <c r="F38" s="79" t="s">
        <v>14</v>
      </c>
      <c r="G38" s="80"/>
      <c r="H38" s="27">
        <v>800</v>
      </c>
    </row>
    <row r="39" spans="1:10" ht="15.6" customHeight="1" x14ac:dyDescent="0.25">
      <c r="A39" s="30"/>
      <c r="B39" s="76" t="s">
        <v>90</v>
      </c>
      <c r="C39" s="77"/>
      <c r="D39" s="77"/>
      <c r="E39" s="77"/>
      <c r="F39" s="77"/>
      <c r="G39" s="78"/>
      <c r="H39" s="28"/>
    </row>
    <row r="40" spans="1:10" ht="36" customHeight="1" x14ac:dyDescent="0.25">
      <c r="A40" s="30" t="s">
        <v>16</v>
      </c>
      <c r="B40" s="24" t="s">
        <v>13</v>
      </c>
      <c r="C40" s="79" t="s">
        <v>23</v>
      </c>
      <c r="D40" s="80"/>
      <c r="E40" s="19" t="s">
        <v>10</v>
      </c>
      <c r="F40" s="74" t="s">
        <v>12</v>
      </c>
      <c r="G40" s="75"/>
      <c r="H40" s="27">
        <v>50</v>
      </c>
    </row>
    <row r="41" spans="1:10" ht="32.25" customHeight="1" x14ac:dyDescent="0.25">
      <c r="A41" s="30" t="s">
        <v>41</v>
      </c>
      <c r="B41" s="24" t="s">
        <v>30</v>
      </c>
      <c r="C41" s="79" t="s">
        <v>23</v>
      </c>
      <c r="D41" s="80"/>
      <c r="E41" s="19" t="s">
        <v>10</v>
      </c>
      <c r="F41" s="74" t="s">
        <v>11</v>
      </c>
      <c r="G41" s="75"/>
      <c r="H41" s="27">
        <v>5</v>
      </c>
    </row>
    <row r="42" spans="1:10" ht="51.75" customHeight="1" x14ac:dyDescent="0.25">
      <c r="A42" s="30" t="s">
        <v>69</v>
      </c>
      <c r="B42" s="24" t="s">
        <v>17</v>
      </c>
      <c r="C42" s="79" t="s">
        <v>23</v>
      </c>
      <c r="D42" s="80"/>
      <c r="E42" s="19" t="s">
        <v>10</v>
      </c>
      <c r="F42" s="79" t="s">
        <v>14</v>
      </c>
      <c r="G42" s="80"/>
      <c r="H42" s="27">
        <v>74.3</v>
      </c>
    </row>
    <row r="43" spans="1:10" ht="73.5" customHeight="1" x14ac:dyDescent="0.25">
      <c r="A43" s="30" t="s">
        <v>70</v>
      </c>
      <c r="B43" s="24" t="s">
        <v>91</v>
      </c>
      <c r="C43" s="79" t="s">
        <v>57</v>
      </c>
      <c r="D43" s="80"/>
      <c r="E43" s="56" t="s">
        <v>92</v>
      </c>
      <c r="F43" s="74" t="s">
        <v>59</v>
      </c>
      <c r="G43" s="75"/>
      <c r="H43" s="27">
        <v>30</v>
      </c>
      <c r="I43" s="2"/>
      <c r="J43" s="2"/>
    </row>
    <row r="44" spans="1:10" ht="73.5" customHeight="1" x14ac:dyDescent="0.25">
      <c r="A44" s="30" t="s">
        <v>71</v>
      </c>
      <c r="B44" s="24" t="s">
        <v>55</v>
      </c>
      <c r="C44" s="79" t="s">
        <v>56</v>
      </c>
      <c r="D44" s="80"/>
      <c r="E44" s="56" t="s">
        <v>72</v>
      </c>
      <c r="F44" s="74"/>
      <c r="G44" s="75"/>
      <c r="H44" s="27">
        <v>65</v>
      </c>
    </row>
    <row r="45" spans="1:10" ht="17.25" customHeight="1" x14ac:dyDescent="0.25">
      <c r="A45" s="84" t="s">
        <v>93</v>
      </c>
      <c r="B45" s="85"/>
      <c r="C45" s="85"/>
      <c r="D45" s="85"/>
      <c r="E45" s="85"/>
      <c r="F45" s="85"/>
      <c r="G45" s="86"/>
      <c r="H45" s="28">
        <f>SUM(H36:H44)-H37-H39</f>
        <v>1174.3</v>
      </c>
    </row>
    <row r="46" spans="1:10" ht="17.25" customHeight="1" x14ac:dyDescent="0.25">
      <c r="A46" s="87" t="s">
        <v>94</v>
      </c>
      <c r="B46" s="88"/>
      <c r="C46" s="88"/>
      <c r="D46" s="88"/>
      <c r="E46" s="88"/>
      <c r="F46" s="88"/>
      <c r="G46" s="89"/>
      <c r="H46" s="31">
        <f>SUM(H43)</f>
        <v>30</v>
      </c>
    </row>
    <row r="47" spans="1:10" ht="17.25" customHeight="1" thickBot="1" x14ac:dyDescent="0.3">
      <c r="A47" s="81" t="s">
        <v>88</v>
      </c>
      <c r="B47" s="82"/>
      <c r="C47" s="82"/>
      <c r="D47" s="82"/>
      <c r="E47" s="82"/>
      <c r="F47" s="82"/>
      <c r="G47" s="83"/>
      <c r="H47" s="31">
        <f>SUM(H40:H43)</f>
        <v>159.30000000000001</v>
      </c>
    </row>
    <row r="48" spans="1:10" ht="19.7" customHeight="1" thickBot="1" x14ac:dyDescent="0.3">
      <c r="A48" s="91" t="s">
        <v>95</v>
      </c>
      <c r="B48" s="92"/>
      <c r="C48" s="92"/>
      <c r="D48" s="92"/>
      <c r="E48" s="92"/>
      <c r="F48" s="92"/>
      <c r="G48" s="93"/>
      <c r="H48" s="32">
        <f>SUM(H32+H45)</f>
        <v>3236.0999999999995</v>
      </c>
    </row>
    <row r="49" spans="1:10" ht="17.850000000000001" customHeight="1" thickBot="1" x14ac:dyDescent="0.3">
      <c r="A49" s="99" t="s">
        <v>67</v>
      </c>
      <c r="B49" s="100"/>
      <c r="C49" s="100"/>
      <c r="D49" s="100"/>
      <c r="E49" s="100"/>
      <c r="F49" s="100"/>
      <c r="G49" s="101"/>
      <c r="H49" s="73">
        <f>H33</f>
        <v>1885.2</v>
      </c>
    </row>
    <row r="50" spans="1:10" ht="17.850000000000001" customHeight="1" thickBot="1" x14ac:dyDescent="0.3">
      <c r="A50" s="99" t="s">
        <v>96</v>
      </c>
      <c r="B50" s="100"/>
      <c r="C50" s="100"/>
      <c r="D50" s="100"/>
      <c r="E50" s="100"/>
      <c r="F50" s="100"/>
      <c r="G50" s="101"/>
      <c r="H50" s="73">
        <f>H44</f>
        <v>65</v>
      </c>
    </row>
    <row r="51" spans="1:10" ht="19.7" customHeight="1" thickBot="1" x14ac:dyDescent="0.3">
      <c r="A51" s="94" t="s">
        <v>97</v>
      </c>
      <c r="B51" s="95"/>
      <c r="C51" s="95"/>
      <c r="D51" s="95"/>
      <c r="E51" s="95"/>
      <c r="F51" s="95"/>
      <c r="G51" s="96"/>
      <c r="H51" s="73">
        <f>SUM(H47+H34)</f>
        <v>183.3</v>
      </c>
    </row>
    <row r="52" spans="1:10" s="47" customFormat="1" ht="16.149999999999999" customHeight="1" x14ac:dyDescent="0.25">
      <c r="A52" s="97"/>
      <c r="B52" s="97"/>
      <c r="C52" s="97"/>
      <c r="D52" s="97"/>
      <c r="E52" s="97"/>
      <c r="F52" s="97"/>
      <c r="G52" s="97"/>
      <c r="H52" s="49"/>
      <c r="I52" s="69"/>
      <c r="J52" s="69"/>
    </row>
    <row r="53" spans="1:10" s="48" customFormat="1" ht="15.6" customHeight="1" x14ac:dyDescent="0.2">
      <c r="A53" s="98"/>
      <c r="B53" s="98"/>
      <c r="C53" s="98"/>
      <c r="D53" s="98"/>
      <c r="E53" s="98"/>
      <c r="F53" s="98"/>
      <c r="G53" s="98"/>
      <c r="H53" s="50"/>
      <c r="I53" s="70"/>
      <c r="J53" s="70"/>
    </row>
    <row r="54" spans="1:10" ht="15.6" customHeight="1" x14ac:dyDescent="0.25">
      <c r="A54" s="5"/>
      <c r="B54" s="6"/>
      <c r="C54" s="1"/>
      <c r="D54" s="1"/>
      <c r="E54" s="7"/>
      <c r="F54" s="33"/>
      <c r="G54" s="7"/>
      <c r="H54" s="58"/>
    </row>
    <row r="55" spans="1:10" ht="15.6" customHeight="1" x14ac:dyDescent="0.25">
      <c r="A55" s="90" t="s">
        <v>21</v>
      </c>
      <c r="B55" s="90"/>
      <c r="C55" s="90"/>
      <c r="D55" s="90"/>
      <c r="E55" s="90"/>
      <c r="F55" s="90"/>
      <c r="G55" s="90"/>
      <c r="H55" s="90"/>
    </row>
    <row r="56" spans="1:10" ht="15.6" customHeight="1" x14ac:dyDescent="0.25">
      <c r="A56" s="5"/>
      <c r="F56" s="36" t="s">
        <v>25</v>
      </c>
      <c r="G56" s="37" t="s">
        <v>22</v>
      </c>
      <c r="H56" s="61"/>
    </row>
    <row r="57" spans="1:10" ht="15.6" customHeight="1" x14ac:dyDescent="0.25">
      <c r="A57" s="5"/>
      <c r="F57" s="38"/>
      <c r="G57" s="38" t="s">
        <v>7</v>
      </c>
      <c r="H57" s="62"/>
    </row>
    <row r="58" spans="1:10" ht="15.6" customHeight="1" x14ac:dyDescent="0.25">
      <c r="A58" s="39"/>
      <c r="F58" s="40" t="s">
        <v>42</v>
      </c>
      <c r="G58" s="40"/>
      <c r="H58" s="63"/>
    </row>
    <row r="59" spans="1:10" x14ac:dyDescent="0.25">
      <c r="A59" s="5"/>
      <c r="B59" s="6"/>
      <c r="C59" s="1"/>
      <c r="D59" s="1"/>
      <c r="E59" s="7"/>
      <c r="F59" s="40"/>
      <c r="G59" s="7"/>
      <c r="H59" s="58"/>
    </row>
    <row r="60" spans="1:10" x14ac:dyDescent="0.25">
      <c r="A60" s="5"/>
      <c r="B60" s="41" t="s">
        <v>47</v>
      </c>
      <c r="C60" s="41"/>
      <c r="D60" s="41"/>
      <c r="E60" s="4"/>
      <c r="F60" s="7"/>
      <c r="G60" s="7"/>
      <c r="H60" s="58"/>
    </row>
    <row r="61" spans="1:10" x14ac:dyDescent="0.25">
      <c r="A61" s="5"/>
      <c r="B61" s="6"/>
      <c r="C61" s="1"/>
      <c r="D61" s="1"/>
      <c r="E61" s="7"/>
      <c r="F61" s="7"/>
      <c r="G61" s="7"/>
      <c r="H61" s="58"/>
    </row>
    <row r="62" spans="1:10" x14ac:dyDescent="0.25">
      <c r="A62" s="5"/>
      <c r="B62" s="6"/>
      <c r="C62" s="1"/>
      <c r="D62" s="1"/>
      <c r="E62" s="7"/>
      <c r="F62" s="7"/>
      <c r="G62" s="7"/>
      <c r="H62" s="58"/>
    </row>
    <row r="63" spans="1:10" x14ac:dyDescent="0.25">
      <c r="F63" s="7"/>
    </row>
  </sheetData>
  <dataConsolidate/>
  <mergeCells count="50">
    <mergeCell ref="A19:G19"/>
    <mergeCell ref="A28:G28"/>
    <mergeCell ref="A34:G34"/>
    <mergeCell ref="A16:H16"/>
    <mergeCell ref="A13:A14"/>
    <mergeCell ref="B13:B14"/>
    <mergeCell ref="C13:C14"/>
    <mergeCell ref="E13:G13"/>
    <mergeCell ref="H13:H14"/>
    <mergeCell ref="F30:G30"/>
    <mergeCell ref="A33:G33"/>
    <mergeCell ref="D13:D14"/>
    <mergeCell ref="A23:G23"/>
    <mergeCell ref="A21:G21"/>
    <mergeCell ref="A7:H7"/>
    <mergeCell ref="A11:H11"/>
    <mergeCell ref="E1:H1"/>
    <mergeCell ref="E2:H2"/>
    <mergeCell ref="E3:H3"/>
    <mergeCell ref="A1:B1"/>
    <mergeCell ref="A2:B3"/>
    <mergeCell ref="A9:H9"/>
    <mergeCell ref="B37:G37"/>
    <mergeCell ref="A32:G32"/>
    <mergeCell ref="A35:H35"/>
    <mergeCell ref="F36:G36"/>
    <mergeCell ref="F38:G38"/>
    <mergeCell ref="C36:D36"/>
    <mergeCell ref="C38:D38"/>
    <mergeCell ref="A47:G47"/>
    <mergeCell ref="A45:G45"/>
    <mergeCell ref="A46:G46"/>
    <mergeCell ref="A55:H55"/>
    <mergeCell ref="A48:G48"/>
    <mergeCell ref="A51:G51"/>
    <mergeCell ref="A52:G52"/>
    <mergeCell ref="A53:G53"/>
    <mergeCell ref="A49:G49"/>
    <mergeCell ref="A50:G50"/>
    <mergeCell ref="F44:G44"/>
    <mergeCell ref="B39:G39"/>
    <mergeCell ref="F42:G42"/>
    <mergeCell ref="F43:G43"/>
    <mergeCell ref="F40:G40"/>
    <mergeCell ref="F41:G41"/>
    <mergeCell ref="C40:D40"/>
    <mergeCell ref="C41:D41"/>
    <mergeCell ref="C42:D42"/>
    <mergeCell ref="C44:D44"/>
    <mergeCell ref="C43:D43"/>
  </mergeCells>
  <pageMargins left="0.51181102362204722" right="0.31496062992125984" top="0.35433070866141736" bottom="0.35433070866141736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L13" sqref="L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Daiva Breivienė</cp:lastModifiedBy>
  <cp:lastPrinted>2018-10-18T11:26:05Z</cp:lastPrinted>
  <dcterms:created xsi:type="dcterms:W3CDTF">2015-01-20T11:58:13Z</dcterms:created>
  <dcterms:modified xsi:type="dcterms:W3CDTF">2019-03-08T06:29:27Z</dcterms:modified>
</cp:coreProperties>
</file>