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sta1\Documents\A Kopijos\Programos 2018-2020\2018 Ataskaita\"/>
    </mc:Choice>
  </mc:AlternateContent>
  <bookViews>
    <workbookView xWindow="0" yWindow="0" windowWidth="23040" windowHeight="9372"/>
  </bookViews>
  <sheets>
    <sheet name="Priemonių suvestinė" sheetId="2" r:id="rId1"/>
    <sheet name="Priemoniu vykdytoju kodai" sheetId="3" r:id="rId2"/>
  </sheets>
  <calcPr calcId="152511"/>
</workbook>
</file>

<file path=xl/calcChain.xml><?xml version="1.0" encoding="utf-8"?>
<calcChain xmlns="http://schemas.openxmlformats.org/spreadsheetml/2006/main">
  <c r="H68" i="2" l="1"/>
  <c r="I68" i="2"/>
  <c r="J68" i="2"/>
  <c r="H183" i="2"/>
  <c r="J222" i="2"/>
  <c r="I222" i="2"/>
  <c r="H222" i="2"/>
  <c r="J201" i="2" l="1"/>
  <c r="I201" i="2"/>
  <c r="H201" i="2"/>
  <c r="J197" i="2"/>
  <c r="I197" i="2"/>
  <c r="H197" i="2"/>
  <c r="I193" i="2"/>
  <c r="J193" i="2"/>
  <c r="H193" i="2"/>
  <c r="I189" i="2"/>
  <c r="J189" i="2"/>
  <c r="H189" i="2"/>
  <c r="I183" i="2"/>
  <c r="J183" i="2"/>
  <c r="J164" i="2"/>
  <c r="I164" i="2"/>
  <c r="H164" i="2"/>
  <c r="I168" i="2"/>
  <c r="J168" i="2"/>
  <c r="H168" i="2"/>
  <c r="J148" i="2"/>
  <c r="I148" i="2"/>
  <c r="H148" i="2"/>
  <c r="I152" i="2"/>
  <c r="J152" i="2"/>
  <c r="H152" i="2"/>
  <c r="J116" i="2"/>
  <c r="I116" i="2"/>
  <c r="H116" i="2"/>
  <c r="J112" i="2"/>
  <c r="I112" i="2"/>
  <c r="H112" i="2"/>
  <c r="J108" i="2" l="1"/>
  <c r="I108" i="2"/>
  <c r="H108" i="2"/>
  <c r="J104" i="2"/>
  <c r="I104" i="2"/>
  <c r="H104" i="2"/>
  <c r="J100" i="2"/>
  <c r="I100" i="2"/>
  <c r="H100" i="2"/>
  <c r="J96" i="2"/>
  <c r="I96" i="2"/>
  <c r="H96" i="2"/>
  <c r="J92" i="2"/>
  <c r="I92" i="2"/>
  <c r="H92" i="2"/>
  <c r="J32" i="2" l="1"/>
  <c r="I32" i="2"/>
  <c r="H32" i="2"/>
  <c r="I36" i="2"/>
  <c r="J36" i="2"/>
  <c r="H36" i="2"/>
  <c r="J28" i="2"/>
  <c r="I28" i="2"/>
  <c r="H28" i="2"/>
  <c r="J51" i="2" l="1"/>
  <c r="I252" i="2" l="1"/>
  <c r="J252" i="2"/>
  <c r="I245" i="2"/>
  <c r="J245" i="2"/>
  <c r="H245" i="2"/>
  <c r="I214" i="2"/>
  <c r="J214" i="2"/>
  <c r="I144" i="2"/>
  <c r="J144" i="2"/>
  <c r="H144" i="2"/>
  <c r="I139" i="2"/>
  <c r="J139" i="2"/>
  <c r="H139" i="2"/>
  <c r="J134" i="2"/>
  <c r="I134" i="2"/>
  <c r="H134" i="2"/>
  <c r="I129" i="2"/>
  <c r="J129" i="2"/>
  <c r="H129" i="2"/>
  <c r="J254" i="2" l="1"/>
  <c r="I254" i="2"/>
  <c r="J64" i="2"/>
  <c r="I64" i="2"/>
  <c r="H64" i="2"/>
  <c r="I60" i="2"/>
  <c r="J60" i="2"/>
  <c r="H60" i="2"/>
  <c r="I47" i="2"/>
  <c r="J47" i="2"/>
  <c r="H47" i="2"/>
  <c r="H252" i="2"/>
  <c r="H254" i="2" s="1"/>
  <c r="J23" i="2" l="1"/>
  <c r="I23" i="2"/>
  <c r="H23" i="2"/>
  <c r="H214" i="2" l="1"/>
  <c r="J209" i="2"/>
  <c r="I209" i="2"/>
  <c r="H209" i="2"/>
  <c r="J80" i="2"/>
  <c r="I80" i="2"/>
  <c r="H80" i="2"/>
  <c r="J120" i="2" l="1"/>
  <c r="I120" i="2"/>
  <c r="H120" i="2"/>
  <c r="J88" i="2"/>
  <c r="I88" i="2"/>
  <c r="H88" i="2"/>
  <c r="J84" i="2"/>
  <c r="I84" i="2"/>
  <c r="H84" i="2"/>
  <c r="I19" i="2" l="1"/>
  <c r="J19" i="2"/>
  <c r="H19" i="2"/>
  <c r="J234" i="2" l="1"/>
  <c r="I234" i="2"/>
  <c r="H234" i="2"/>
  <c r="J230" i="2"/>
  <c r="I230" i="2"/>
  <c r="H230" i="2"/>
  <c r="J226" i="2"/>
  <c r="I226" i="2"/>
  <c r="H226" i="2"/>
  <c r="J218" i="2"/>
  <c r="I218" i="2"/>
  <c r="H218" i="2"/>
  <c r="J205" i="2"/>
  <c r="I205" i="2"/>
  <c r="H205" i="2"/>
  <c r="J160" i="2"/>
  <c r="I160" i="2"/>
  <c r="H160" i="2"/>
  <c r="J156" i="2"/>
  <c r="I156" i="2"/>
  <c r="H156" i="2"/>
  <c r="J76" i="2"/>
  <c r="I76" i="2"/>
  <c r="H76" i="2"/>
  <c r="J72" i="2"/>
  <c r="I72" i="2"/>
  <c r="H72" i="2"/>
  <c r="J55" i="2"/>
  <c r="I55" i="2"/>
  <c r="H55" i="2"/>
  <c r="I51" i="2"/>
  <c r="H51" i="2"/>
  <c r="J42" i="2"/>
  <c r="I42" i="2"/>
  <c r="H42" i="2"/>
  <c r="I15" i="2"/>
  <c r="J15" i="2"/>
  <c r="H15" i="2"/>
  <c r="I12" i="2"/>
  <c r="J12" i="2"/>
  <c r="J37" i="2" s="1"/>
  <c r="H12" i="2"/>
  <c r="I121" i="2" l="1"/>
  <c r="H121" i="2"/>
  <c r="H37" i="2"/>
  <c r="J121" i="2"/>
  <c r="J122" i="2" s="1"/>
  <c r="I37" i="2"/>
  <c r="I122" i="2" s="1"/>
  <c r="J184" i="2"/>
  <c r="H235" i="2"/>
  <c r="I235" i="2"/>
  <c r="J235" i="2"/>
  <c r="H184" i="2"/>
  <c r="I184" i="2"/>
  <c r="I236" i="2" l="1"/>
  <c r="J236" i="2"/>
  <c r="H236" i="2"/>
  <c r="J237" i="2"/>
  <c r="I237" i="2" l="1"/>
  <c r="H122" i="2"/>
  <c r="H237" i="2" s="1"/>
</calcChain>
</file>

<file path=xl/sharedStrings.xml><?xml version="1.0" encoding="utf-8"?>
<sst xmlns="http://schemas.openxmlformats.org/spreadsheetml/2006/main" count="608" uniqueCount="224">
  <si>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</si>
  <si>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</si>
  <si>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</si>
  <si>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</si>
  <si>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</si>
  <si>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</si>
  <si>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</si>
  <si>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</si>
  <si>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</si>
  <si>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</si>
  <si>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</si>
  <si>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</si>
  <si>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</si>
  <si>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</si>
  <si>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</si>
  <si>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</si>
  <si>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</si>
  <si>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</si>
  <si>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</si>
  <si>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</si>
  <si>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</si>
  <si>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</si>
  <si>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</si>
  <si>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</si>
  <si>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</si>
  <si>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</si>
  <si>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</si>
  <si>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</si>
  <si>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</si>
  <si>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03</t>
  </si>
  <si>
    <t>288724610</t>
  </si>
  <si>
    <t>SB</t>
  </si>
  <si>
    <t>+</t>
  </si>
  <si>
    <t>Paaiškinimai dėl nukrypimų</t>
  </si>
  <si>
    <t>Planuotos reikšmės</t>
  </si>
  <si>
    <t>Faktinės reikšmės</t>
  </si>
  <si>
    <t>Sporto skyrius</t>
  </si>
  <si>
    <t>Asignavimai (tūkst. Eur)</t>
  </si>
  <si>
    <t>Informacija apie pasiektus rezultatus, duomenys apie programai skirtų asignavimų panaudojimo tikslingumą</t>
  </si>
  <si>
    <t xml:space="preserve">                INVESTICIJŲ PROJEKTŲ PROGRAMA  (02)</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</si>
  <si>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</si>
  <si>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</si>
  <si>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projektą „Autobusų stoties teritorijos konversija, pritaikant ją komercinei ir bendruomenių veiklai“</t>
  </si>
  <si>
    <t>Įgyvendinti projektą „Autobusų stoties prieigų sutvarkymas"</t>
  </si>
  <si>
    <t>P</t>
  </si>
  <si>
    <t>VB</t>
  </si>
  <si>
    <t>ES</t>
  </si>
  <si>
    <t>11;0</t>
  </si>
  <si>
    <t>Įgyvendinti projektą „Panevėžio Senvagės teritorijos kompleksinis sutvarkymas“</t>
  </si>
  <si>
    <t>Įgyvendinti projektą „J. Janonio gatvės (nuo žiedo iki Savitiškio g.) prieigų sutvarkymas“</t>
  </si>
  <si>
    <t>Padidinti gyventojų ekonominį aktyvumą ir socialinę įtrauktį, kuriant bendruomenei atviras erdves, prieinamas socialines paslaugas ir skatinant bendruomenių, viešųjų institucijų ir verslo sektoriaus bendradarbiavimą</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</si>
  <si>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</si>
  <si>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</si>
  <si>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</si>
  <si>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</si>
  <si>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„Viešųjų erdvių prie Bendruomenių rūmų  sutvarkymas“</t>
  </si>
  <si>
    <t xml:space="preserve"> Įgyvendinti projektą „VšĮ Šv. Juozapo globos namų infrastruktūros modernizavimas ir paslaugų plėtra įkuriant savarankiško gyvenimo namus“</t>
  </si>
  <si>
    <t>Įgyvendinti projektą „Socialinio būsto plėtra“</t>
  </si>
  <si>
    <t>Prisidėti prie BIVP (Bendruomenės inicijuota vietos plėtra) strategijos įgyvendinimo</t>
  </si>
  <si>
    <t xml:space="preserve">Parengtas investicijų projektas </t>
  </si>
  <si>
    <t>VVG strategijos administravimas</t>
  </si>
  <si>
    <t>11;14</t>
  </si>
  <si>
    <t>11;7</t>
  </si>
  <si>
    <t>11;7;9</t>
  </si>
  <si>
    <t>0;11</t>
  </si>
  <si>
    <t>Pagerinti gyvenamosios aplinkos kokybę, siekiant prisitaikyti prie demografinių pokyčių (ITVP)</t>
  </si>
  <si>
    <t>Pagerinti miesto aplinkosauginę būklę</t>
  </si>
  <si>
    <t>Įgyvendinti projektą „Kultūros ir poilsio parko modernizavimas, gerinant miesto gamtinę aplinką ir gyvenimo kokybę, skatinat lankytojų srautus, aktyvų laisvalaikį“</t>
  </si>
  <si>
    <t>Įgyvendinti projektą „Jaunimo sodo sutvarkymas“</t>
  </si>
  <si>
    <t>Įgyvendinti projektą „Skaistakalnio parko ir jo prieigų sutvarkymas“</t>
  </si>
  <si>
    <t>Įgyvendinti projektą „Oro kokybės valdymo planų parengimas ir taršos mažinimo priemonių įgyvendinimas“</t>
  </si>
  <si>
    <t>Įgyvendinti projektą „Dviračių takų plėtra Panevėžyje (Nemuno g. dviračių tako (nuo Klaipėdos g. iki Ramygalos g. ) rekonstrukcija ir trūkstamų atkarpų įrengimas)“</t>
  </si>
  <si>
    <t>Remontuoti, rekonstruoti, prižiūrėti miesto infrastruktūros objektus</t>
  </si>
  <si>
    <t>Rekonstruotos, kapitališkai suremontuotos miesto gatvės</t>
  </si>
  <si>
    <t>Įgyvendinti projektą „Nevėžio upės ir pakrančių sutvarkymas (atkarpa nuo Stoties g. tilto iki Nemuno g. tilto)“</t>
  </si>
  <si>
    <t>Paskatinti Panevėžio miesto gyvenamųjų rajonų fizinį ir  socialinį persitvarkymą</t>
  </si>
  <si>
    <t xml:space="preserve"> Įgyvendinti projektą „Komunalinių atliekų rūšiuojamojo surinkimo infrastruktūra“</t>
  </si>
  <si>
    <t>Įgyvendinti projektą „Lietaus vandens surinkimo, valymo ir nuotekų bei drenažo sistemų projektavimas, diegimas ir renovavimas“</t>
  </si>
  <si>
    <t>Parengtas techninis projektas</t>
  </si>
  <si>
    <t xml:space="preserve">Parengtas techninis projektas </t>
  </si>
  <si>
    <t>Parengti dokumentus, reikalingus Europos Sąjungos fondų investicijoms gauti</t>
  </si>
  <si>
    <t>Administruoti investicijų projektus</t>
  </si>
  <si>
    <t xml:space="preserve">Vykdyti investicijų projektus, naudojant bankų paskolos lėšas </t>
  </si>
  <si>
    <t>E. plėtros skyrius</t>
  </si>
  <si>
    <t>Komunikacijos skyrius</t>
  </si>
  <si>
    <t>Miesto infrastruktūros skyrius</t>
  </si>
  <si>
    <t>Miesto plėtros skyrius</t>
  </si>
  <si>
    <t>Socialinių reikalų skyrius</t>
  </si>
  <si>
    <t>Strateginio planavimo, investicijų ir biudžeto skyrius</t>
  </si>
  <si>
    <t>Švietimo ir jaunimo reikalų skyrius</t>
  </si>
  <si>
    <t>Teisės ir viešosios tvarkos skyrius</t>
  </si>
  <si>
    <t>Teritorijų planavimo ir architektūros skyrius</t>
  </si>
  <si>
    <t>Vidaus administravimo skyrius</t>
  </si>
  <si>
    <t>Vertinimo kriterijus</t>
  </si>
  <si>
    <t>11;0;14</t>
  </si>
  <si>
    <t>Parengta paraiška</t>
  </si>
  <si>
    <t>Įkurti Stasio Eidrigevičiaus menų centrą Panevėžyje</t>
  </si>
  <si>
    <t>Įgyvendinti projektą „Viešųjų paslaugų ir asmenų aptarnavimo kokybės gerinimas Panevėžio miesto ir Panevėžio rajono savivaldybėse“</t>
  </si>
  <si>
    <t>0;6;14</t>
  </si>
  <si>
    <t>Įgyvendinti projektą „Poeto J. Čerkeso-Besparnio sodybos sutvarkymas“</t>
  </si>
  <si>
    <t>0;11;14</t>
  </si>
  <si>
    <t>VVG strategijos  administravimui panaudota 8,0 tūkst. Eur</t>
  </si>
  <si>
    <t>VB(VIP)</t>
  </si>
  <si>
    <t>Įgyvendintas projektas</t>
  </si>
  <si>
    <t>Parengtas Šiaurinės g. dalies (nuo Pramonės g. iki Smėlynės g.) statybos techninis  projektas</t>
  </si>
  <si>
    <t>Parengtas Stoties - Pušaloto - Marijonų gatvių sankryžos rekonstravimo  techninis  projektas</t>
  </si>
  <si>
    <t>Rekonstruota dalis Pušaloto g.</t>
  </si>
  <si>
    <t>Įgyvendinti projektą „Lopšelio - darželio „Rugelis“ vidaus patalpų ir ugdymo aplinkos modernizavimas“</t>
  </si>
  <si>
    <t>Įgyvendinti projektą „Lengvosios atletikos maniežo  pastato modernizavimas, Liepų al.4, Panevėžys“</t>
  </si>
  <si>
    <t>0;10;11;7</t>
  </si>
  <si>
    <t>Įgyvendinti projektą „Panevėžio gamtos mokyklos pastato atnaujinimas (modernizavimas)</t>
  </si>
  <si>
    <t>Įgyvendinti projektą „Teritorijos prie „Ekrano“ marių konversija, pritaikant ją aktyviam poilsiui, užimtumui ir vietos verslo skatinimui“</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</si>
  <si>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</si>
  <si>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</si>
  <si>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</si>
  <si>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</si>
  <si>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</si>
  <si>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r>
      <t xml:space="preserve"> Valstybės  biudžeto lėšos </t>
    </r>
    <r>
      <rPr>
        <b/>
        <sz val="10"/>
        <rFont val="Times New Roman"/>
        <family val="1"/>
      </rPr>
      <t xml:space="preserve"> </t>
    </r>
    <r>
      <rPr>
        <sz val="10"/>
        <rFont val="Times New Roman"/>
        <family val="1"/>
      </rPr>
      <t>(Valstybės investicijų programoje numatytoms kapitalo investicijoms</t>
    </r>
    <r>
      <rPr>
        <b/>
        <sz val="10"/>
        <rFont val="Times New Roman"/>
        <family val="1"/>
      </rPr>
      <t xml:space="preserve"> VB(VIP)</t>
    </r>
  </si>
  <si>
    <r>
      <t xml:space="preserve">Valstybės biudžeto lėšos </t>
    </r>
    <r>
      <rPr>
        <b/>
        <sz val="10"/>
        <rFont val="Times New Roman"/>
        <family val="1"/>
      </rPr>
      <t>VB</t>
    </r>
  </si>
  <si>
    <t>Įgyvendinti projektą „Regos centro  „Linelis“ pastato vidaus patalpų ir ugdymo aplinkos modernizavimas“</t>
  </si>
  <si>
    <t>Parengtas investicijų projektas</t>
  </si>
  <si>
    <t>Įgyvendinti projektą „Viešųjų erdvių prie Laisvės aikštės sutvarkymas“</t>
  </si>
  <si>
    <t>Įgyvendinti projektą „Panevėžio A. Jakšto g. rekonstrukcija“</t>
  </si>
  <si>
    <t>Įgyvendinti projektą „Panevėžio „Vilties“ progimnazijos pastato modernizavimas, siekiant pagerinti pastato energetines savybes“</t>
  </si>
  <si>
    <t>-</t>
  </si>
  <si>
    <t>Atliktas kapitalinis remontas</t>
  </si>
  <si>
    <t>Parengtos galimybių studijos/ investiciniai projektai/ kiti dokumentai (vnt.)</t>
  </si>
  <si>
    <t>Įgyvendinti projektą „Elektronikos gatvės prieigų sutvarkymas“</t>
  </si>
  <si>
    <t>Įgyvendinti projektą „Transformacija iš apleistų erdvių į išpuoselėtas“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</si>
  <si>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</si>
  <si>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</si>
  <si>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</si>
  <si>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</si>
  <si>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</si>
  <si>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</si>
  <si>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</si>
  <si>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Darnaus judumo priemonių diegimas Panevėžio mieste</t>
  </si>
  <si>
    <t>Įgyvendinti projektą „Darnaus judumo plano parengimas“</t>
  </si>
  <si>
    <t>Įgyvendinti projektą „Ekologinio vandens turizmo Latvijoje ir Lietuvoje vystymas“</t>
  </si>
  <si>
    <t>Šiaurinės g. dalies (nuo Pramonės g. iki Smėlynės g.) statybos remonto darbai</t>
  </si>
  <si>
    <t>Rekonstruota Statybininkų g.</t>
  </si>
  <si>
    <t>Parengtas Molainių gatvės dalies (nuo Projektuotojų g. iki Molainių g. pabaigos) rekonstravimo techninis projektas  ir atlikti rekonstravimo darbai</t>
  </si>
  <si>
    <t>Parengtas Panevėžio miesto Senamiesčio-Kerbedžio, Elektronikos-Venslaviškio  sankryžų ir Elektronikos gatvės rekonstravimo techninis projektas</t>
  </si>
  <si>
    <t>Nemuno gatvės dviračių - pėsčiųjų takų rekonstrukcija</t>
  </si>
  <si>
    <t>Stetiškių gatvės remonto darbai</t>
  </si>
  <si>
    <t xml:space="preserve">Parengtas Panevėžio miesto Klaipėdos - Dariaus ir Girėno - Projektuotojų gatvės sankryžos rekonstravimo projektas </t>
  </si>
  <si>
    <t>Parengtas Panevėžio miesto Janonio g. jungties su Via-Baltic aplinkeliu projektas</t>
  </si>
  <si>
    <t>Rekonstruota Panevėžio miesto Stoties g., Pušalotog., Marijonų g. sankryža</t>
  </si>
  <si>
    <t>Jakšto gatvės rekonstrukcija</t>
  </si>
  <si>
    <t>Įgyvendinti projektą „Neformaliojo švietimo infrastruktūros tobulinimas“</t>
  </si>
  <si>
    <t>Įgyvendinti projektą „Panevėžio „Vilties“ progimnazijos vidaus patalpų ir ugdymo aplinkos modernizavimas“</t>
  </si>
  <si>
    <t>2018 m. asigna-vimų patvir-tintas planas</t>
  </si>
  <si>
    <t>2018 m. asigna-vimų patiks-lintas planas</t>
  </si>
  <si>
    <t>2018 m. panau-dotos lėšos (kasinės išlaidos)</t>
  </si>
  <si>
    <t>PANEVĖŽIO MIESTO SAVIVALDYBĖS 2018 -2020 METŲ VEIKLOS PLANO ĮGYVENDINIMO 2018 METAIS ATASKAITA</t>
  </si>
  <si>
    <t xml:space="preserve">Įgyvendinti projektą  „Panevėžio Šaltinio progimnazijos pastato (Kniaudiškių g.67, Panevėžys) sutvarkymas, pašalinant avarinės būklės požymius" </t>
  </si>
  <si>
    <t>2018 m. asignavimų patvirtintas planas</t>
  </si>
  <si>
    <t>2018 m. asignavimų patikslintas planas</t>
  </si>
  <si>
    <t>2018 m. panaudotos lėšos (kasinės išlaidos)</t>
  </si>
  <si>
    <t>Parengtas techninis projektas,  gautas statybą leidžiantis dokumentas</t>
  </si>
  <si>
    <t>2018 m. atlikti Nemuno gatvės dviračių - pėsčiųjų takų rekonstrukcijos darbai</t>
  </si>
  <si>
    <t>2018 m. užbaigti gatvės remonto darbai</t>
  </si>
  <si>
    <t>Užbaigtas rengti Panevėžio miesto darnaus judumo planas ir 2018-07-23 patvirtintas Panevėžio miesto savivaldybos tarybos sprendimu Nr.1-248. Projektas įgyvendintas.</t>
  </si>
  <si>
    <t>Parengtas darnaus judumo planas</t>
  </si>
  <si>
    <t>10</t>
  </si>
  <si>
    <t xml:space="preserve">Projektų administravimui panaudota dalis planuotų lėšų, kadangi ne visi projektai, kurie buvo planuoti, pradėti vykdyti 2018 m. dėl užsitęsusio techninių dokumentų parengimo ir veiklų vykdymo. </t>
  </si>
  <si>
    <t>Parengtas techninis projektas (I etapas)</t>
  </si>
  <si>
    <t>2018 m. parengtas investicijų projektas, pasirašyta sutartis su Europos Socialinio Fondo Agentūra (ESFA). Pradėti viešieji pirkimai dėl projekto veiklų.</t>
  </si>
  <si>
    <t>Paskola nepaimta iš banko, nes vykdomų projektų daliniam finansavimui 2018 m. pakako lėšų iš turimų paimtų ilgalaikių paskolų ir iš projektams įgyvendinti Agentūrų išmokėtų avansų.</t>
  </si>
  <si>
    <t xml:space="preserve">2018 m.buvo vertinama projekto paraiška, tikslinamos veiklos, parengti veiklų planai, patikslintas  biudžetas, bendrauta su partneriais. Lėšos nepanaudotos, nes nepasirašius projekto finansavimo sutarties, projekto veiklos negalėjo būti pradėtos įgyvendinti. Sutartį planuojama pasirašyti 2019 m. </t>
  </si>
  <si>
    <t>Parengtas investicijų projektas,  projektinis pasiūlymas įtrauktas į iš ES struktūrinių fondų lėšų siūlomų bendrai finansuojamų Panevėžio regiono projektų sąrašą. Projekto paraiška Agentūrai  teikiama 2019 m.</t>
  </si>
  <si>
    <t>Nupirktos projektavimo paslaugos, parengtas techninis projektas, atlikta projekto ekspertizė. Nupirkti rangos darbai. Darbai pradėti 2018 m., planuojam užbaigti 2019 m.</t>
  </si>
  <si>
    <t>Nupirkti A.Jakšto gatvės rekonstravimo darbai, atlikta dalis darbų. Darbai  tęsiami 2019 m.</t>
  </si>
  <si>
    <t>2018 m. parengtas techninis projektas.  2019 m. gautas statybą leidžiantis dokumentas.</t>
  </si>
  <si>
    <t>2018 m. parengtas techninis projektas. Remonto darbų viešasis pirkimas  pradėtas 2019 m. gavus statybos leidimą.</t>
  </si>
  <si>
    <t>2018 m. su AB „Eurovija-Lietuva" pasirašyta gatvės rekonstrukcijos darbų rangos  sutartis, darbus planuojama užbaigti 2019 m.</t>
  </si>
  <si>
    <t>2018 m.  pasirašyta gatvės rekonstrukcijos darbų rangos sutartis su UAB „Žilinskis ir Co", darbai tęsiami 2019 m.</t>
  </si>
  <si>
    <t>2018 m. parengtas techninis projektas ir gautas statybą leidžiantis dokumentas. 2018 m. pasirašyta  rangos sutartis su UAB „Fegda". Darbus planuojama užbaigti 2019 m.</t>
  </si>
  <si>
    <t xml:space="preserve">2018 m.  Su  UAB „Synergy Soliution" pasirašyta techninio projekto parengimo paslaugų sutartis,  projektavimo darbus planuojam baigti 2019 m. </t>
  </si>
  <si>
    <t>2018 m. buvo rengiamas techninis projektas, Projektas tęsiamas 2019 m.</t>
  </si>
  <si>
    <r>
      <t>2018 m. vykdant viešuosius pirkimus nebuvo gauti pasiūlymai atinkantys skaičiuojamosios kainos kriterijų.</t>
    </r>
    <r>
      <rPr>
        <sz val="9"/>
        <color rgb="FFFF0000"/>
        <rFont val="Times New Roman"/>
        <family val="1"/>
        <charset val="186"/>
      </rPr>
      <t xml:space="preserve"> </t>
    </r>
  </si>
  <si>
    <t>2018 m. pradėti A. Jakšto gatvės rekonstrukcijos darbai.</t>
  </si>
  <si>
    <t>2018 m. nupirkta požeminių konteinerių  aikštelių projektavimo paslauga ir įrengimas, įranga antžeminėms aikštelėms (1,1 m3 ir 1,8m3 talpos konteineriai), viešinimo paslaugos, ekspertizė ir techninės priežiūros paslaugos.  Projekto įgyvendinimo laikotarpis pratęstas iki 2021 metų. Lėšos nebuvo panaudotos dėl užsitęsusių projektavimo darbų.</t>
  </si>
  <si>
    <t>2018 m. buvo inventorizuojami paviršinių nuotekų tinklai,  kadastro duomenų nustatymas, vykdoma paviršinių nuotekų surinkimo tinklų statyba Rožyno kvartale (12,2 km). 2018 m. atlikta 1,2 km paviršinių nuotekų tinklų atnaujinimo darbų J.Basanavičiaus, Beržų gatvėse.  Projektą įgyvendina UAB "Panevėžio gatvės".</t>
  </si>
  <si>
    <t xml:space="preserve">2018 m. buvo rengiamas supaprastinto remonto projektas. Lėšos nepanaudotos,  nes neužbaigti projektavimo darbai. </t>
  </si>
  <si>
    <t xml:space="preserve">Parengtas techninis projektas.  Projektas tęsiamas 2019 m.  </t>
  </si>
  <si>
    <t>Projektas baigtas įgyvendinti 2017 m. gruodžio mėn.</t>
  </si>
  <si>
    <t xml:space="preserve">Parengti investicijų projektai, siekiant gauti ES fondų investicijas - 4 vnt., nupirkta J.Čerkeso-Besparnio sodybos įveiklinimo koncepcija,  finansavimo ir partnerysčių paieškos konsultavimo paslauga-1 vnt., parengta gyvenamųjų namų (butų) kainų nustatymo ataskaita - 1 vnt., nupirkta elektros įrenginių iškėlimo paslauga - 2 vnt., apmokėta už statybos leidimą - 1 vnt.  </t>
  </si>
  <si>
    <t>Vykdomos projekto veiklos: internetinių sveikatinimo seminarų registravimo modulis; informaciniai ekranai; jogos įgūdžių lavinimo užsiėmimo paslauga, mokymams ir renginiams reikalinga įranga; internetinių sveikatinimo seminarų įranga ir vebinarų kartotekos integravimas ir su tuo susiję tinklapio atnaujinimo darbai.</t>
  </si>
  <si>
    <t>2018 m. patikslintas investicijų projektas. Projektinis  pasiūlymas  įtrauktas į iš ES struktūrinių fondų lėšų siūlomų bendrai finansauoti Panevėžio regiono projektų  sąrašą Nr. 07.1.1-CPVA-R-904-51. Techninis projektas  rengiamas 2019 m.</t>
  </si>
  <si>
    <t>Parengtas Autobusų stoties prieigų sutvarkymo techninis projektas. Pasirašyta sutartis dėl projekto ekspertizės.</t>
  </si>
  <si>
    <t xml:space="preserve">2018 m.  pasirašyta bendrosios ir specialiosios ekspertizių atlikimo sutartis  su UAB „Darbasta“, atliktos ekspertizės, parengtas rekonstravimo projektas, gautas statybų leidimas,  pasirašyta techninės priežiūros sutartis su UAB „Prie Lėvens“. 2018-10-16 paskelbti pakartotiniai rangos darbų viešieji pirkimai. Kadangi  konkurso dalyviai pasiūlė per didelę kainą, paskelbti pakartotiniai rangos darbų viešieji pirkimai. Konkurse nedalyvavo nei viena įmonė, tęsiamos rangos darbų pirkimo procedūros. Dalis lėšų nepanaudota, kadangi nenupirkti rangos darbai.
</t>
  </si>
  <si>
    <t>2018 m. gautas statybą leidžiantis dokumentas; pasirašyta rangos darbų sutartis su AB „Eurovia Lietuva“,  pradėti rangos darbai; įrengtas ir įjungtas  vienos J.Janonio gatvės pusės apšvietimas.</t>
  </si>
  <si>
    <t xml:space="preserve">2018 m. pasirašyta projekto finansavimo sutartis. Įsigyta liečiama konsolė miesto 3D maketui. Per 2018 metus surengti du kolektyviniai bendruomeninio sodo-daržo vystymo aptarimai Panevėžyje, suburta Skaistakalnio parko bičiulių bendruomenė, sukurta facebook grupė, 6 savivaldybės darbuotojai dalyvavao gerosios patirties vizituose Prahoje (Čekija) ir Rezeknėje (Latvija). Dalis lėšų nepanaudota, kadangi projekto sutartis pasirašyta vėliau nei buvo planuota ir veiklos pradėtos įgyvendinti vėliau. </t>
  </si>
  <si>
    <t xml:space="preserve">2018 m. atlikti inžineriniai geologiniai sklypo (Katedros a. 4, Panevėžys) tyrimai, parengta topografinė nuotrauka; parengtas pastato (Katedros a. 4, Panevėžys) rekonstrukcijos techninis projektas; atlikta techninio projekto ekspertizė, gautas statybą leidžiantis dokumentas. Įsigytas 9 vietų  automobilis su specialia įranga, pritaikyta neįgaliesiems. Parengti rangos darbų pirkimo dokumentai. Rangos darbai tęsiami  2019 m.
</t>
  </si>
  <si>
    <t xml:space="preserve">2018 m. pasirašyta bendrosios ir specialiosios ekspertizių atlikimo sutartis su UAB „Ekspertika“, pasirašyta sutartis su UAB „Ademo grupė“ dėl investicijų projekto parengimo; gautas leidimas atlikti kultūros paveldo objekto tvarkybos darbus. 2018 m. pateikta projekto paraiška konkursinei programai ES finansavimui gauti;  Kultūros ministro įsakymu projektui skirtas finansavimas. Projektas tęsiamas 2019 m.
</t>
  </si>
  <si>
    <t>2018 m. pasirašyta paslaugų sutartis dėl investicijų projekto „Pirminės asmens sveikatos priežiūros veiklos efektyvumo didinimas Panevėžio mieste“ parengimo. 2018 m. Panevėžio miesto poliklinika pateikė projekto paraišką. Lėšos nepanaudotos, kadangi nebaigtas rengti techninis projektas.</t>
  </si>
  <si>
    <t>2018 m. pateikta projekto paraiška ir pasirašyta projekto finansavimo sutartis.</t>
  </si>
  <si>
    <t>2018 m. pasirašyta partnerystės sutartis su Kuldigos savivaldybe; suorganizuota vasaros stovykla jaunuoliams Cool-dig. 2018 m. įsigyta meninės raiškos, sporto, virtuvės įranga. Ne visos lėšos panaudotos (persikėlė į 2019 m.)</t>
  </si>
  <si>
    <t xml:space="preserve">2018 m. pateiktas projektinis pasiūlymas LR Socialinės apsaugos ir darbo ministerijai; LR Socialinės apsaugs ir darbo ministro įsakymu  projektas įtrauktas į Valstybės projektų sąrašą ir  projektui skirtas finansavimas; pasirašyta projekto finansavimo sutartis su ESFA; 2018-08-10  įkurti Panevėžio bendruomeniniai šeimos namai; Šeimoms teikiamos kompleksinės paslaugos. </t>
  </si>
  <si>
    <t xml:space="preserve">2018  m. pasirašyta bendrosios ir specialiosios ekspertizių atlikimo sutartis su UAB „Darbasta“,  parengtas rekonstravimo projektas, gautas statybų leidimas. 2018 m. paskelbti rangos darbų viešieji pirkimai. Dalyvių pasiūlymai atmesti – vienas dėl pernelyg aukštos kainos, kitas neatitiko kvalifikacinių reikalavimų, vėliau paskelbti pakartotiniai rangos darbų viešieji pirkimai. Kadangi dalyviai pasiūlė pernelyg didelę kainą, 2018 m. pabaigoje paskelbti pakartotiniai rangos darbų viešieji pirkimai. Konkurse nedalyvavo nė viena įmonė. Tęsiamos rangos darbų pirkimo procedūros.
</t>
  </si>
  <si>
    <t xml:space="preserve">2018 m. parengtas I etapo techninis projektas, gautas statybą leidžiantis dokumentas; pasirašyta techninės priežiūros sutartis su UAB „Statybos projektų valdymo grupė“;   pasirašyta sutartis su UAB „Panevėžio melioracija“ ir S. Pakarklio įmone įrengti pėsčiųjų ir dviračių takus su poilsiui ir pramogoms pritaikytomis zonomis ir apšvietimu;   pasirašyta rangos sutartis  su UAB „JK Ranga“ dėl pėsčiųjų ir dviračių takų su poilsiui ir pramogoms pritaikytomis zonomis, apšvietimo įrengimo, takų J. Biliūno gatvėje, autobusų stotelės Pajuostės pl., apšvietimo atnaujinimo, automobilių aikštelės ir privažiuojamųjų kelių rekonstrukcijos, automobilių stovėjimo vietų prie Pajuostės pl.  įrengimo darbų. Dalis lėšų nepanaudota, nes užsitęsus projektavimui, nenupirkti   rangos darbai planuotu laiku.
2019 m. projektas tęsiamas.
</t>
  </si>
  <si>
    <t xml:space="preserve">Parengtas investicijų projektas, Panevėžio regiono plėtros tarybos sprendimu  projektas įtrauktas į iš ES struktūrinių fondų siūlomų bendrai finansuoti Panevėžio regiono projektų sąrašą. Projekto paraiška CPVA  teikiama 2019 m. </t>
  </si>
  <si>
    <t>2018 m. projektui skirtas finansavimas, pasirašyta finansavimo sutartis;  suderinti Laisvės aikštės ir jos prieigų sutvarkymo architektūriniai sprendiniai, užbaigtas rengti techninis projektas;  pasirašyta sutartis dėl techninio projekto ekspertizės.  Lėšos nepanaudotos, nes užsitęsė projektavimas.  2019 m. projektas tęsiamas.</t>
  </si>
  <si>
    <t>2018 m. buvo rengiamas Nepriklausomybės aikštės ir jos prieigų sutvarkymo projektas, pasirašyta sutartis dėl statinio projekto bendrosios ekspertizės paslaugos. 2018 m.  pasirašyta sklypo dalies valdymo panaudos sutartis su Panevėžio Švč. Trejybės rektoratu, paskelbtas rangos darbų viešasis pirkimas. Neįvykus viešiesiems pirkimams, paskelbtas pakartotinas rangos darbų  pirkimas. Dalis lėšų nepanaudota, kadangi užsitęsus projektavimui, nenupirkti rangos darbai. 2019 m. projektas tęsiamas.</t>
  </si>
  <si>
    <t>Parengtas Dailės galerijos pastato tvarkybos projektas. Pasirašyta: projekto finansavimo sutartis su CPVA;  rangos darbų sutartis su UAB „Kriautė, vykdomi rangos darbai. Panaudotos  ne visos lėšos, nes rangos darbai nusipirkti vėliau nei planuota. 2019 m. projektas tęsiamas.</t>
  </si>
  <si>
    <t>2018 m. pasirašyta: projekto finansavimo sutartis; Moigių I pastato kapitalinio remonto  rangos darbų sutartis; Moigių III pastato rekonstravimo darbų rangos darbų sutartis. 2018 m. pradėti Moigių I ir III pastatų rangos darbai, pasirašyta Moigių I ir III pastatų edukacinių klasių ir ekspozicijų įrengimo dizaino projekto parengimo paslaugų sutartis. 2019 m. projektas tęsiamas.</t>
  </si>
  <si>
    <t xml:space="preserve"> Parengtas  Viešųjų erdvių prie Bendruomenių rūmų sutvarkymo techninis projektas, nupirktos ekspertizės paslaugos, atliekama projekto ekspertizė. Dalis lėšų napanaudota, nes užsitęsus projektavimui, nenupirkti rangos darbai.  2019 m. projektas tęsiamas.</t>
  </si>
  <si>
    <t xml:space="preserve">2018 m. LR švietimo ir mokslo ministro įsakymu projektui skirtas finansavimas, pasirašyta projekto  sutartis. Nupirktos projektavimo paslaugos, rengiamas techninis projektas. Lėšos nepanaudotos, nes nutraukus sutartį su projektuotoju ir užsitęsus projektavimo darbams,  nenupirkti rangos darbai. </t>
  </si>
  <si>
    <t>2018 m. patikslintas investicijų projektas. LR Socialinės apsaugos ir darbo ministro  įsakymu projektui skirtas finasavimas; pasirašyta projekto finansavimo sutartis su CPVA;  patvirtinti pastato Aldonos g. 12, Panevėžyje, kapitalinio remonto projekto projektiniai pasiūlymai. Lėšos nepanaudotos, nes neužbaigti projektavimo darbai. Projektas tęsiamas 2019 m.</t>
  </si>
  <si>
    <t xml:space="preserve">2018 m. parengti Stasio Eidrigevičiaus menų centro (SEMC) architektūrinio konkurso, techniniai dokumentai; įgyvendintas SEMC architektūrinis konkursas;  pasirašyta projektavimo paslaugų sutartis. 2018 m. savivaldybės Tarybos sprendimu įkurta Biudžetinė įstaiga "Stasio Eidrigevičiaus menų centras" muziejus.  2018 m. pasirašyta investicinio projekto rengimo sutartis su UAB "IDUS"; parengtas techninis projektas (I etapas),  gautas statybos leidimas; pateiktas investicinis projektas ir paraiška konkursinei programai ES finansavimui gauti.  </t>
  </si>
  <si>
    <r>
      <t>2018 m. suderinti Viešųjų erdvių prie Laisvės a. prieigų sutvarkymo architektūriniai sprendiniai, užbaigtas rengti techninis projektas.</t>
    </r>
    <r>
      <rPr>
        <sz val="9"/>
        <rFont val="Times New Roman"/>
        <family val="1"/>
        <charset val="186"/>
      </rPr>
      <t xml:space="preserve"> Projektas tęsiamas 2019 m.</t>
    </r>
  </si>
  <si>
    <t xml:space="preserve">2018 m. buvo vertinama projekto paraiška, tikslinamos veiklos, biudžetas; parengti veiklų planai, bendrauta su partneriais. Lėšos nepanaudotos, nes nepasirašius projekto finansavimo sutarties, projekto veiklos negalėjo būti pradėtos įgyvendinti. Sutartį planuojama pasirašyti 2019 m. </t>
  </si>
  <si>
    <t>2018 m. parengtas inžinerinių statinių Parko g. 22, Panevėžyje, naujos statybos, rekonstravimo ir paprastojo remonto techninis projektas; pasirašyta Rangos sutartis su AB „Panevėžio statybos trestas“; Rengiamas darbo projektas,  vykdomi rangos darbai. Dalis lėšų nepanaudota, nes nenupirkti rangos darbai, kaip buvo planuota. Projektas tęsiamas 2019 m.</t>
  </si>
  <si>
    <t>2018 m. užbaigtas rengti Jaunimo sodo sutvarkymo techninis projektas; pasirašyta techninio projekto ekspertizės sutartis su UAB „Statybos projektų ekspertizės centru";   pasirašyta rangos darbų sutartis su konkurso laimėtoju AB „Statkorpas“ ir UAB „Žilinskis ir Co“. Dalis lėšų nepanaudota, nes nenupirkti rangos darbai kaip buvo planuota. Projektas tęsiamas 2019 m.</t>
  </si>
  <si>
    <t xml:space="preserve">Projekto veiklos:
1) rengiamas Savivaldybės oro kokybės valdymo priemonių planas kartu su detaliu oro taršos tyrimo atlikimu: 
- atliktas esamo aplinkos oro užterštumo lygio Panevėžio miesto savivaldybės teritorijoje nustatymas ir įvertinimas,
- atlikta Aplinkos oro taršos šaltinių apskaita ir poveikio skaičiavimai bei parengta ataskaita; 
2) atlikta apklausa; 
3) suorganizuoti 3 seminarai vietos bendruomenėse ir 1 akcija;
4) vyksta visuomenės informavimo apie aplinkos oro kokybės gerinimą kampanijos:
- sukurti vaizdo reportažai ir socialinės reklamos vaizdo klipai, kurie transliuojami regioninėje televizijoje,
- 4 autobusai važinėja su socialine reklama išorėje ir 4 autobusai važinėja su socialine reklama autobusų viduje esančiuose rėmeliuose,
- 2-juose lauko ekranuose transliuojama socialinė reklama. 
Lėšos nepanaudotos užtrukus viešųjų pirkimų procedūroms dėl dokumentų derinimo ir teisinių procesų. Projektas tęsiamas 2019 m.
</t>
  </si>
  <si>
    <t>2018 m. paskelbtas rangos darbų viešųjų pirkimų konkursas. Neįvykus konkursui, viešieji pirkimai pakartotinai buvo skelbti 3 kartus; 2018 m. pasirašyta rangos darbų sutartis -  su UAB „Žilinskis ir Co“ ; pasirašyta statybos techninės priežiūros sutartis su UAB „Prie Lėvens“ ; 2018 m. parengtas darbo projektas, pradėti rangos darbai. Dalis lėšų nepanaudota, kadangi nenupirkti rangos darbai kaip buvo planuota.  Projektas tęsiamas 2019 m.</t>
  </si>
  <si>
    <t>2018 m. pasirašyta partnerystės sutartis su projekto partneriais. 2018 m. vykdytos veiklos: suorganizuota vasaros stovykla vaikams „Gamtos pasaulis aplink mus“, dirbtuvės „Ekoturizmo vystymas ir vandens resursų panaudojimas Latvijoje ir Lietuvoje“, ekoturizmo gebėjimų stiprinimo seminaras. 2018 m. pabaigoje pasirašyta sutartis su UAB „Taiklu“ dėl vandens šienavimo mašinos pirkimo. Dalis lėšų nepanaudota, kadangi už vandens šienavimo mašiną apmokėta 2019 m.</t>
  </si>
  <si>
    <t>2018 m. parengtas techninis projektas, gautas statybą leidžiantis dokumentas. Darbai tęsiami 2019 m.</t>
  </si>
  <si>
    <t>LR švietimo ir mokslo ministro  įsakymu projektui skirtas finnasavimas, pasirašyta projekto sutartis. Nupirktos projektavimo paslaugos, parengtas techninis projektas, gautas statybą leidžiantis dokumentas, vykdomos rangos darbų pirkimo procedūros. Lėšos nepanaudotos, nes nenupirkti rangos darbai. Projektas tęsiamas 2019 m.</t>
  </si>
  <si>
    <t>2018 m. buvo atlikti maniežo stogo kapitalinio remonto darbai. 2019 m. tęsiami darbai: pastato fasado atnaujinimas, gerbūvio darbai, inžinerinių  tinklų (elektra, priešgaisrinė, apsauginė signalizacijos, priešgaisrinis vandentiekis), pastato dangos  įrengimas, įsigyta įranga.</t>
  </si>
  <si>
    <t xml:space="preserve">2018 m. pasirašyta projektavimo ir remonto darbų sutartis, atlikti projektavimo darbai, dalis remonto darbų. Lėšos nepanaudotos, nes neužbaigti rangos darbai. Projektas tęsiamas 2019 m.  </t>
  </si>
  <si>
    <t>Parengtas Panevėžio miesto Kėdainių gatvės rekonstrukcijos projektas</t>
  </si>
  <si>
    <t>Projektas pradėtas rengti 2018 metais. Projektavimo sutarties pabaiga 2019-04.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</si>
</sst>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4" x14ac:knownFonts="1">
    <font>
      <sz val="10"/>
      <name val="Arial"/>
    </font>
    <font>
      <sz val="8"/>
      <name val="Arial"/>
      <family val="2"/>
      <charset val="186"/>
    </font>
    <font>
      <sz val="8"/>
      <name val="Times New Roman"/>
      <family val="1"/>
    </font>
    <font>
      <sz val="8"/>
      <name val="Times New Roman"/>
      <family val="1"/>
      <charset val="186"/>
    </font>
    <font>
      <b/>
      <sz val="10"/>
      <name val="Times New Roman"/>
      <family val="1"/>
    </font>
    <font>
      <sz val="10"/>
      <name val="Times New Roman"/>
      <family val="1"/>
    </font>
    <font>
      <sz val="10"/>
      <name val="Arial"/>
      <family val="2"/>
      <charset val="186"/>
    </font>
    <font>
      <sz val="12"/>
      <name val="Times New Roman"/>
      <family val="1"/>
      <charset val="186"/>
    </font>
    <font>
      <b/>
      <sz val="12"/>
      <name val="Times New Roman"/>
      <family val="1"/>
      <charset val="186"/>
    </font>
    <font>
      <b/>
      <sz val="10"/>
      <name val="Times New Roman"/>
      <family val="1"/>
      <charset val="186"/>
    </font>
    <font>
      <sz val="10"/>
      <name val="Times New Roman"/>
      <family val="1"/>
      <charset val="186"/>
    </font>
    <font>
      <sz val="8"/>
      <color indexed="62"/>
      <name val="Times New Roman"/>
      <family val="1"/>
    </font>
    <font>
      <sz val="9"/>
      <color indexed="62"/>
      <name val="Times New Roman"/>
      <family val="1"/>
    </font>
    <font>
      <sz val="8"/>
      <color indexed="62"/>
      <name val="Times New Roman"/>
      <family val="1"/>
    </font>
    <font>
      <sz val="9"/>
      <color indexed="62"/>
      <name val="Times New Roman"/>
      <family val="1"/>
    </font>
    <font>
      <b/>
      <sz val="8"/>
      <name val="Times New Roman"/>
      <family val="1"/>
      <charset val="186"/>
    </font>
    <font>
      <sz val="11"/>
      <name val="Times New Roman"/>
      <family val="1"/>
      <charset val="186"/>
    </font>
    <font>
      <sz val="11"/>
      <name val="Arial"/>
      <family val="2"/>
      <charset val="186"/>
    </font>
    <font>
      <sz val="11"/>
      <name val="Times New Roman"/>
      <family val="1"/>
    </font>
    <font>
      <b/>
      <sz val="11"/>
      <name val="Times New Roman"/>
      <family val="1"/>
      <charset val="186"/>
    </font>
    <font>
      <sz val="7"/>
      <name val="Times New Roman"/>
      <family val="1"/>
    </font>
    <font>
      <sz val="11"/>
      <color theme="1"/>
      <name val="Calibri"/>
      <family val="2"/>
      <scheme val="minor"/>
    </font>
    <font>
      <sz val="9"/>
      <name val="Times New Roman"/>
      <family val="1"/>
    </font>
    <font>
      <b/>
      <sz val="9"/>
      <name val="Times New Roman"/>
      <family val="1"/>
    </font>
    <font>
      <sz val="9"/>
      <name val="Arial"/>
      <family val="2"/>
      <charset val="186"/>
    </font>
    <font>
      <sz val="10"/>
      <color rgb="FFFF0000"/>
      <name val="Arial"/>
      <family val="2"/>
      <charset val="186"/>
    </font>
    <font>
      <sz val="10"/>
      <color rgb="FFFF0000"/>
      <name val="Times New Roman"/>
      <family val="1"/>
    </font>
    <font>
      <sz val="10"/>
      <color rgb="FFFF0000"/>
      <name val="Times New Roman"/>
      <family val="1"/>
      <charset val="186"/>
    </font>
    <font>
      <sz val="9"/>
      <color rgb="FFFF0000"/>
      <name val="Times New Roman"/>
      <family val="1"/>
    </font>
    <font>
      <sz val="8"/>
      <color rgb="FF002060"/>
      <name val="Times New Roman"/>
      <family val="1"/>
    </font>
    <font>
      <sz val="9"/>
      <name val="Times New Roman"/>
      <family val="1"/>
      <charset val="186"/>
    </font>
    <font>
      <sz val="9"/>
      <name val="Arial"/>
      <family val="2"/>
    </font>
    <font>
      <sz val="10"/>
      <name val="Arial"/>
      <family val="2"/>
    </font>
    <font>
      <b/>
      <sz val="10"/>
      <color rgb="FFFF0000"/>
      <name val="Times New Roman"/>
      <family val="1"/>
    </font>
    <font>
      <sz val="10"/>
      <color rgb="FFFF0000"/>
      <name val="Arial"/>
      <family val="2"/>
    </font>
    <font>
      <sz val="10"/>
      <color rgb="FF000000"/>
      <name val="Times New Roman"/>
      <family val="1"/>
    </font>
    <font>
      <sz val="7"/>
      <color rgb="FF000000"/>
      <name val="Times New Roman"/>
      <family val="1"/>
    </font>
    <font>
      <sz val="9"/>
      <color rgb="FF000000"/>
      <name val="Times New Roman"/>
      <family val="1"/>
    </font>
    <font>
      <b/>
      <sz val="10"/>
      <color rgb="FF000000"/>
      <name val="Times New Roman"/>
      <family val="1"/>
    </font>
    <font>
      <b/>
      <sz val="9"/>
      <color rgb="FF000000"/>
      <name val="Times New Roman"/>
      <family val="1"/>
    </font>
    <font>
      <b/>
      <sz val="8"/>
      <name val="Times New Roman"/>
      <family val="1"/>
    </font>
    <font>
      <sz val="10"/>
      <color rgb="FF003964"/>
      <name val="Times New Roman"/>
      <family val="1"/>
    </font>
    <font>
      <b/>
      <i/>
      <sz val="10"/>
      <color rgb="FF000000"/>
      <name val="Times New Roman"/>
      <family val="1"/>
      <charset val="186"/>
    </font>
    <font>
      <sz val="9"/>
      <color rgb="FFFF0000"/>
      <name val="Times New Roman"/>
      <family val="1"/>
      <charset val="186"/>
    </font>
  </fonts>
  <fills count="11">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
      <patternFill patternType="solid">
        <fgColor theme="0" tint="-0.249977111117893"/>
        <bgColor indexed="64"/>
      </patternFill>
    </fill>
    <fill>
      <patternFill patternType="solid">
        <fgColor rgb="FFCCFFCC"/>
        <bgColor indexed="64"/>
      </patternFill>
    </fill>
    <fill>
      <patternFill patternType="solid">
        <fgColor rgb="FFC0C0C0"/>
        <bgColor rgb="FF000000"/>
      </patternFill>
    </fill>
  </fills>
  <borders count="7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0" fontId="21" fillId="0" borderId="0"/>
  </cellStyleXfs>
  <cellXfs count="577">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5" fillId="0" borderId="0" xfId="0" applyFont="1" applyFill="1" applyAlignment="1">
      <alignment horizontal="center" vertical="top"/>
    </xf>
    <xf numFmtId="0" fontId="8" fillId="0" borderId="32" xfId="0" applyFont="1" applyBorder="1" applyAlignment="1">
      <alignment horizontal="center" vertical="top" wrapText="1"/>
    </xf>
    <xf numFmtId="0" fontId="8" fillId="0" borderId="27" xfId="0" applyFont="1" applyBorder="1" applyAlignment="1">
      <alignment vertical="top" wrapText="1"/>
    </xf>
    <xf numFmtId="0" fontId="8" fillId="0" borderId="24" xfId="0" applyFont="1" applyBorder="1" applyAlignment="1">
      <alignment horizontal="center" vertical="top" wrapText="1"/>
    </xf>
    <xf numFmtId="0" fontId="7" fillId="0" borderId="42" xfId="0" applyFont="1" applyBorder="1" applyAlignment="1">
      <alignment vertical="top" wrapText="1"/>
    </xf>
    <xf numFmtId="0" fontId="8" fillId="0" borderId="39" xfId="0" applyFont="1" applyBorder="1" applyAlignment="1">
      <alignment horizontal="center" vertical="top" wrapText="1"/>
    </xf>
    <xf numFmtId="0" fontId="7" fillId="0" borderId="41" xfId="0" applyFont="1" applyBorder="1" applyAlignment="1">
      <alignment vertical="top" wrapText="1"/>
    </xf>
    <xf numFmtId="0" fontId="11" fillId="0" borderId="0" xfId="0" applyFont="1" applyBorder="1" applyAlignment="1">
      <alignment vertical="top"/>
    </xf>
    <xf numFmtId="0" fontId="12" fillId="0" borderId="0" xfId="0" applyFont="1" applyFill="1" applyAlignment="1">
      <alignment vertical="top"/>
    </xf>
    <xf numFmtId="0" fontId="12" fillId="4" borderId="0" xfId="0" applyFont="1" applyFill="1" applyAlignment="1">
      <alignment vertical="top"/>
    </xf>
    <xf numFmtId="0" fontId="6" fillId="0" borderId="0" xfId="0" applyFont="1" applyAlignment="1">
      <alignment horizontal="center" vertical="top"/>
    </xf>
    <xf numFmtId="0" fontId="13" fillId="0" borderId="0" xfId="0" applyFont="1" applyBorder="1" applyAlignment="1">
      <alignment vertical="top"/>
    </xf>
    <xf numFmtId="0" fontId="13" fillId="0" borderId="0" xfId="0" applyFont="1" applyBorder="1" applyAlignment="1">
      <alignment horizontal="left" vertical="top"/>
    </xf>
    <xf numFmtId="0" fontId="14" fillId="0" borderId="0" xfId="0" applyFont="1" applyFill="1" applyAlignment="1">
      <alignment vertical="top"/>
    </xf>
    <xf numFmtId="0" fontId="15" fillId="0" borderId="0" xfId="0" applyFont="1" applyBorder="1" applyAlignment="1">
      <alignment horizontal="center" vertical="top"/>
    </xf>
    <xf numFmtId="0" fontId="9" fillId="0" borderId="0" xfId="0" applyFont="1" applyAlignment="1">
      <alignment horizontal="left"/>
    </xf>
    <xf numFmtId="0" fontId="5" fillId="0" borderId="19" xfId="0" applyFont="1" applyBorder="1" applyAlignment="1">
      <alignment horizontal="center" vertical="center" textRotation="90"/>
    </xf>
    <xf numFmtId="0" fontId="5" fillId="0" borderId="64" xfId="0" applyFont="1" applyBorder="1" applyAlignment="1">
      <alignment horizontal="center" vertical="center" textRotation="90"/>
    </xf>
    <xf numFmtId="0" fontId="5" fillId="0" borderId="0" xfId="0" applyFont="1" applyAlignment="1">
      <alignment vertical="top"/>
    </xf>
    <xf numFmtId="49" fontId="4" fillId="2" borderId="1" xfId="0" applyNumberFormat="1" applyFont="1" applyFill="1" applyBorder="1" applyAlignment="1">
      <alignment horizontal="center" vertical="top"/>
    </xf>
    <xf numFmtId="49" fontId="4" fillId="3" borderId="2" xfId="0" applyNumberFormat="1" applyFont="1" applyFill="1" applyBorder="1" applyAlignment="1">
      <alignment horizontal="center" vertical="top"/>
    </xf>
    <xf numFmtId="0" fontId="5" fillId="0" borderId="3" xfId="0" applyFont="1" applyBorder="1" applyAlignment="1">
      <alignment horizontal="center" vertical="top"/>
    </xf>
    <xf numFmtId="0" fontId="5" fillId="0" borderId="12" xfId="0" applyFont="1" applyFill="1" applyBorder="1" applyAlignment="1">
      <alignment horizontal="center" vertical="top" wrapText="1"/>
    </xf>
    <xf numFmtId="164" fontId="5" fillId="0" borderId="12" xfId="0" applyNumberFormat="1" applyFont="1" applyFill="1" applyBorder="1" applyAlignment="1">
      <alignment horizontal="center" vertical="center"/>
    </xf>
    <xf numFmtId="164" fontId="4" fillId="5" borderId="20" xfId="0" applyNumberFormat="1" applyFont="1" applyFill="1" applyBorder="1" applyAlignment="1">
      <alignment horizontal="center" vertical="center"/>
    </xf>
    <xf numFmtId="164" fontId="4" fillId="5" borderId="18" xfId="0" applyNumberFormat="1" applyFont="1" applyFill="1" applyBorder="1" applyAlignment="1">
      <alignment horizontal="center" vertical="center"/>
    </xf>
    <xf numFmtId="164" fontId="5" fillId="0" borderId="5" xfId="0" applyNumberFormat="1" applyFont="1" applyFill="1" applyBorder="1" applyAlignment="1">
      <alignment horizontal="center" vertical="center"/>
    </xf>
    <xf numFmtId="164" fontId="5" fillId="0" borderId="7" xfId="0" applyNumberFormat="1" applyFont="1" applyFill="1" applyBorder="1" applyAlignment="1">
      <alignment horizontal="center" vertical="center" wrapText="1"/>
    </xf>
    <xf numFmtId="164" fontId="5" fillId="0" borderId="3" xfId="0" applyNumberFormat="1" applyFont="1" applyFill="1" applyBorder="1" applyAlignment="1">
      <alignment horizontal="center" vertical="center"/>
    </xf>
    <xf numFmtId="164" fontId="5" fillId="0" borderId="10" xfId="0" applyNumberFormat="1" applyFont="1" applyFill="1" applyBorder="1" applyAlignment="1">
      <alignment horizontal="center" vertical="center"/>
    </xf>
    <xf numFmtId="164" fontId="4" fillId="0" borderId="24" xfId="0" applyNumberFormat="1" applyFont="1" applyFill="1" applyBorder="1" applyAlignment="1">
      <alignment horizontal="center" vertical="center"/>
    </xf>
    <xf numFmtId="49" fontId="4" fillId="3" borderId="25" xfId="0" applyNumberFormat="1" applyFont="1" applyFill="1" applyBorder="1" applyAlignment="1">
      <alignment horizontal="center" vertical="top"/>
    </xf>
    <xf numFmtId="49" fontId="4" fillId="2" borderId="31" xfId="0" applyNumberFormat="1" applyFont="1" applyFill="1" applyBorder="1" applyAlignment="1">
      <alignment horizontal="center" vertical="top"/>
    </xf>
    <xf numFmtId="164" fontId="4" fillId="3" borderId="1" xfId="0" applyNumberFormat="1" applyFont="1" applyFill="1" applyBorder="1" applyAlignment="1">
      <alignment horizontal="center" vertical="top"/>
    </xf>
    <xf numFmtId="49" fontId="4" fillId="3" borderId="33" xfId="0" applyNumberFormat="1" applyFont="1" applyFill="1" applyBorder="1" applyAlignment="1">
      <alignment horizontal="center" vertical="top"/>
    </xf>
    <xf numFmtId="49" fontId="4" fillId="3" borderId="36" xfId="0" applyNumberFormat="1" applyFont="1" applyFill="1" applyBorder="1" applyAlignment="1">
      <alignment horizontal="center" vertical="top"/>
    </xf>
    <xf numFmtId="49" fontId="4" fillId="2" borderId="35" xfId="0" applyNumberFormat="1" applyFont="1" applyFill="1" applyBorder="1" applyAlignment="1">
      <alignment horizontal="center" vertical="top"/>
    </xf>
    <xf numFmtId="0" fontId="5" fillId="0" borderId="0" xfId="0" applyNumberFormat="1" applyFont="1" applyAlignment="1">
      <alignment vertical="top"/>
    </xf>
    <xf numFmtId="0" fontId="5" fillId="0" borderId="0" xfId="0" applyFont="1" applyAlignment="1">
      <alignment horizontal="center" vertical="top"/>
    </xf>
    <xf numFmtId="0" fontId="10" fillId="0" borderId="0" xfId="0" applyFont="1" applyAlignment="1">
      <alignment vertical="top"/>
    </xf>
    <xf numFmtId="0" fontId="5" fillId="0" borderId="0" xfId="0" applyFont="1" applyBorder="1" applyAlignment="1">
      <alignment vertical="top"/>
    </xf>
    <xf numFmtId="0" fontId="18" fillId="0" borderId="0" xfId="0" applyFont="1" applyAlignment="1">
      <alignment vertical="top"/>
    </xf>
    <xf numFmtId="0" fontId="18" fillId="0" borderId="0" xfId="0" applyNumberFormat="1" applyFont="1" applyAlignment="1">
      <alignment vertical="top"/>
    </xf>
    <xf numFmtId="0" fontId="18" fillId="0" borderId="0" xfId="0" applyFont="1" applyAlignment="1">
      <alignment horizontal="center" vertical="top"/>
    </xf>
    <xf numFmtId="0" fontId="19" fillId="0" borderId="0" xfId="0" applyFont="1" applyAlignment="1">
      <alignment horizontal="left"/>
    </xf>
    <xf numFmtId="49" fontId="4" fillId="2" borderId="34" xfId="0" applyNumberFormat="1" applyFont="1" applyFill="1" applyBorder="1" applyAlignment="1">
      <alignment horizontal="center" vertical="top"/>
    </xf>
    <xf numFmtId="49" fontId="23" fillId="2" borderId="1" xfId="0" applyNumberFormat="1" applyFont="1" applyFill="1" applyBorder="1" applyAlignment="1">
      <alignment horizontal="center" vertical="top" wrapText="1"/>
    </xf>
    <xf numFmtId="0" fontId="23" fillId="5" borderId="18" xfId="0" applyFont="1" applyFill="1" applyBorder="1" applyAlignment="1">
      <alignment horizontal="center" vertical="top"/>
    </xf>
    <xf numFmtId="164" fontId="5" fillId="7" borderId="3" xfId="0" applyNumberFormat="1" applyFont="1" applyFill="1" applyBorder="1" applyAlignment="1">
      <alignment horizontal="center" vertical="center"/>
    </xf>
    <xf numFmtId="0" fontId="5" fillId="0" borderId="24" xfId="0" applyFont="1" applyBorder="1" applyAlignment="1">
      <alignment horizontal="center" vertical="top"/>
    </xf>
    <xf numFmtId="164" fontId="5" fillId="4" borderId="24" xfId="0" applyNumberFormat="1" applyFont="1" applyFill="1" applyBorder="1" applyAlignment="1">
      <alignment horizontal="center" vertical="center" wrapText="1"/>
    </xf>
    <xf numFmtId="164" fontId="5" fillId="0" borderId="51" xfId="0" applyNumberFormat="1" applyFont="1" applyFill="1" applyBorder="1" applyAlignment="1">
      <alignment horizontal="center" vertical="center"/>
    </xf>
    <xf numFmtId="164" fontId="5" fillId="0" borderId="52" xfId="0" applyNumberFormat="1" applyFont="1" applyFill="1" applyBorder="1" applyAlignment="1">
      <alignment horizontal="center" vertical="center" wrapText="1"/>
    </xf>
    <xf numFmtId="164" fontId="5" fillId="0" borderId="44" xfId="0" applyNumberFormat="1" applyFont="1" applyFill="1" applyBorder="1" applyAlignment="1">
      <alignment horizontal="center" vertical="center"/>
    </xf>
    <xf numFmtId="164" fontId="5" fillId="7" borderId="50" xfId="0" applyNumberFormat="1" applyFont="1" applyFill="1" applyBorder="1" applyAlignment="1">
      <alignment horizontal="center" vertical="center"/>
    </xf>
    <xf numFmtId="0" fontId="28" fillId="0" borderId="38" xfId="0" applyFont="1" applyFill="1" applyBorder="1" applyAlignment="1">
      <alignment horizontal="left" vertical="top" wrapText="1"/>
    </xf>
    <xf numFmtId="1" fontId="5" fillId="0" borderId="4" xfId="0" applyNumberFormat="1" applyFont="1" applyFill="1" applyBorder="1" applyAlignment="1">
      <alignment horizontal="center" vertical="top"/>
    </xf>
    <xf numFmtId="49" fontId="5" fillId="0" borderId="6" xfId="0" applyNumberFormat="1" applyFont="1" applyFill="1" applyBorder="1" applyAlignment="1">
      <alignment horizontal="center" vertical="top"/>
    </xf>
    <xf numFmtId="1" fontId="5" fillId="0" borderId="45" xfId="0" applyNumberFormat="1" applyFont="1" applyFill="1" applyBorder="1" applyAlignment="1">
      <alignment horizontal="center" vertical="top"/>
    </xf>
    <xf numFmtId="49" fontId="5" fillId="0" borderId="46" xfId="0" applyNumberFormat="1" applyFont="1" applyFill="1" applyBorder="1" applyAlignment="1">
      <alignment horizontal="center" vertical="top"/>
    </xf>
    <xf numFmtId="9" fontId="5" fillId="0" borderId="45" xfId="0" applyNumberFormat="1" applyFont="1" applyFill="1" applyBorder="1" applyAlignment="1">
      <alignment horizontal="center" vertical="top"/>
    </xf>
    <xf numFmtId="0" fontId="5" fillId="0" borderId="70" xfId="0" applyFont="1" applyFill="1" applyBorder="1" applyAlignment="1">
      <alignment horizontal="left" vertical="top"/>
    </xf>
    <xf numFmtId="49" fontId="23" fillId="2" borderId="31" xfId="0" applyNumberFormat="1" applyFont="1" applyFill="1" applyBorder="1" applyAlignment="1">
      <alignment horizontal="center" vertical="top" wrapText="1"/>
    </xf>
    <xf numFmtId="49" fontId="4" fillId="9" borderId="32" xfId="0" applyNumberFormat="1" applyFont="1" applyFill="1" applyBorder="1" applyAlignment="1">
      <alignment horizontal="left" vertical="top" wrapText="1"/>
    </xf>
    <xf numFmtId="0" fontId="22" fillId="0" borderId="28" xfId="0" applyFont="1" applyFill="1" applyBorder="1" applyAlignment="1">
      <alignment horizontal="left" vertical="top"/>
    </xf>
    <xf numFmtId="0" fontId="22" fillId="0" borderId="70" xfId="0" applyFont="1" applyFill="1" applyBorder="1" applyAlignment="1">
      <alignment horizontal="left" vertical="top"/>
    </xf>
    <xf numFmtId="0" fontId="28" fillId="0" borderId="28" xfId="0" applyFont="1" applyFill="1" applyBorder="1" applyAlignment="1">
      <alignment horizontal="left" vertical="top"/>
    </xf>
    <xf numFmtId="1" fontId="26" fillId="0" borderId="4" xfId="0" applyNumberFormat="1" applyFont="1" applyFill="1" applyBorder="1" applyAlignment="1">
      <alignment horizontal="center" vertical="top"/>
    </xf>
    <xf numFmtId="49" fontId="26" fillId="0" borderId="6" xfId="0" applyNumberFormat="1" applyFont="1" applyFill="1" applyBorder="1" applyAlignment="1">
      <alignment horizontal="center" vertical="top"/>
    </xf>
    <xf numFmtId="0" fontId="28" fillId="0" borderId="70" xfId="0" applyFont="1" applyFill="1" applyBorder="1" applyAlignment="1">
      <alignment horizontal="left" vertical="top"/>
    </xf>
    <xf numFmtId="1" fontId="26" fillId="0" borderId="45" xfId="0" applyNumberFormat="1" applyFont="1" applyFill="1" applyBorder="1" applyAlignment="1">
      <alignment horizontal="center" vertical="top"/>
    </xf>
    <xf numFmtId="49" fontId="26" fillId="0" borderId="46" xfId="0" applyNumberFormat="1" applyFont="1" applyFill="1" applyBorder="1" applyAlignment="1">
      <alignment horizontal="center" vertical="top"/>
    </xf>
    <xf numFmtId="9" fontId="26" fillId="0" borderId="45" xfId="0" applyNumberFormat="1" applyFont="1" applyFill="1" applyBorder="1" applyAlignment="1">
      <alignment horizontal="center" vertical="top"/>
    </xf>
    <xf numFmtId="0" fontId="26" fillId="0" borderId="46" xfId="0" applyNumberFormat="1" applyFont="1" applyFill="1" applyBorder="1" applyAlignment="1">
      <alignment horizontal="center" vertical="top"/>
    </xf>
    <xf numFmtId="9" fontId="26" fillId="0" borderId="22" xfId="0" applyNumberFormat="1" applyFont="1" applyFill="1" applyBorder="1" applyAlignment="1">
      <alignment horizontal="center" vertical="top"/>
    </xf>
    <xf numFmtId="9" fontId="26" fillId="0" borderId="36" xfId="0" applyNumberFormat="1" applyFont="1" applyFill="1" applyBorder="1" applyAlignment="1">
      <alignment horizontal="center" vertical="top"/>
    </xf>
    <xf numFmtId="0" fontId="8" fillId="0" borderId="43" xfId="0" applyFont="1" applyBorder="1" applyAlignment="1">
      <alignment horizontal="center" vertical="top" wrapText="1"/>
    </xf>
    <xf numFmtId="0" fontId="7" fillId="0" borderId="67" xfId="0" applyFont="1" applyBorder="1" applyAlignment="1">
      <alignment vertical="top" wrapText="1"/>
    </xf>
    <xf numFmtId="0" fontId="29" fillId="0" borderId="0" xfId="0" applyFont="1" applyBorder="1" applyAlignment="1">
      <alignment vertical="top"/>
    </xf>
    <xf numFmtId="164" fontId="4" fillId="5" borderId="18" xfId="0" applyNumberFormat="1" applyFont="1" applyFill="1" applyBorder="1" applyAlignment="1">
      <alignment horizontal="center" vertical="top"/>
    </xf>
    <xf numFmtId="0" fontId="5" fillId="4" borderId="4" xfId="0" applyFont="1" applyFill="1" applyBorder="1" applyAlignment="1">
      <alignment horizontal="center" vertical="top"/>
    </xf>
    <xf numFmtId="0" fontId="5" fillId="4" borderId="6" xfId="0" applyFont="1" applyFill="1" applyBorder="1" applyAlignment="1">
      <alignment horizontal="center" vertical="top"/>
    </xf>
    <xf numFmtId="0" fontId="22" fillId="4" borderId="47" xfId="0" applyFont="1" applyFill="1" applyBorder="1" applyAlignment="1">
      <alignment horizontal="left" vertical="top"/>
    </xf>
    <xf numFmtId="0" fontId="5" fillId="4" borderId="48" xfId="0" applyFont="1" applyFill="1" applyBorder="1" applyAlignment="1">
      <alignment horizontal="center" vertical="top"/>
    </xf>
    <xf numFmtId="0" fontId="5" fillId="4" borderId="65" xfId="0" applyFont="1" applyFill="1" applyBorder="1" applyAlignment="1">
      <alignment horizontal="center" vertical="top"/>
    </xf>
    <xf numFmtId="0" fontId="22" fillId="4" borderId="70" xfId="0" applyFont="1" applyFill="1" applyBorder="1" applyAlignment="1">
      <alignment horizontal="left" vertical="top"/>
    </xf>
    <xf numFmtId="0" fontId="6" fillId="0" borderId="45" xfId="0" applyFont="1" applyBorder="1" applyAlignment="1">
      <alignment horizontal="center" vertical="top"/>
    </xf>
    <xf numFmtId="0" fontId="6" fillId="0" borderId="46" xfId="0" applyFont="1" applyBorder="1" applyAlignment="1">
      <alignment horizontal="center" vertical="top"/>
    </xf>
    <xf numFmtId="0" fontId="6" fillId="0" borderId="22" xfId="0" applyFont="1" applyBorder="1" applyAlignment="1">
      <alignment horizontal="center" vertical="top"/>
    </xf>
    <xf numFmtId="0" fontId="6" fillId="0" borderId="23" xfId="0" applyFont="1" applyBorder="1" applyAlignment="1">
      <alignment horizontal="center" vertical="top"/>
    </xf>
    <xf numFmtId="49" fontId="4" fillId="2" borderId="62" xfId="0" applyNumberFormat="1" applyFont="1" applyFill="1" applyBorder="1" applyAlignment="1">
      <alignment horizontal="center" vertical="top"/>
    </xf>
    <xf numFmtId="49" fontId="4" fillId="3" borderId="62" xfId="0" applyNumberFormat="1" applyFont="1" applyFill="1" applyBorder="1" applyAlignment="1">
      <alignment horizontal="center" vertical="top"/>
    </xf>
    <xf numFmtId="49" fontId="4" fillId="3" borderId="63" xfId="0" applyNumberFormat="1" applyFont="1" applyFill="1" applyBorder="1" applyAlignment="1">
      <alignment horizontal="center" vertical="top"/>
    </xf>
    <xf numFmtId="49" fontId="4" fillId="3" borderId="40" xfId="0" applyNumberFormat="1" applyFont="1" applyFill="1" applyBorder="1" applyAlignment="1">
      <alignment horizontal="center" vertical="top"/>
    </xf>
    <xf numFmtId="164" fontId="5" fillId="0" borderId="63" xfId="0" applyNumberFormat="1" applyFont="1" applyBorder="1" applyAlignment="1">
      <alignment horizontal="center" vertical="center"/>
    </xf>
    <xf numFmtId="164" fontId="5" fillId="0" borderId="68" xfId="0" applyNumberFormat="1" applyFont="1" applyFill="1" applyBorder="1" applyAlignment="1">
      <alignment horizontal="center" vertical="center"/>
    </xf>
    <xf numFmtId="164" fontId="5" fillId="0" borderId="58" xfId="0" applyNumberFormat="1" applyFont="1" applyFill="1" applyBorder="1" applyAlignment="1">
      <alignment horizontal="center" vertical="center"/>
    </xf>
    <xf numFmtId="164" fontId="5" fillId="0" borderId="63" xfId="0" applyNumberFormat="1" applyFont="1" applyFill="1" applyBorder="1" applyAlignment="1">
      <alignment horizontal="center" vertical="center"/>
    </xf>
    <xf numFmtId="164" fontId="4" fillId="5" borderId="60" xfId="0" applyNumberFormat="1" applyFont="1" applyFill="1" applyBorder="1" applyAlignment="1">
      <alignment horizontal="center" vertical="center"/>
    </xf>
    <xf numFmtId="164" fontId="5" fillId="7" borderId="58" xfId="0" applyNumberFormat="1" applyFont="1" applyFill="1" applyBorder="1" applyAlignment="1">
      <alignment horizontal="center" vertical="center"/>
    </xf>
    <xf numFmtId="164" fontId="5" fillId="7" borderId="56" xfId="0" applyNumberFormat="1" applyFont="1" applyFill="1" applyBorder="1" applyAlignment="1">
      <alignment horizontal="center" vertical="center"/>
    </xf>
    <xf numFmtId="164" fontId="5" fillId="0" borderId="53" xfId="0" applyNumberFormat="1" applyFont="1" applyFill="1" applyBorder="1" applyAlignment="1">
      <alignment horizontal="center" vertical="center"/>
    </xf>
    <xf numFmtId="164" fontId="4" fillId="5" borderId="60" xfId="0" applyNumberFormat="1" applyFont="1" applyFill="1" applyBorder="1" applyAlignment="1">
      <alignment horizontal="center" vertical="top"/>
    </xf>
    <xf numFmtId="164" fontId="4" fillId="3" borderId="31" xfId="0" applyNumberFormat="1" applyFont="1" applyFill="1" applyBorder="1" applyAlignment="1">
      <alignment horizontal="center" vertical="center"/>
    </xf>
    <xf numFmtId="164" fontId="5" fillId="0" borderId="3" xfId="0" applyNumberFormat="1" applyFont="1" applyFill="1" applyBorder="1" applyAlignment="1">
      <alignment horizontal="center" vertical="center" wrapText="1"/>
    </xf>
    <xf numFmtId="164" fontId="4" fillId="0" borderId="24" xfId="0" applyNumberFormat="1" applyFont="1" applyFill="1" applyBorder="1" applyAlignment="1">
      <alignment horizontal="center" vertical="center" wrapText="1"/>
    </xf>
    <xf numFmtId="164" fontId="5" fillId="7" borderId="3" xfId="0" applyNumberFormat="1" applyFont="1" applyFill="1" applyBorder="1" applyAlignment="1">
      <alignment horizontal="center" vertical="center" wrapText="1"/>
    </xf>
    <xf numFmtId="164" fontId="5" fillId="7" borderId="50" xfId="0" applyNumberFormat="1" applyFont="1" applyFill="1" applyBorder="1" applyAlignment="1">
      <alignment horizontal="center" vertical="center" wrapText="1"/>
    </xf>
    <xf numFmtId="164" fontId="5" fillId="0" borderId="44" xfId="0" applyNumberFormat="1" applyFont="1" applyFill="1" applyBorder="1" applyAlignment="1">
      <alignment horizontal="center" vertical="center" wrapText="1"/>
    </xf>
    <xf numFmtId="49" fontId="4" fillId="2" borderId="40" xfId="0" applyNumberFormat="1" applyFont="1" applyFill="1" applyBorder="1" applyAlignment="1">
      <alignment horizontal="center" vertical="top"/>
    </xf>
    <xf numFmtId="1" fontId="22" fillId="0" borderId="4" xfId="0" applyNumberFormat="1" applyFont="1" applyFill="1" applyBorder="1" applyAlignment="1">
      <alignment horizontal="center" vertical="top"/>
    </xf>
    <xf numFmtId="49" fontId="22" fillId="0" borderId="6" xfId="0" applyNumberFormat="1" applyFont="1" applyFill="1" applyBorder="1" applyAlignment="1">
      <alignment horizontal="center" vertical="top"/>
    </xf>
    <xf numFmtId="1" fontId="22" fillId="0" borderId="45" xfId="0" applyNumberFormat="1" applyFont="1" applyFill="1" applyBorder="1" applyAlignment="1">
      <alignment horizontal="center" vertical="top"/>
    </xf>
    <xf numFmtId="49" fontId="22" fillId="0" borderId="46" xfId="0" applyNumberFormat="1" applyFont="1" applyFill="1" applyBorder="1" applyAlignment="1">
      <alignment horizontal="center" vertical="top"/>
    </xf>
    <xf numFmtId="164" fontId="4" fillId="3" borderId="26" xfId="0" applyNumberFormat="1" applyFont="1" applyFill="1" applyBorder="1" applyAlignment="1">
      <alignment horizontal="center" vertical="top"/>
    </xf>
    <xf numFmtId="164" fontId="4" fillId="0" borderId="42" xfId="0" applyNumberFormat="1" applyFont="1" applyFill="1" applyBorder="1" applyAlignment="1">
      <alignment horizontal="center" vertical="center"/>
    </xf>
    <xf numFmtId="164" fontId="4" fillId="5" borderId="72" xfId="0" applyNumberFormat="1" applyFont="1" applyFill="1" applyBorder="1" applyAlignment="1">
      <alignment horizontal="center" vertical="top"/>
    </xf>
    <xf numFmtId="164" fontId="4" fillId="0" borderId="44" xfId="0" applyNumberFormat="1" applyFont="1" applyFill="1" applyBorder="1" applyAlignment="1">
      <alignment horizontal="center" vertical="center" wrapText="1"/>
    </xf>
    <xf numFmtId="0" fontId="23" fillId="8" borderId="39" xfId="0" applyFont="1" applyFill="1" applyBorder="1" applyAlignment="1">
      <alignment horizontal="center" vertical="top"/>
    </xf>
    <xf numFmtId="164" fontId="4" fillId="8" borderId="40" xfId="0" applyNumberFormat="1" applyFont="1" applyFill="1" applyBorder="1" applyAlignment="1">
      <alignment horizontal="center" vertical="top"/>
    </xf>
    <xf numFmtId="164" fontId="4" fillId="2" borderId="35" xfId="0" applyNumberFormat="1" applyFont="1" applyFill="1" applyBorder="1" applyAlignment="1">
      <alignment horizontal="center" vertical="top"/>
    </xf>
    <xf numFmtId="0" fontId="5" fillId="2" borderId="37" xfId="0" applyFont="1" applyFill="1" applyBorder="1" applyAlignment="1">
      <alignment vertical="top"/>
    </xf>
    <xf numFmtId="0" fontId="25" fillId="0" borderId="31" xfId="0" applyFont="1" applyBorder="1" applyAlignment="1">
      <alignment vertical="top"/>
    </xf>
    <xf numFmtId="0" fontId="25" fillId="0" borderId="27" xfId="0" applyFont="1" applyBorder="1" applyAlignment="1">
      <alignment vertical="top"/>
    </xf>
    <xf numFmtId="49" fontId="4" fillId="2" borderId="63" xfId="0" applyNumberFormat="1" applyFont="1" applyFill="1" applyBorder="1" applyAlignment="1">
      <alignment horizontal="center" vertical="top"/>
    </xf>
    <xf numFmtId="49" fontId="4" fillId="2" borderId="10" xfId="0" applyNumberFormat="1" applyFont="1" applyFill="1" applyBorder="1" applyAlignment="1">
      <alignment horizontal="center" vertical="top"/>
    </xf>
    <xf numFmtId="49" fontId="4" fillId="3" borderId="11" xfId="0" applyNumberFormat="1" applyFont="1" applyFill="1" applyBorder="1" applyAlignment="1">
      <alignment horizontal="center" vertical="top"/>
    </xf>
    <xf numFmtId="49" fontId="4" fillId="2" borderId="63" xfId="0" applyNumberFormat="1" applyFont="1" applyFill="1" applyBorder="1" applyAlignment="1">
      <alignment horizontal="center" vertical="top"/>
    </xf>
    <xf numFmtId="49" fontId="4" fillId="3" borderId="16" xfId="0" applyNumberFormat="1" applyFont="1" applyFill="1" applyBorder="1" applyAlignment="1">
      <alignment horizontal="center" vertical="top"/>
    </xf>
    <xf numFmtId="0" fontId="26" fillId="0" borderId="22" xfId="0" applyFont="1" applyFill="1" applyBorder="1" applyAlignment="1">
      <alignment horizontal="center" vertical="top" wrapText="1"/>
    </xf>
    <xf numFmtId="0" fontId="26" fillId="0" borderId="36" xfId="0" applyFont="1" applyFill="1" applyBorder="1" applyAlignment="1">
      <alignment horizontal="center" vertical="top" wrapText="1"/>
    </xf>
    <xf numFmtId="49" fontId="33" fillId="2" borderId="63" xfId="0" applyNumberFormat="1" applyFont="1" applyFill="1" applyBorder="1" applyAlignment="1">
      <alignment horizontal="center" vertical="top"/>
    </xf>
    <xf numFmtId="0" fontId="26" fillId="3" borderId="26" xfId="0" applyFont="1" applyFill="1" applyBorder="1" applyAlignment="1">
      <alignment vertical="top" wrapText="1"/>
    </xf>
    <xf numFmtId="0" fontId="26" fillId="3" borderId="26" xfId="0" applyFont="1" applyFill="1" applyBorder="1" applyAlignment="1">
      <alignment horizontal="center" vertical="top" wrapText="1"/>
    </xf>
    <xf numFmtId="0" fontId="26" fillId="3" borderId="31" xfId="0" applyFont="1" applyFill="1" applyBorder="1" applyAlignment="1">
      <alignment horizontal="center" vertical="top" wrapText="1"/>
    </xf>
    <xf numFmtId="0" fontId="26" fillId="0" borderId="31" xfId="0" applyFont="1" applyBorder="1" applyAlignment="1">
      <alignment vertical="top"/>
    </xf>
    <xf numFmtId="0" fontId="34" fillId="0" borderId="27" xfId="0" applyFont="1" applyBorder="1" applyAlignment="1">
      <alignment vertical="top"/>
    </xf>
    <xf numFmtId="0" fontId="26" fillId="3" borderId="40" xfId="0" applyFont="1" applyFill="1" applyBorder="1" applyAlignment="1">
      <alignment horizontal="center" vertical="top" wrapText="1"/>
    </xf>
    <xf numFmtId="0" fontId="26" fillId="3" borderId="37" xfId="0" applyFont="1" applyFill="1" applyBorder="1" applyAlignment="1">
      <alignment horizontal="center" vertical="top" wrapText="1"/>
    </xf>
    <xf numFmtId="49" fontId="33" fillId="6" borderId="1" xfId="0" applyNumberFormat="1" applyFont="1" applyFill="1" applyBorder="1" applyAlignment="1">
      <alignment horizontal="center" vertical="top"/>
    </xf>
    <xf numFmtId="49" fontId="26" fillId="0" borderId="0" xfId="0" applyNumberFormat="1" applyFont="1" applyFill="1" applyBorder="1" applyAlignment="1">
      <alignment vertical="top"/>
    </xf>
    <xf numFmtId="49" fontId="26" fillId="0" borderId="0" xfId="0" applyNumberFormat="1" applyFont="1" applyFill="1" applyBorder="1" applyAlignment="1">
      <alignment horizontal="right" vertical="top"/>
    </xf>
    <xf numFmtId="0" fontId="26" fillId="4" borderId="0" xfId="0" applyFont="1" applyFill="1" applyAlignment="1">
      <alignment vertical="top"/>
    </xf>
    <xf numFmtId="0" fontId="26" fillId="0" borderId="0" xfId="0" applyFont="1" applyFill="1" applyBorder="1" applyAlignment="1">
      <alignment horizontal="center" vertical="top"/>
    </xf>
    <xf numFmtId="0" fontId="26" fillId="0" borderId="0" xfId="0" applyFont="1" applyFill="1" applyAlignment="1">
      <alignment vertical="top"/>
    </xf>
    <xf numFmtId="0" fontId="26" fillId="0" borderId="0" xfId="0" applyFont="1" applyAlignment="1">
      <alignment vertical="top"/>
    </xf>
    <xf numFmtId="0" fontId="26" fillId="0" borderId="0" xfId="0" applyFont="1" applyFill="1" applyBorder="1" applyAlignment="1">
      <alignment vertical="top"/>
    </xf>
    <xf numFmtId="0" fontId="33" fillId="0" borderId="0" xfId="0" applyFont="1" applyBorder="1" applyAlignment="1">
      <alignment horizontal="right" vertical="top" wrapText="1"/>
    </xf>
    <xf numFmtId="0" fontId="25" fillId="0" borderId="0" xfId="0" applyFont="1" applyBorder="1" applyAlignment="1">
      <alignment horizontal="right" vertical="top" wrapText="1"/>
    </xf>
    <xf numFmtId="0" fontId="26" fillId="0" borderId="0" xfId="0" applyFont="1" applyBorder="1" applyAlignment="1">
      <alignment vertical="top"/>
    </xf>
    <xf numFmtId="0" fontId="27" fillId="0" borderId="0" xfId="0" applyFont="1" applyAlignment="1">
      <alignment vertical="top"/>
    </xf>
    <xf numFmtId="0" fontId="26" fillId="0" borderId="0" xfId="0" applyNumberFormat="1" applyFont="1" applyAlignment="1">
      <alignment vertical="top"/>
    </xf>
    <xf numFmtId="0" fontId="26" fillId="0" borderId="0" xfId="0" applyFont="1" applyAlignment="1">
      <alignment horizontal="center" vertical="top"/>
    </xf>
    <xf numFmtId="164" fontId="5" fillId="7" borderId="53" xfId="0" applyNumberFormat="1" applyFont="1" applyFill="1" applyBorder="1" applyAlignment="1">
      <alignment horizontal="center" vertical="center"/>
    </xf>
    <xf numFmtId="49" fontId="33" fillId="3" borderId="16" xfId="0" applyNumberFormat="1" applyFont="1" applyFill="1" applyBorder="1" applyAlignment="1">
      <alignment horizontal="center" vertical="top"/>
    </xf>
    <xf numFmtId="0" fontId="22" fillId="0" borderId="3" xfId="0" applyFont="1" applyBorder="1" applyAlignment="1">
      <alignment horizontal="center" vertical="top"/>
    </xf>
    <xf numFmtId="0" fontId="22" fillId="0" borderId="44" xfId="0" applyFont="1" applyBorder="1" applyAlignment="1">
      <alignment horizontal="center" vertical="top"/>
    </xf>
    <xf numFmtId="0" fontId="5" fillId="0" borderId="63" xfId="0" applyFont="1" applyFill="1" applyBorder="1" applyAlignment="1">
      <alignment horizontal="left" vertical="top" wrapText="1"/>
    </xf>
    <xf numFmtId="0" fontId="5" fillId="7" borderId="53" xfId="0" applyFont="1" applyFill="1" applyBorder="1" applyAlignment="1">
      <alignment horizontal="left" vertical="top" wrapText="1"/>
    </xf>
    <xf numFmtId="0" fontId="5" fillId="7" borderId="56" xfId="0" applyFont="1" applyFill="1" applyBorder="1" applyAlignment="1">
      <alignment horizontal="left" vertical="top" wrapText="1"/>
    </xf>
    <xf numFmtId="1" fontId="5" fillId="0" borderId="48" xfId="0" applyNumberFormat="1" applyFont="1" applyFill="1" applyBorder="1" applyAlignment="1">
      <alignment horizontal="center" vertical="top"/>
    </xf>
    <xf numFmtId="9" fontId="5" fillId="0" borderId="48" xfId="0" applyNumberFormat="1" applyFont="1" applyFill="1" applyBorder="1" applyAlignment="1">
      <alignment horizontal="center" vertical="top"/>
    </xf>
    <xf numFmtId="0" fontId="35" fillId="0" borderId="3" xfId="0" applyFont="1" applyBorder="1" applyAlignment="1">
      <alignment horizontal="center" vertical="top"/>
    </xf>
    <xf numFmtId="164" fontId="35" fillId="0" borderId="58" xfId="0" applyNumberFormat="1" applyFont="1" applyFill="1" applyBorder="1" applyAlignment="1">
      <alignment horizontal="center" vertical="center"/>
    </xf>
    <xf numFmtId="164" fontId="35" fillId="0" borderId="3" xfId="0" applyNumberFormat="1" applyFont="1" applyFill="1" applyBorder="1" applyAlignment="1">
      <alignment horizontal="center" vertical="center" wrapText="1"/>
    </xf>
    <xf numFmtId="164" fontId="35" fillId="0" borderId="3" xfId="0" applyNumberFormat="1" applyFont="1" applyFill="1" applyBorder="1" applyAlignment="1">
      <alignment horizontal="center" vertical="center"/>
    </xf>
    <xf numFmtId="0" fontId="35" fillId="0" borderId="24" xfId="0" applyFont="1" applyBorder="1" applyAlignment="1">
      <alignment horizontal="center" vertical="top"/>
    </xf>
    <xf numFmtId="164" fontId="35" fillId="0" borderId="53" xfId="0" applyNumberFormat="1" applyFont="1" applyFill="1" applyBorder="1" applyAlignment="1">
      <alignment horizontal="center" vertical="center"/>
    </xf>
    <xf numFmtId="164" fontId="35" fillId="0" borderId="44" xfId="0" applyNumberFormat="1" applyFont="1" applyFill="1" applyBorder="1" applyAlignment="1">
      <alignment horizontal="center" vertical="center" wrapText="1"/>
    </xf>
    <xf numFmtId="164" fontId="35" fillId="0" borderId="44" xfId="0" applyNumberFormat="1" applyFont="1" applyFill="1" applyBorder="1" applyAlignment="1">
      <alignment horizontal="center" vertical="center"/>
    </xf>
    <xf numFmtId="0" fontId="35" fillId="0" borderId="12" xfId="0" applyFont="1" applyFill="1" applyBorder="1" applyAlignment="1">
      <alignment horizontal="center" vertical="top" wrapText="1"/>
    </xf>
    <xf numFmtId="164" fontId="35" fillId="0" borderId="63" xfId="0" applyNumberFormat="1" applyFont="1" applyFill="1" applyBorder="1" applyAlignment="1">
      <alignment horizontal="center" vertical="center"/>
    </xf>
    <xf numFmtId="164" fontId="38" fillId="0" borderId="24" xfId="0" applyNumberFormat="1" applyFont="1" applyFill="1" applyBorder="1" applyAlignment="1">
      <alignment horizontal="center" vertical="center" wrapText="1"/>
    </xf>
    <xf numFmtId="164" fontId="38" fillId="0" borderId="24" xfId="0" applyNumberFormat="1" applyFont="1" applyFill="1" applyBorder="1" applyAlignment="1">
      <alignment horizontal="center" vertical="center"/>
    </xf>
    <xf numFmtId="0" fontId="39" fillId="5" borderId="18" xfId="0" applyFont="1" applyFill="1" applyBorder="1" applyAlignment="1">
      <alignment horizontal="center" vertical="top"/>
    </xf>
    <xf numFmtId="0" fontId="22" fillId="0" borderId="71" xfId="0" applyFont="1" applyFill="1" applyBorder="1" applyAlignment="1">
      <alignment horizontal="center" vertical="top"/>
    </xf>
    <xf numFmtId="0" fontId="22" fillId="0" borderId="44" xfId="0" applyFont="1" applyFill="1" applyBorder="1" applyAlignment="1">
      <alignment horizontal="center" vertical="top"/>
    </xf>
    <xf numFmtId="0" fontId="22" fillId="0" borderId="42" xfId="0" applyFont="1" applyFill="1" applyBorder="1" applyAlignment="1">
      <alignment horizontal="center" vertical="top"/>
    </xf>
    <xf numFmtId="0" fontId="40" fillId="10" borderId="72" xfId="0" applyFont="1" applyFill="1" applyBorder="1" applyAlignment="1">
      <alignment horizontal="center" vertical="top"/>
    </xf>
    <xf numFmtId="164" fontId="35" fillId="0" borderId="24" xfId="0" applyNumberFormat="1" applyFont="1" applyFill="1" applyBorder="1" applyAlignment="1">
      <alignment horizontal="center" vertical="center" wrapText="1"/>
    </xf>
    <xf numFmtId="164" fontId="5" fillId="0" borderId="24" xfId="0" applyNumberFormat="1" applyFont="1" applyFill="1" applyBorder="1" applyAlignment="1">
      <alignment horizontal="center" vertical="center" wrapText="1"/>
    </xf>
    <xf numFmtId="164" fontId="5" fillId="7" borderId="44" xfId="0" applyNumberFormat="1" applyFont="1" applyFill="1" applyBorder="1" applyAlignment="1">
      <alignment horizontal="center" vertical="center" wrapText="1"/>
    </xf>
    <xf numFmtId="164" fontId="5" fillId="7" borderId="44" xfId="0" applyNumberFormat="1" applyFont="1" applyFill="1" applyBorder="1" applyAlignment="1">
      <alignment horizontal="center" vertical="center"/>
    </xf>
    <xf numFmtId="49" fontId="4" fillId="3" borderId="0" xfId="0" applyNumberFormat="1" applyFont="1" applyFill="1" applyBorder="1" applyAlignment="1">
      <alignment horizontal="center" vertical="top"/>
    </xf>
    <xf numFmtId="0" fontId="22" fillId="0" borderId="62" xfId="0" applyFont="1" applyBorder="1" applyAlignment="1">
      <alignment horizontal="center" vertical="center" wrapText="1"/>
    </xf>
    <xf numFmtId="0" fontId="22" fillId="0" borderId="43" xfId="0" applyFont="1" applyFill="1" applyBorder="1" applyAlignment="1">
      <alignment horizontal="center" vertical="center" wrapText="1"/>
    </xf>
    <xf numFmtId="164" fontId="9" fillId="0" borderId="31" xfId="0" applyNumberFormat="1" applyFont="1" applyBorder="1" applyAlignment="1">
      <alignment horizontal="center" vertical="center"/>
    </xf>
    <xf numFmtId="164" fontId="10" fillId="0" borderId="56" xfId="0" applyNumberFormat="1" applyFont="1" applyBorder="1" applyAlignment="1">
      <alignment horizontal="center" vertical="top"/>
    </xf>
    <xf numFmtId="164" fontId="10" fillId="0" borderId="53" xfId="0" applyNumberFormat="1" applyFont="1" applyBorder="1" applyAlignment="1">
      <alignment horizontal="center" vertical="top"/>
    </xf>
    <xf numFmtId="164" fontId="10" fillId="0" borderId="68" xfId="0" applyNumberFormat="1" applyFont="1" applyBorder="1" applyAlignment="1">
      <alignment horizontal="center" vertical="top"/>
    </xf>
    <xf numFmtId="164" fontId="9" fillId="7" borderId="31" xfId="0" applyNumberFormat="1" applyFont="1" applyFill="1" applyBorder="1" applyAlignment="1">
      <alignment horizontal="center" vertical="top"/>
    </xf>
    <xf numFmtId="164" fontId="9" fillId="5" borderId="31" xfId="0" applyNumberFormat="1" applyFont="1" applyFill="1" applyBorder="1" applyAlignment="1">
      <alignment horizontal="center" vertical="top"/>
    </xf>
    <xf numFmtId="49" fontId="4" fillId="3" borderId="22" xfId="0" applyNumberFormat="1" applyFont="1" applyFill="1" applyBorder="1" applyAlignment="1">
      <alignment horizontal="center" vertical="top"/>
    </xf>
    <xf numFmtId="164" fontId="4" fillId="3" borderId="31" xfId="0" applyNumberFormat="1" applyFont="1" applyFill="1" applyBorder="1" applyAlignment="1">
      <alignment horizontal="center" vertical="top"/>
    </xf>
    <xf numFmtId="164" fontId="4" fillId="2" borderId="31" xfId="0" applyNumberFormat="1" applyFont="1" applyFill="1" applyBorder="1" applyAlignment="1">
      <alignment horizontal="center" vertical="top"/>
    </xf>
    <xf numFmtId="164" fontId="4" fillId="6" borderId="60" xfId="0" applyNumberFormat="1" applyFont="1" applyFill="1" applyBorder="1" applyAlignment="1">
      <alignment horizontal="center" vertical="top"/>
    </xf>
    <xf numFmtId="0" fontId="5" fillId="0" borderId="24" xfId="0" applyFont="1" applyFill="1" applyBorder="1" applyAlignment="1">
      <alignment horizontal="center" vertical="top" wrapText="1"/>
    </xf>
    <xf numFmtId="0" fontId="5" fillId="0" borderId="50" xfId="0" applyFont="1" applyBorder="1" applyAlignment="1">
      <alignment horizontal="center" vertical="top"/>
    </xf>
    <xf numFmtId="164" fontId="5" fillId="0" borderId="56" xfId="0" applyNumberFormat="1" applyFont="1" applyFill="1" applyBorder="1" applyAlignment="1">
      <alignment horizontal="center" vertical="center"/>
    </xf>
    <xf numFmtId="164" fontId="5" fillId="0" borderId="50" xfId="0" applyNumberFormat="1" applyFont="1" applyFill="1" applyBorder="1" applyAlignment="1">
      <alignment horizontal="center" vertical="center" wrapText="1"/>
    </xf>
    <xf numFmtId="0" fontId="5" fillId="0" borderId="44" xfId="0" applyFont="1" applyBorder="1" applyAlignment="1">
      <alignment horizontal="center" vertical="top"/>
    </xf>
    <xf numFmtId="164" fontId="5" fillId="0" borderId="0" xfId="0" applyNumberFormat="1" applyFont="1" applyFill="1" applyBorder="1" applyAlignment="1">
      <alignment horizontal="center" vertical="center" wrapText="1"/>
    </xf>
    <xf numFmtId="164" fontId="4" fillId="6" borderId="18" xfId="0" applyNumberFormat="1" applyFont="1" applyFill="1" applyBorder="1" applyAlignment="1">
      <alignment horizontal="center" vertical="top"/>
    </xf>
    <xf numFmtId="164" fontId="10" fillId="0" borderId="12" xfId="0" applyNumberFormat="1" applyFont="1" applyBorder="1" applyAlignment="1">
      <alignment horizontal="center" vertical="top"/>
    </xf>
    <xf numFmtId="164" fontId="10" fillId="0" borderId="50" xfId="0" applyNumberFormat="1" applyFont="1" applyBorder="1" applyAlignment="1">
      <alignment horizontal="center" vertical="top"/>
    </xf>
    <xf numFmtId="164" fontId="10" fillId="0" borderId="44" xfId="0" applyNumberFormat="1" applyFont="1" applyBorder="1" applyAlignment="1">
      <alignment horizontal="center" vertical="top"/>
    </xf>
    <xf numFmtId="164" fontId="5" fillId="0" borderId="24" xfId="0" applyNumberFormat="1" applyFont="1" applyFill="1" applyBorder="1" applyAlignment="1">
      <alignment horizontal="center" vertical="center"/>
    </xf>
    <xf numFmtId="164" fontId="35" fillId="0" borderId="24" xfId="0" applyNumberFormat="1" applyFont="1" applyFill="1" applyBorder="1" applyAlignment="1">
      <alignment horizontal="center" vertical="center"/>
    </xf>
    <xf numFmtId="164" fontId="5" fillId="0" borderId="12" xfId="0" applyNumberFormat="1" applyFont="1" applyBorder="1" applyAlignment="1">
      <alignment horizontal="center" vertical="top"/>
    </xf>
    <xf numFmtId="164" fontId="5" fillId="0" borderId="50" xfId="0" applyNumberFormat="1" applyFont="1" applyBorder="1" applyAlignment="1">
      <alignment horizontal="center" vertical="top"/>
    </xf>
    <xf numFmtId="164" fontId="5" fillId="0" borderId="44" xfId="0" applyNumberFormat="1" applyFont="1" applyBorder="1" applyAlignment="1">
      <alignment horizontal="center" vertical="top"/>
    </xf>
    <xf numFmtId="164" fontId="4" fillId="0" borderId="32" xfId="0" applyNumberFormat="1" applyFont="1" applyBorder="1" applyAlignment="1">
      <alignment horizontal="center" vertical="center"/>
    </xf>
    <xf numFmtId="164" fontId="4" fillId="7" borderId="32" xfId="0" applyNumberFormat="1" applyFont="1" applyFill="1" applyBorder="1" applyAlignment="1">
      <alignment horizontal="center" vertical="top"/>
    </xf>
    <xf numFmtId="164" fontId="4" fillId="5" borderId="32" xfId="0" applyNumberFormat="1" applyFont="1" applyFill="1" applyBorder="1" applyAlignment="1">
      <alignment horizontal="center" vertical="top"/>
    </xf>
    <xf numFmtId="0" fontId="41" fillId="0" borderId="46" xfId="0" applyNumberFormat="1" applyFont="1" applyFill="1" applyBorder="1" applyAlignment="1">
      <alignment horizontal="center" vertical="top"/>
    </xf>
    <xf numFmtId="49" fontId="41" fillId="0" borderId="65" xfId="0" applyNumberFormat="1" applyFont="1" applyFill="1" applyBorder="1" applyAlignment="1">
      <alignment horizontal="center" vertical="top"/>
    </xf>
    <xf numFmtId="0" fontId="41" fillId="0" borderId="49" xfId="0" applyNumberFormat="1" applyFont="1" applyFill="1" applyBorder="1" applyAlignment="1">
      <alignment horizontal="center" vertical="top"/>
    </xf>
    <xf numFmtId="0" fontId="41" fillId="0" borderId="59" xfId="0" applyNumberFormat="1" applyFont="1" applyFill="1" applyBorder="1" applyAlignment="1">
      <alignment horizontal="center" vertical="top"/>
    </xf>
    <xf numFmtId="0" fontId="42" fillId="0" borderId="0" xfId="0" applyFont="1" applyAlignment="1">
      <alignment wrapText="1"/>
    </xf>
    <xf numFmtId="9" fontId="22" fillId="0" borderId="22" xfId="0" applyNumberFormat="1" applyFont="1" applyFill="1" applyBorder="1" applyAlignment="1">
      <alignment horizontal="center" vertical="top"/>
    </xf>
    <xf numFmtId="0" fontId="32" fillId="0" borderId="16" xfId="0" applyFont="1" applyBorder="1" applyAlignment="1">
      <alignment horizontal="center" vertical="top"/>
    </xf>
    <xf numFmtId="0" fontId="5" fillId="0" borderId="46" xfId="0" applyNumberFormat="1" applyFont="1" applyFill="1" applyBorder="1" applyAlignment="1">
      <alignment horizontal="center" vertical="top"/>
    </xf>
    <xf numFmtId="0" fontId="22" fillId="0" borderId="38" xfId="0" applyFont="1" applyFill="1" applyBorder="1" applyAlignment="1">
      <alignment horizontal="left" vertical="top" wrapText="1"/>
    </xf>
    <xf numFmtId="9" fontId="5" fillId="0" borderId="22" xfId="0" applyNumberFormat="1" applyFont="1" applyFill="1" applyBorder="1" applyAlignment="1">
      <alignment horizontal="center" vertical="top"/>
    </xf>
    <xf numFmtId="9" fontId="5" fillId="0" borderId="36" xfId="0" applyNumberFormat="1" applyFont="1" applyFill="1" applyBorder="1" applyAlignment="1">
      <alignment horizontal="center" vertical="top"/>
    </xf>
    <xf numFmtId="0" fontId="22" fillId="0" borderId="30" xfId="0" applyFont="1" applyFill="1" applyBorder="1" applyAlignment="1">
      <alignment horizontal="left" vertical="top" wrapText="1"/>
    </xf>
    <xf numFmtId="9" fontId="5" fillId="0" borderId="16" xfId="0" applyNumberFormat="1" applyFont="1" applyFill="1" applyBorder="1" applyAlignment="1">
      <alignment horizontal="center" vertical="top"/>
    </xf>
    <xf numFmtId="9" fontId="5" fillId="0" borderId="11" xfId="0" applyNumberFormat="1" applyFont="1" applyFill="1" applyBorder="1" applyAlignment="1">
      <alignment horizontal="center" vertical="top"/>
    </xf>
    <xf numFmtId="0" fontId="5" fillId="0" borderId="4" xfId="0" applyFont="1" applyFill="1" applyBorder="1" applyAlignment="1">
      <alignment horizontal="center" vertical="top" wrapText="1"/>
    </xf>
    <xf numFmtId="0" fontId="5" fillId="0" borderId="6" xfId="0" applyFont="1" applyFill="1" applyBorder="1" applyAlignment="1">
      <alignment horizontal="center" vertical="top" wrapText="1"/>
    </xf>
    <xf numFmtId="0" fontId="5" fillId="0" borderId="48" xfId="0" applyFont="1" applyFill="1" applyBorder="1" applyAlignment="1">
      <alignment horizontal="center" vertical="top" wrapText="1"/>
    </xf>
    <xf numFmtId="0" fontId="5" fillId="0" borderId="65" xfId="0" applyFont="1" applyFill="1" applyBorder="1" applyAlignment="1">
      <alignment horizontal="center" vertical="top" wrapText="1"/>
    </xf>
    <xf numFmtId="0" fontId="5" fillId="0" borderId="45" xfId="0" applyFont="1" applyFill="1" applyBorder="1" applyAlignment="1">
      <alignment horizontal="center" vertical="top" wrapText="1"/>
    </xf>
    <xf numFmtId="0" fontId="5" fillId="0" borderId="46" xfId="0" applyFont="1" applyFill="1" applyBorder="1" applyAlignment="1">
      <alignment horizontal="center" vertical="top" wrapText="1"/>
    </xf>
    <xf numFmtId="0" fontId="22" fillId="0" borderId="37" xfId="0" applyFont="1" applyFill="1" applyBorder="1" applyAlignment="1">
      <alignment horizontal="left" vertical="top" wrapText="1"/>
    </xf>
    <xf numFmtId="0" fontId="5" fillId="0" borderId="22" xfId="0" applyFont="1" applyFill="1" applyBorder="1" applyAlignment="1">
      <alignment horizontal="center" vertical="top" wrapText="1"/>
    </xf>
    <xf numFmtId="0" fontId="5" fillId="0" borderId="36" xfId="0" applyFont="1" applyFill="1" applyBorder="1" applyAlignment="1">
      <alignment horizontal="center" vertical="top" wrapText="1"/>
    </xf>
    <xf numFmtId="0" fontId="5" fillId="0" borderId="5" xfId="0" applyFont="1" applyFill="1" applyBorder="1" applyAlignment="1">
      <alignment horizontal="center" vertical="top" wrapText="1"/>
    </xf>
    <xf numFmtId="0" fontId="5" fillId="0" borderId="61" xfId="0" applyFont="1" applyFill="1" applyBorder="1" applyAlignment="1">
      <alignment horizontal="center" vertical="top" wrapText="1"/>
    </xf>
    <xf numFmtId="0" fontId="5" fillId="0" borderId="51" xfId="0" applyFont="1" applyFill="1" applyBorder="1" applyAlignment="1">
      <alignment horizontal="center" vertical="top" wrapText="1"/>
    </xf>
    <xf numFmtId="0" fontId="5" fillId="0" borderId="37" xfId="0" applyFont="1" applyFill="1" applyBorder="1" applyAlignment="1">
      <alignment horizontal="left" vertical="top" wrapText="1"/>
    </xf>
    <xf numFmtId="0" fontId="5" fillId="0" borderId="35" xfId="0" applyFont="1" applyFill="1" applyBorder="1" applyAlignment="1">
      <alignment horizontal="center" vertical="top" wrapText="1"/>
    </xf>
    <xf numFmtId="0" fontId="5" fillId="3" borderId="26" xfId="0" applyFont="1" applyFill="1" applyBorder="1" applyAlignment="1">
      <alignment vertical="top" wrapText="1"/>
    </xf>
    <xf numFmtId="0" fontId="5" fillId="3" borderId="26" xfId="0" applyFont="1" applyFill="1" applyBorder="1" applyAlignment="1">
      <alignment horizontal="center" vertical="top" wrapText="1"/>
    </xf>
    <xf numFmtId="0" fontId="30" fillId="4" borderId="28" xfId="0" applyFont="1" applyFill="1" applyBorder="1" applyAlignment="1">
      <alignment horizontal="left" vertical="top" wrapText="1"/>
    </xf>
    <xf numFmtId="0" fontId="22" fillId="0" borderId="70" xfId="0" applyFont="1" applyFill="1" applyBorder="1" applyAlignment="1">
      <alignment horizontal="left" vertical="top" wrapText="1"/>
    </xf>
    <xf numFmtId="0" fontId="5" fillId="0" borderId="38" xfId="0" applyFont="1" applyFill="1" applyBorder="1" applyAlignment="1">
      <alignment horizontal="left" vertical="top"/>
    </xf>
    <xf numFmtId="0" fontId="22" fillId="0" borderId="51" xfId="0" applyFont="1" applyFill="1" applyBorder="1" applyAlignment="1">
      <alignment horizontal="left" vertical="top"/>
    </xf>
    <xf numFmtId="0" fontId="5" fillId="0" borderId="35" xfId="0" applyFont="1" applyFill="1" applyBorder="1" applyAlignment="1">
      <alignment horizontal="left" vertical="top"/>
    </xf>
    <xf numFmtId="9" fontId="22" fillId="0" borderId="45" xfId="0" applyNumberFormat="1" applyFont="1" applyFill="1" applyBorder="1" applyAlignment="1">
      <alignment horizontal="center" vertical="top"/>
    </xf>
    <xf numFmtId="0" fontId="22" fillId="0" borderId="46" xfId="0" applyNumberFormat="1" applyFont="1" applyFill="1" applyBorder="1" applyAlignment="1">
      <alignment horizontal="center" vertical="top"/>
    </xf>
    <xf numFmtId="9" fontId="22" fillId="0" borderId="36" xfId="0" applyNumberFormat="1" applyFont="1" applyFill="1" applyBorder="1" applyAlignment="1">
      <alignment horizontal="center" vertical="top"/>
    </xf>
    <xf numFmtId="0" fontId="22" fillId="0" borderId="28" xfId="0" applyFont="1" applyFill="1" applyBorder="1" applyAlignment="1">
      <alignment horizontal="left" vertical="top" wrapText="1"/>
    </xf>
    <xf numFmtId="0" fontId="22" fillId="4" borderId="38" xfId="0" applyFont="1" applyFill="1" applyBorder="1" applyAlignment="1">
      <alignment horizontal="left" vertical="top"/>
    </xf>
    <xf numFmtId="49" fontId="4" fillId="2" borderId="63" xfId="0" applyNumberFormat="1" applyFont="1" applyFill="1" applyBorder="1" applyAlignment="1">
      <alignment horizontal="center" vertical="top"/>
    </xf>
    <xf numFmtId="0" fontId="5" fillId="0" borderId="44" xfId="0" applyFont="1" applyFill="1" applyBorder="1" applyAlignment="1">
      <alignment horizontal="center" vertical="top" wrapText="1"/>
    </xf>
    <xf numFmtId="164" fontId="4" fillId="0" borderId="55" xfId="0" applyNumberFormat="1" applyFont="1" applyFill="1" applyBorder="1" applyAlignment="1">
      <alignment horizontal="center" vertical="center"/>
    </xf>
    <xf numFmtId="9" fontId="22" fillId="0" borderId="22" xfId="0" applyNumberFormat="1" applyFont="1" applyFill="1" applyBorder="1" applyAlignment="1">
      <alignment horizontal="center" vertical="top"/>
    </xf>
    <xf numFmtId="0" fontId="22" fillId="0" borderId="47" xfId="0" applyFont="1" applyFill="1" applyBorder="1" applyAlignment="1">
      <alignment horizontal="left" vertical="top"/>
    </xf>
    <xf numFmtId="49" fontId="5" fillId="0" borderId="65" xfId="0" applyNumberFormat="1" applyFont="1" applyFill="1" applyBorder="1" applyAlignment="1">
      <alignment horizontal="center" vertical="top"/>
    </xf>
    <xf numFmtId="0" fontId="22" fillId="0" borderId="5" xfId="0" applyFont="1" applyFill="1" applyBorder="1" applyAlignment="1">
      <alignment horizontal="left" vertical="top" wrapText="1"/>
    </xf>
    <xf numFmtId="9" fontId="5" fillId="0" borderId="4" xfId="0" applyNumberFormat="1" applyFont="1" applyFill="1" applyBorder="1" applyAlignment="1">
      <alignment horizontal="center" vertical="top"/>
    </xf>
    <xf numFmtId="9" fontId="5" fillId="0" borderId="6" xfId="0" applyNumberFormat="1" applyFont="1" applyFill="1" applyBorder="1" applyAlignment="1">
      <alignment horizontal="center" vertical="top"/>
    </xf>
    <xf numFmtId="0" fontId="10" fillId="0" borderId="53" xfId="0" applyFont="1" applyFill="1" applyBorder="1" applyAlignment="1">
      <alignment vertical="top" wrapText="1"/>
    </xf>
    <xf numFmtId="0" fontId="5" fillId="7" borderId="53" xfId="0" applyFont="1" applyFill="1" applyBorder="1" applyAlignment="1">
      <alignment vertical="top" wrapText="1"/>
    </xf>
    <xf numFmtId="49" fontId="33" fillId="2" borderId="63" xfId="0" applyNumberFormat="1" applyFont="1" applyFill="1" applyBorder="1" applyAlignment="1">
      <alignment horizontal="center" vertical="top"/>
    </xf>
    <xf numFmtId="49" fontId="33" fillId="3" borderId="16" xfId="0" applyNumberFormat="1" applyFont="1" applyFill="1" applyBorder="1" applyAlignment="1">
      <alignment horizontal="center" vertical="top"/>
    </xf>
    <xf numFmtId="49" fontId="33" fillId="0" borderId="16" xfId="0" applyNumberFormat="1" applyFont="1" applyBorder="1" applyAlignment="1">
      <alignment horizontal="center" vertical="top"/>
    </xf>
    <xf numFmtId="164" fontId="4" fillId="0" borderId="63" xfId="0" applyNumberFormat="1" applyFont="1" applyFill="1" applyBorder="1" applyAlignment="1">
      <alignment horizontal="center" vertical="center"/>
    </xf>
    <xf numFmtId="0" fontId="22" fillId="0" borderId="3" xfId="0" applyFont="1" applyFill="1" applyBorder="1" applyAlignment="1">
      <alignment horizontal="left" vertical="top" wrapText="1"/>
    </xf>
    <xf numFmtId="0" fontId="22" fillId="0" borderId="50" xfId="0" applyFont="1" applyFill="1" applyBorder="1" applyAlignment="1">
      <alignment horizontal="left" vertical="top" wrapText="1"/>
    </xf>
    <xf numFmtId="0" fontId="22" fillId="0" borderId="44" xfId="0" applyFont="1" applyFill="1" applyBorder="1" applyAlignment="1">
      <alignment horizontal="left" vertical="top" wrapText="1"/>
    </xf>
    <xf numFmtId="0" fontId="5" fillId="0" borderId="39" xfId="0" applyFont="1" applyFill="1" applyBorder="1" applyAlignment="1">
      <alignment horizontal="left" vertical="top" wrapText="1"/>
    </xf>
    <xf numFmtId="0" fontId="22" fillId="0" borderId="5" xfId="0" applyFont="1" applyFill="1" applyBorder="1" applyAlignment="1">
      <alignment horizontal="left" vertical="top"/>
    </xf>
    <xf numFmtId="9" fontId="5" fillId="0" borderId="23" xfId="0" applyNumberFormat="1" applyFont="1" applyFill="1" applyBorder="1" applyAlignment="1">
      <alignment horizontal="center" vertical="top"/>
    </xf>
    <xf numFmtId="0" fontId="22" fillId="0" borderId="35" xfId="0" applyFont="1" applyFill="1" applyBorder="1" applyAlignment="1">
      <alignment horizontal="left" vertical="top" wrapText="1"/>
    </xf>
    <xf numFmtId="164" fontId="4" fillId="5" borderId="20" xfId="0" applyNumberFormat="1" applyFont="1" applyFill="1" applyBorder="1" applyAlignment="1">
      <alignment horizontal="center" vertical="top"/>
    </xf>
    <xf numFmtId="164" fontId="5" fillId="0" borderId="53" xfId="0" applyNumberFormat="1" applyFont="1" applyFill="1" applyBorder="1" applyAlignment="1">
      <alignment horizontal="center" vertical="top"/>
    </xf>
    <xf numFmtId="164" fontId="5" fillId="0" borderId="44" xfId="0" applyNumberFormat="1" applyFont="1" applyFill="1" applyBorder="1" applyAlignment="1">
      <alignment horizontal="center" vertical="top" wrapText="1"/>
    </xf>
    <xf numFmtId="164" fontId="5" fillId="0" borderId="44" xfId="0" applyNumberFormat="1" applyFont="1" applyFill="1" applyBorder="1" applyAlignment="1">
      <alignment horizontal="center" vertical="top"/>
    </xf>
    <xf numFmtId="164" fontId="5" fillId="0" borderId="58" xfId="0" applyNumberFormat="1" applyFont="1" applyFill="1" applyBorder="1" applyAlignment="1">
      <alignment horizontal="center" vertical="top"/>
    </xf>
    <xf numFmtId="164" fontId="5" fillId="0" borderId="3" xfId="0" applyNumberFormat="1" applyFont="1" applyFill="1" applyBorder="1" applyAlignment="1">
      <alignment horizontal="center" vertical="top" wrapText="1"/>
    </xf>
    <xf numFmtId="164" fontId="5" fillId="0" borderId="3" xfId="0" applyNumberFormat="1" applyFont="1" applyFill="1" applyBorder="1" applyAlignment="1">
      <alignment horizontal="center" vertical="top"/>
    </xf>
    <xf numFmtId="164" fontId="4" fillId="0" borderId="50" xfId="0" applyNumberFormat="1" applyFont="1" applyFill="1" applyBorder="1" applyAlignment="1">
      <alignment horizontal="center" vertical="center" wrapText="1"/>
    </xf>
    <xf numFmtId="164" fontId="4" fillId="0" borderId="57" xfId="0" applyNumberFormat="1" applyFont="1" applyFill="1" applyBorder="1" applyAlignment="1">
      <alignment horizontal="center" vertical="center"/>
    </xf>
    <xf numFmtId="164" fontId="5" fillId="0" borderId="58" xfId="0" applyNumberFormat="1" applyFont="1" applyBorder="1" applyAlignment="1">
      <alignment horizontal="center" vertical="top"/>
    </xf>
    <xf numFmtId="164" fontId="5" fillId="4" borderId="3" xfId="0" applyNumberFormat="1" applyFont="1" applyFill="1" applyBorder="1" applyAlignment="1">
      <alignment horizontal="center" vertical="top" wrapText="1"/>
    </xf>
    <xf numFmtId="164" fontId="5" fillId="0" borderId="63" xfId="0" applyNumberFormat="1" applyFont="1" applyFill="1" applyBorder="1" applyAlignment="1">
      <alignment horizontal="center" vertical="top"/>
    </xf>
    <xf numFmtId="164" fontId="5" fillId="0" borderId="24" xfId="0" applyNumberFormat="1" applyFont="1" applyFill="1" applyBorder="1" applyAlignment="1">
      <alignment horizontal="center" vertical="top" wrapText="1"/>
    </xf>
    <xf numFmtId="164" fontId="5" fillId="0" borderId="24" xfId="0" applyNumberFormat="1" applyFont="1" applyFill="1" applyBorder="1" applyAlignment="1">
      <alignment horizontal="center" vertical="top"/>
    </xf>
    <xf numFmtId="0" fontId="10" fillId="0" borderId="53" xfId="0" applyFont="1" applyBorder="1" applyAlignment="1">
      <alignment vertical="top" wrapText="1"/>
    </xf>
    <xf numFmtId="0" fontId="10" fillId="7" borderId="53" xfId="0" applyFont="1" applyFill="1" applyBorder="1" applyAlignment="1">
      <alignment vertical="top" wrapText="1"/>
    </xf>
    <xf numFmtId="164" fontId="38" fillId="5" borderId="60" xfId="0" applyNumberFormat="1" applyFont="1" applyFill="1" applyBorder="1" applyAlignment="1">
      <alignment horizontal="center" vertical="top"/>
    </xf>
    <xf numFmtId="164" fontId="38" fillId="5" borderId="18" xfId="0" applyNumberFormat="1" applyFont="1" applyFill="1" applyBorder="1" applyAlignment="1">
      <alignment horizontal="center" vertical="top"/>
    </xf>
    <xf numFmtId="0" fontId="30" fillId="0" borderId="28" xfId="0" applyFont="1" applyFill="1" applyBorder="1" applyAlignment="1">
      <alignment horizontal="left" vertical="top" wrapText="1"/>
    </xf>
    <xf numFmtId="49" fontId="33" fillId="2" borderId="58" xfId="0" applyNumberFormat="1" applyFont="1" applyFill="1" applyBorder="1" applyAlignment="1">
      <alignment horizontal="center" vertical="top"/>
    </xf>
    <xf numFmtId="49" fontId="33" fillId="2" borderId="63" xfId="0" applyNumberFormat="1" applyFont="1" applyFill="1" applyBorder="1" applyAlignment="1">
      <alignment horizontal="center" vertical="top"/>
    </xf>
    <xf numFmtId="49" fontId="33" fillId="2" borderId="60" xfId="0" applyNumberFormat="1" applyFont="1" applyFill="1" applyBorder="1" applyAlignment="1">
      <alignment horizontal="center" vertical="top"/>
    </xf>
    <xf numFmtId="49" fontId="33" fillId="3" borderId="4" xfId="0" applyNumberFormat="1" applyFont="1" applyFill="1" applyBorder="1" applyAlignment="1">
      <alignment horizontal="center" vertical="top"/>
    </xf>
    <xf numFmtId="49" fontId="33" fillId="3" borderId="16" xfId="0" applyNumberFormat="1" applyFont="1" applyFill="1" applyBorder="1" applyAlignment="1">
      <alignment horizontal="center" vertical="top"/>
    </xf>
    <xf numFmtId="49" fontId="33" fillId="3" borderId="19" xfId="0" applyNumberFormat="1" applyFont="1" applyFill="1" applyBorder="1" applyAlignment="1">
      <alignment horizontal="center" vertical="top"/>
    </xf>
    <xf numFmtId="49" fontId="33" fillId="0" borderId="4" xfId="0" applyNumberFormat="1" applyFont="1" applyBorder="1" applyAlignment="1">
      <alignment horizontal="center" vertical="top"/>
    </xf>
    <xf numFmtId="49" fontId="33" fillId="0" borderId="16" xfId="0" applyNumberFormat="1" applyFont="1" applyBorder="1" applyAlignment="1">
      <alignment horizontal="center" vertical="top"/>
    </xf>
    <xf numFmtId="49" fontId="33" fillId="0" borderId="19" xfId="0" applyNumberFormat="1" applyFont="1" applyBorder="1" applyAlignment="1">
      <alignment horizontal="center" vertical="top"/>
    </xf>
    <xf numFmtId="0" fontId="5" fillId="0" borderId="29" xfId="0" applyFont="1" applyFill="1" applyBorder="1" applyAlignment="1">
      <alignment vertical="top" wrapText="1"/>
    </xf>
    <xf numFmtId="0" fontId="5" fillId="0" borderId="11" xfId="0" applyFont="1" applyFill="1" applyBorder="1" applyAlignment="1">
      <alignment vertical="top" wrapText="1"/>
    </xf>
    <xf numFmtId="0" fontId="5" fillId="0" borderId="64" xfId="0" applyFont="1" applyFill="1" applyBorder="1" applyAlignment="1">
      <alignment vertical="top" wrapText="1"/>
    </xf>
    <xf numFmtId="49" fontId="20" fillId="0" borderId="3" xfId="0" applyNumberFormat="1" applyFont="1" applyFill="1" applyBorder="1" applyAlignment="1">
      <alignment horizontal="center" vertical="top"/>
    </xf>
    <xf numFmtId="49" fontId="20" fillId="0" borderId="24"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49" fontId="20" fillId="0" borderId="62" xfId="0" applyNumberFormat="1" applyFont="1" applyBorder="1" applyAlignment="1">
      <alignment horizontal="center" vertical="top"/>
    </xf>
    <xf numFmtId="49" fontId="20" fillId="0" borderId="63" xfId="0" applyNumberFormat="1" applyFont="1" applyBorder="1" applyAlignment="1">
      <alignment horizontal="center" vertical="top"/>
    </xf>
    <xf numFmtId="49" fontId="20" fillId="0" borderId="40" xfId="0" applyNumberFormat="1" applyFont="1" applyBorder="1" applyAlignment="1">
      <alignment horizontal="center" vertical="top"/>
    </xf>
    <xf numFmtId="0" fontId="22" fillId="0" borderId="53" xfId="0" applyFont="1" applyBorder="1" applyAlignment="1">
      <alignment horizontal="left" vertical="top" wrapText="1"/>
    </xf>
    <xf numFmtId="0" fontId="22" fillId="0" borderId="55" xfId="0" applyFont="1" applyBorder="1" applyAlignment="1">
      <alignment horizontal="left" vertical="top" wrapText="1"/>
    </xf>
    <xf numFmtId="0" fontId="30" fillId="0" borderId="53" xfId="0" applyFont="1" applyBorder="1" applyAlignment="1">
      <alignment horizontal="left" vertical="top" wrapText="1"/>
    </xf>
    <xf numFmtId="0" fontId="30" fillId="0" borderId="55" xfId="0" applyFont="1" applyBorder="1" applyAlignment="1">
      <alignment horizontal="left" vertical="top" wrapText="1"/>
    </xf>
    <xf numFmtId="49" fontId="22" fillId="0" borderId="3" xfId="0" applyNumberFormat="1" applyFont="1" applyBorder="1" applyAlignment="1">
      <alignment horizontal="center" vertical="top"/>
    </xf>
    <xf numFmtId="49" fontId="22" fillId="0" borderId="50" xfId="0" applyNumberFormat="1" applyFont="1" applyBorder="1" applyAlignment="1">
      <alignment horizontal="center" vertical="top"/>
    </xf>
    <xf numFmtId="49" fontId="22" fillId="0" borderId="44" xfId="0" applyNumberFormat="1" applyFont="1" applyBorder="1" applyAlignment="1">
      <alignment horizontal="center" vertical="top"/>
    </xf>
    <xf numFmtId="49" fontId="22" fillId="0" borderId="18" xfId="0" applyNumberFormat="1" applyFont="1" applyBorder="1" applyAlignment="1">
      <alignment horizontal="center" vertical="top"/>
    </xf>
    <xf numFmtId="0" fontId="30" fillId="0" borderId="62" xfId="0" applyFont="1" applyBorder="1" applyAlignment="1">
      <alignment vertical="top" wrapText="1"/>
    </xf>
    <xf numFmtId="0" fontId="24" fillId="0" borderId="67" xfId="0" applyFont="1" applyBorder="1" applyAlignment="1">
      <alignment vertical="top" wrapText="1"/>
    </xf>
    <xf numFmtId="0" fontId="24" fillId="0" borderId="63" xfId="0" applyFont="1" applyBorder="1" applyAlignment="1">
      <alignment vertical="top" wrapText="1"/>
    </xf>
    <xf numFmtId="0" fontId="24" fillId="0" borderId="42" xfId="0" applyFont="1" applyBorder="1" applyAlignment="1">
      <alignment vertical="top" wrapText="1"/>
    </xf>
    <xf numFmtId="0" fontId="24" fillId="0" borderId="40" xfId="0" applyFont="1" applyBorder="1" applyAlignment="1">
      <alignment vertical="top" wrapText="1"/>
    </xf>
    <xf numFmtId="0" fontId="24" fillId="0" borderId="41" xfId="0" applyFont="1" applyBorder="1" applyAlignment="1">
      <alignment vertical="top" wrapText="1"/>
    </xf>
    <xf numFmtId="0" fontId="34" fillId="0" borderId="40" xfId="0" applyFont="1" applyBorder="1" applyAlignment="1">
      <alignment horizontal="left" vertical="top"/>
    </xf>
    <xf numFmtId="0" fontId="34" fillId="0" borderId="41" xfId="0" applyFont="1" applyBorder="1" applyAlignment="1">
      <alignment horizontal="left" vertical="top"/>
    </xf>
    <xf numFmtId="49" fontId="4" fillId="3" borderId="25" xfId="0" applyNumberFormat="1" applyFont="1" applyFill="1" applyBorder="1" applyAlignment="1">
      <alignment horizontal="left" vertical="top"/>
    </xf>
    <xf numFmtId="49" fontId="4" fillId="3" borderId="26" xfId="0" applyNumberFormat="1" applyFont="1" applyFill="1" applyBorder="1" applyAlignment="1">
      <alignment horizontal="left" vertical="top"/>
    </xf>
    <xf numFmtId="49" fontId="22" fillId="0" borderId="12" xfId="0" applyNumberFormat="1" applyFont="1" applyBorder="1" applyAlignment="1">
      <alignment horizontal="center" vertical="top"/>
    </xf>
    <xf numFmtId="49" fontId="2" fillId="0" borderId="3"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18" xfId="0" applyNumberFormat="1" applyFont="1" applyBorder="1" applyAlignment="1">
      <alignment horizontal="center" vertical="top"/>
    </xf>
    <xf numFmtId="49" fontId="33" fillId="0" borderId="0" xfId="0" applyNumberFormat="1" applyFont="1" applyFill="1" applyBorder="1" applyAlignment="1">
      <alignment horizontal="center" vertical="top" wrapText="1"/>
    </xf>
    <xf numFmtId="0" fontId="25" fillId="0" borderId="0" xfId="0" applyFont="1" applyAlignment="1">
      <alignment vertical="top" wrapText="1"/>
    </xf>
    <xf numFmtId="0" fontId="26" fillId="6" borderId="60" xfId="0" applyFont="1" applyFill="1" applyBorder="1" applyAlignment="1">
      <alignment horizontal="center" vertical="top"/>
    </xf>
    <xf numFmtId="0" fontId="26" fillId="6" borderId="21" xfId="0" applyFont="1" applyFill="1" applyBorder="1" applyAlignment="1">
      <alignment horizontal="center" vertical="top"/>
    </xf>
    <xf numFmtId="49" fontId="4" fillId="0" borderId="0" xfId="0" applyNumberFormat="1" applyFont="1" applyFill="1" applyBorder="1" applyAlignment="1">
      <alignment horizontal="center" vertical="top" wrapText="1"/>
    </xf>
    <xf numFmtId="0" fontId="6" fillId="0" borderId="0" xfId="0" applyFont="1" applyAlignment="1">
      <alignment vertical="top" wrapText="1"/>
    </xf>
    <xf numFmtId="49" fontId="4" fillId="2" borderId="58" xfId="0" applyNumberFormat="1" applyFont="1" applyFill="1" applyBorder="1" applyAlignment="1">
      <alignment horizontal="center" vertical="top"/>
    </xf>
    <xf numFmtId="49" fontId="4" fillId="2" borderId="63" xfId="0" applyNumberFormat="1" applyFont="1" applyFill="1" applyBorder="1" applyAlignment="1">
      <alignment horizontal="center" vertical="top"/>
    </xf>
    <xf numFmtId="49" fontId="4" fillId="2" borderId="60" xfId="0" applyNumberFormat="1" applyFont="1" applyFill="1" applyBorder="1" applyAlignment="1">
      <alignment horizontal="center" vertical="top"/>
    </xf>
    <xf numFmtId="0" fontId="4" fillId="0" borderId="31" xfId="0" applyFont="1" applyBorder="1" applyAlignment="1">
      <alignment horizontal="center" vertical="center" wrapText="1"/>
    </xf>
    <xf numFmtId="0" fontId="6" fillId="0" borderId="26" xfId="0" applyFont="1" applyBorder="1" applyAlignment="1">
      <alignment vertical="center" wrapText="1"/>
    </xf>
    <xf numFmtId="0" fontId="6" fillId="0" borderId="27" xfId="0" applyFont="1" applyBorder="1" applyAlignment="1">
      <alignment vertical="center" wrapText="1"/>
    </xf>
    <xf numFmtId="49" fontId="4" fillId="6" borderId="26" xfId="0" applyNumberFormat="1" applyFont="1" applyFill="1" applyBorder="1" applyAlignment="1">
      <alignment horizontal="right" vertical="top"/>
    </xf>
    <xf numFmtId="49" fontId="4" fillId="3" borderId="4" xfId="0" applyNumberFormat="1" applyFont="1" applyFill="1" applyBorder="1" applyAlignment="1">
      <alignment horizontal="center" vertical="top"/>
    </xf>
    <xf numFmtId="49" fontId="4" fillId="3" borderId="16" xfId="0" applyNumberFormat="1" applyFont="1" applyFill="1" applyBorder="1" applyAlignment="1">
      <alignment horizontal="center" vertical="top"/>
    </xf>
    <xf numFmtId="49" fontId="4" fillId="3" borderId="19" xfId="0" applyNumberFormat="1" applyFont="1" applyFill="1" applyBorder="1" applyAlignment="1">
      <alignment horizontal="center" vertical="top"/>
    </xf>
    <xf numFmtId="0" fontId="26" fillId="2" borderId="31" xfId="0" applyFont="1" applyFill="1" applyBorder="1" applyAlignment="1">
      <alignment vertical="top"/>
    </xf>
    <xf numFmtId="0" fontId="34" fillId="0" borderId="26" xfId="0" applyFont="1" applyBorder="1" applyAlignment="1">
      <alignment vertical="top"/>
    </xf>
    <xf numFmtId="0" fontId="34" fillId="0" borderId="27" xfId="0" applyFont="1" applyBorder="1" applyAlignment="1">
      <alignment vertical="top"/>
    </xf>
    <xf numFmtId="0" fontId="30" fillId="0" borderId="58" xfId="0" applyFont="1" applyBorder="1" applyAlignment="1">
      <alignment horizontal="left" vertical="top" wrapText="1"/>
    </xf>
    <xf numFmtId="0" fontId="30" fillId="0" borderId="71" xfId="0" applyFont="1" applyBorder="1" applyAlignment="1">
      <alignment horizontal="left" vertical="top" wrapText="1"/>
    </xf>
    <xf numFmtId="0" fontId="30" fillId="0" borderId="56" xfId="0" applyFont="1" applyBorder="1" applyAlignment="1">
      <alignment horizontal="left" vertical="top" wrapText="1"/>
    </xf>
    <xf numFmtId="0" fontId="30" fillId="0" borderId="57" xfId="0" applyFont="1" applyBorder="1" applyAlignment="1">
      <alignment horizontal="left" vertical="top" wrapText="1"/>
    </xf>
    <xf numFmtId="0" fontId="22" fillId="0" borderId="62" xfId="0" applyFont="1" applyBorder="1" applyAlignment="1">
      <alignment horizontal="left" vertical="top" wrapText="1"/>
    </xf>
    <xf numFmtId="0" fontId="43" fillId="0" borderId="67" xfId="0" applyFont="1" applyBorder="1" applyAlignment="1">
      <alignment horizontal="left" vertical="top" wrapText="1"/>
    </xf>
    <xf numFmtId="0" fontId="43" fillId="0" borderId="63" xfId="0" applyFont="1" applyBorder="1" applyAlignment="1">
      <alignment horizontal="left" vertical="top" wrapText="1"/>
    </xf>
    <xf numFmtId="0" fontId="43" fillId="0" borderId="42" xfId="0" applyFont="1" applyBorder="1" applyAlignment="1">
      <alignment horizontal="left" vertical="top" wrapText="1"/>
    </xf>
    <xf numFmtId="0" fontId="43" fillId="0" borderId="40" xfId="0" applyFont="1" applyBorder="1" applyAlignment="1">
      <alignment horizontal="left" vertical="top" wrapText="1"/>
    </xf>
    <xf numFmtId="0" fontId="43" fillId="0" borderId="41" xfId="0" applyFont="1" applyBorder="1" applyAlignment="1">
      <alignment horizontal="left" vertical="top" wrapText="1"/>
    </xf>
    <xf numFmtId="0" fontId="31" fillId="0" borderId="55" xfId="0" applyFont="1" applyBorder="1" applyAlignment="1">
      <alignment horizontal="left" vertical="top" wrapText="1"/>
    </xf>
    <xf numFmtId="0" fontId="22" fillId="0" borderId="62" xfId="0" applyFont="1" applyBorder="1" applyAlignment="1">
      <alignment vertical="top" wrapText="1"/>
    </xf>
    <xf numFmtId="0" fontId="22" fillId="0" borderId="63" xfId="0" applyFont="1" applyBorder="1" applyAlignment="1">
      <alignment vertical="top" wrapText="1"/>
    </xf>
    <xf numFmtId="0" fontId="30" fillId="0" borderId="62" xfId="0" applyFont="1" applyBorder="1" applyAlignment="1">
      <alignment horizontal="left" vertical="top" wrapText="1"/>
    </xf>
    <xf numFmtId="0" fontId="24" fillId="0" borderId="67" xfId="0" applyFont="1" applyBorder="1" applyAlignment="1">
      <alignment horizontal="left" vertical="top" wrapText="1"/>
    </xf>
    <xf numFmtId="0" fontId="24" fillId="0" borderId="63" xfId="0" applyFont="1" applyBorder="1" applyAlignment="1">
      <alignment horizontal="left" vertical="top" wrapText="1"/>
    </xf>
    <xf numFmtId="0" fontId="24" fillId="0" borderId="42" xfId="0" applyFont="1" applyBorder="1" applyAlignment="1">
      <alignment horizontal="left" vertical="top" wrapText="1"/>
    </xf>
    <xf numFmtId="0" fontId="24" fillId="0" borderId="40" xfId="0" applyFont="1" applyBorder="1" applyAlignment="1">
      <alignment horizontal="left" vertical="top" wrapText="1"/>
    </xf>
    <xf numFmtId="0" fontId="24" fillId="0" borderId="41" xfId="0" applyFont="1" applyBorder="1" applyAlignment="1">
      <alignment horizontal="left" vertical="top" wrapText="1"/>
    </xf>
    <xf numFmtId="0" fontId="22" fillId="0" borderId="67" xfId="0" applyFont="1" applyBorder="1" applyAlignment="1">
      <alignment vertical="top" wrapText="1"/>
    </xf>
    <xf numFmtId="0" fontId="22" fillId="0" borderId="42" xfId="0" applyFont="1" applyBorder="1" applyAlignment="1">
      <alignment vertical="top" wrapText="1"/>
    </xf>
    <xf numFmtId="0" fontId="22" fillId="0" borderId="40" xfId="0" applyFont="1" applyBorder="1" applyAlignment="1">
      <alignment vertical="top" wrapText="1"/>
    </xf>
    <xf numFmtId="0" fontId="22" fillId="0" borderId="41" xfId="0" applyFont="1" applyBorder="1" applyAlignment="1">
      <alignment vertical="top" wrapText="1"/>
    </xf>
    <xf numFmtId="0" fontId="26" fillId="0" borderId="63" xfId="0" applyFont="1" applyBorder="1" applyAlignment="1">
      <alignment vertical="top" wrapText="1"/>
    </xf>
    <xf numFmtId="0" fontId="34" fillId="0" borderId="42" xfId="0" applyFont="1" applyBorder="1" applyAlignment="1">
      <alignment vertical="top" wrapText="1"/>
    </xf>
    <xf numFmtId="0" fontId="34" fillId="0" borderId="63" xfId="0" applyFont="1" applyBorder="1" applyAlignment="1">
      <alignment vertical="top" wrapText="1"/>
    </xf>
    <xf numFmtId="0" fontId="34" fillId="0" borderId="40" xfId="0" applyFont="1" applyBorder="1" applyAlignment="1">
      <alignment vertical="top" wrapText="1"/>
    </xf>
    <xf numFmtId="0" fontId="34" fillId="0" borderId="41" xfId="0" applyFont="1" applyBorder="1" applyAlignment="1">
      <alignment vertical="top" wrapText="1"/>
    </xf>
    <xf numFmtId="0" fontId="30" fillId="0" borderId="67" xfId="0" applyFont="1" applyBorder="1" applyAlignment="1">
      <alignment vertical="top" wrapText="1"/>
    </xf>
    <xf numFmtId="0" fontId="30" fillId="0" borderId="63" xfId="0" applyFont="1" applyBorder="1" applyAlignment="1">
      <alignment vertical="top" wrapText="1"/>
    </xf>
    <xf numFmtId="0" fontId="30" fillId="0" borderId="42" xfId="0" applyFont="1" applyBorder="1" applyAlignment="1">
      <alignment vertical="top" wrapText="1"/>
    </xf>
    <xf numFmtId="0" fontId="30" fillId="0" borderId="40" xfId="0" applyFont="1" applyBorder="1" applyAlignment="1">
      <alignment vertical="top" wrapText="1"/>
    </xf>
    <xf numFmtId="0" fontId="30" fillId="0" borderId="41" xfId="0" applyFont="1" applyBorder="1" applyAlignment="1">
      <alignment vertical="top" wrapText="1"/>
    </xf>
    <xf numFmtId="0" fontId="6" fillId="0" borderId="67" xfId="0" applyFont="1" applyBorder="1" applyAlignment="1">
      <alignment vertical="top" wrapText="1"/>
    </xf>
    <xf numFmtId="0" fontId="6" fillId="0" borderId="42" xfId="0" applyFont="1" applyBorder="1" applyAlignment="1">
      <alignment vertical="top" wrapText="1"/>
    </xf>
    <xf numFmtId="0" fontId="6" fillId="0" borderId="40" xfId="0" applyFont="1" applyBorder="1" applyAlignment="1">
      <alignment vertical="top" wrapText="1"/>
    </xf>
    <xf numFmtId="0" fontId="6" fillId="0" borderId="41" xfId="0" applyFont="1" applyBorder="1" applyAlignment="1">
      <alignment vertical="top" wrapText="1"/>
    </xf>
    <xf numFmtId="0" fontId="5" fillId="0" borderId="31" xfId="0" applyFont="1" applyBorder="1" applyAlignment="1">
      <alignment vertical="top" wrapText="1"/>
    </xf>
    <xf numFmtId="0" fontId="32" fillId="0" borderId="27" xfId="0" applyFont="1" applyBorder="1" applyAlignment="1">
      <alignment vertical="top" wrapText="1"/>
    </xf>
    <xf numFmtId="0" fontId="6" fillId="0" borderId="31" xfId="0" applyFont="1" applyBorder="1" applyAlignment="1">
      <alignment vertical="top" wrapText="1"/>
    </xf>
    <xf numFmtId="49" fontId="33" fillId="0" borderId="8" xfId="0" applyNumberFormat="1" applyFont="1" applyBorder="1" applyAlignment="1">
      <alignment horizontal="center" vertical="top"/>
    </xf>
    <xf numFmtId="49" fontId="33" fillId="0" borderId="22" xfId="0" applyNumberFormat="1" applyFont="1" applyBorder="1" applyAlignment="1">
      <alignment horizontal="center" vertical="top"/>
    </xf>
    <xf numFmtId="0" fontId="22" fillId="0" borderId="14" xfId="0" applyFont="1" applyFill="1" applyBorder="1" applyAlignment="1">
      <alignment horizontal="left" vertical="top" wrapText="1"/>
    </xf>
    <xf numFmtId="0" fontId="31" fillId="0" borderId="35" xfId="0" applyFont="1" applyBorder="1" applyAlignment="1">
      <alignment horizontal="left" vertical="top" wrapText="1"/>
    </xf>
    <xf numFmtId="9" fontId="22" fillId="0" borderId="13" xfId="0" applyNumberFormat="1" applyFont="1" applyFill="1" applyBorder="1" applyAlignment="1">
      <alignment horizontal="center" vertical="top"/>
    </xf>
    <xf numFmtId="9" fontId="22" fillId="0" borderId="22" xfId="0" applyNumberFormat="1" applyFont="1" applyFill="1" applyBorder="1" applyAlignment="1">
      <alignment horizontal="center" vertical="top"/>
    </xf>
    <xf numFmtId="0" fontId="22" fillId="0" borderId="15" xfId="0" applyNumberFormat="1" applyFont="1" applyFill="1" applyBorder="1" applyAlignment="1">
      <alignment horizontal="center" vertical="top"/>
    </xf>
    <xf numFmtId="0" fontId="22" fillId="0" borderId="23" xfId="0" applyNumberFormat="1" applyFont="1" applyFill="1" applyBorder="1" applyAlignment="1">
      <alignment horizontal="center" vertical="top"/>
    </xf>
    <xf numFmtId="0" fontId="9" fillId="5" borderId="1" xfId="0" applyFont="1" applyFill="1" applyBorder="1" applyAlignment="1">
      <alignment horizontal="right" vertical="top" wrapText="1"/>
    </xf>
    <xf numFmtId="0" fontId="10" fillId="0" borderId="2" xfId="0" applyFont="1" applyBorder="1" applyAlignment="1">
      <alignment vertical="top" wrapText="1"/>
    </xf>
    <xf numFmtId="0" fontId="10" fillId="0" borderId="54" xfId="0" applyFont="1" applyBorder="1" applyAlignment="1">
      <alignment vertical="top" wrapText="1"/>
    </xf>
    <xf numFmtId="0" fontId="5" fillId="0" borderId="53" xfId="0" applyFont="1" applyBorder="1" applyAlignment="1">
      <alignment horizontal="left" vertical="top" wrapText="1"/>
    </xf>
    <xf numFmtId="0" fontId="6" fillId="0" borderId="52" xfId="0" applyFont="1" applyBorder="1" applyAlignment="1">
      <alignment vertical="top" wrapText="1"/>
    </xf>
    <xf numFmtId="0" fontId="6" fillId="0" borderId="55" xfId="0" applyFont="1" applyBorder="1" applyAlignment="1">
      <alignment vertical="top" wrapText="1"/>
    </xf>
    <xf numFmtId="0" fontId="5" fillId="0" borderId="52" xfId="0" applyFont="1" applyBorder="1" applyAlignment="1">
      <alignment horizontal="left" vertical="top" wrapText="1"/>
    </xf>
    <xf numFmtId="0" fontId="5" fillId="0" borderId="55" xfId="0" applyFont="1" applyBorder="1" applyAlignment="1">
      <alignment horizontal="left" vertical="top" wrapText="1"/>
    </xf>
    <xf numFmtId="0" fontId="5" fillId="0" borderId="51" xfId="0" applyFont="1" applyBorder="1" applyAlignment="1">
      <alignment horizontal="left" vertical="top" wrapText="1"/>
    </xf>
    <xf numFmtId="0" fontId="6" fillId="0" borderId="45" xfId="0" applyFont="1" applyBorder="1" applyAlignment="1">
      <alignment vertical="top" wrapText="1"/>
    </xf>
    <xf numFmtId="0" fontId="6" fillId="0" borderId="46" xfId="0" applyFont="1" applyBorder="1" applyAlignment="1">
      <alignment vertical="top" wrapText="1"/>
    </xf>
    <xf numFmtId="0" fontId="4" fillId="6" borderId="1" xfId="0" applyFont="1" applyFill="1" applyBorder="1" applyAlignment="1">
      <alignment horizontal="right" vertical="top" wrapText="1"/>
    </xf>
    <xf numFmtId="0" fontId="6" fillId="6" borderId="2" xfId="0" applyFont="1" applyFill="1" applyBorder="1" applyAlignment="1">
      <alignment vertical="top" wrapText="1"/>
    </xf>
    <xf numFmtId="0" fontId="6" fillId="6" borderId="25" xfId="0" applyFont="1" applyFill="1" applyBorder="1" applyAlignment="1">
      <alignment vertical="top" wrapText="1"/>
    </xf>
    <xf numFmtId="0" fontId="5" fillId="0" borderId="61" xfId="0" applyFont="1" applyBorder="1" applyAlignment="1">
      <alignment horizontal="left" vertical="top" wrapText="1"/>
    </xf>
    <xf numFmtId="0" fontId="6" fillId="0" borderId="48" xfId="0" applyFont="1" applyBorder="1" applyAlignment="1">
      <alignment vertical="top" wrapText="1"/>
    </xf>
    <xf numFmtId="0" fontId="6" fillId="0" borderId="49" xfId="0" applyFont="1" applyBorder="1" applyAlignment="1">
      <alignment vertical="top" wrapText="1"/>
    </xf>
    <xf numFmtId="0" fontId="6" fillId="0" borderId="65" xfId="0" applyFont="1" applyBorder="1" applyAlignment="1">
      <alignment vertical="top" wrapText="1"/>
    </xf>
    <xf numFmtId="0" fontId="5" fillId="4" borderId="53" xfId="0" applyFont="1" applyFill="1" applyBorder="1" applyAlignment="1">
      <alignment horizontal="left" vertical="top" wrapText="1"/>
    </xf>
    <xf numFmtId="0" fontId="6" fillId="4" borderId="52" xfId="0" applyFont="1" applyFill="1" applyBorder="1" applyAlignment="1">
      <alignment horizontal="left" vertical="top" wrapText="1"/>
    </xf>
    <xf numFmtId="0" fontId="6" fillId="4" borderId="55" xfId="0" applyFont="1" applyFill="1" applyBorder="1" applyAlignment="1">
      <alignment horizontal="left" vertical="top" wrapText="1"/>
    </xf>
    <xf numFmtId="49" fontId="4" fillId="0" borderId="4" xfId="0" applyNumberFormat="1" applyFont="1" applyBorder="1" applyAlignment="1">
      <alignment horizontal="center" vertical="top"/>
    </xf>
    <xf numFmtId="49" fontId="4" fillId="0" borderId="16" xfId="0" applyNumberFormat="1" applyFont="1" applyBorder="1" applyAlignment="1">
      <alignment horizontal="center" vertical="top"/>
    </xf>
    <xf numFmtId="49" fontId="4" fillId="0" borderId="19" xfId="0" applyNumberFormat="1" applyFont="1" applyBorder="1" applyAlignment="1">
      <alignment horizontal="center" vertical="top"/>
    </xf>
    <xf numFmtId="0" fontId="4" fillId="2" borderId="25" xfId="0" applyFont="1" applyFill="1" applyBorder="1" applyAlignment="1">
      <alignment horizontal="left" vertical="top"/>
    </xf>
    <xf numFmtId="0" fontId="4" fillId="2" borderId="26" xfId="0" applyFont="1" applyFill="1" applyBorder="1" applyAlignment="1">
      <alignment horizontal="left" vertical="top"/>
    </xf>
    <xf numFmtId="0" fontId="4" fillId="3" borderId="26" xfId="0" applyFont="1" applyFill="1" applyBorder="1" applyAlignment="1">
      <alignment horizontal="left" vertical="top" wrapText="1"/>
    </xf>
    <xf numFmtId="49" fontId="4" fillId="3" borderId="1" xfId="0" applyNumberFormat="1" applyFont="1" applyFill="1" applyBorder="1" applyAlignment="1">
      <alignment horizontal="right" vertical="top"/>
    </xf>
    <xf numFmtId="49" fontId="4" fillId="3" borderId="2" xfId="0" applyNumberFormat="1" applyFont="1" applyFill="1" applyBorder="1" applyAlignment="1">
      <alignment horizontal="right" vertical="top"/>
    </xf>
    <xf numFmtId="49" fontId="4" fillId="3" borderId="54" xfId="0" applyNumberFormat="1" applyFont="1" applyFill="1" applyBorder="1" applyAlignment="1">
      <alignment horizontal="right" vertical="top"/>
    </xf>
    <xf numFmtId="49" fontId="4" fillId="2" borderId="22" xfId="0" applyNumberFormat="1" applyFont="1" applyFill="1" applyBorder="1" applyAlignment="1">
      <alignment horizontal="right" vertical="top"/>
    </xf>
    <xf numFmtId="49" fontId="4" fillId="2" borderId="23" xfId="0" applyNumberFormat="1" applyFont="1" applyFill="1" applyBorder="1" applyAlignment="1">
      <alignment horizontal="right" vertical="top"/>
    </xf>
    <xf numFmtId="0" fontId="5" fillId="0" borderId="5" xfId="0" applyFont="1" applyBorder="1" applyAlignment="1">
      <alignment horizontal="center" vertical="center" textRotation="90" wrapText="1"/>
    </xf>
    <xf numFmtId="0" fontId="5" fillId="0" borderId="51" xfId="0" applyFont="1" applyBorder="1" applyAlignment="1">
      <alignment horizontal="center" vertical="center" textRotation="90" wrapText="1"/>
    </xf>
    <xf numFmtId="0" fontId="5" fillId="0" borderId="20" xfId="0"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5" fillId="0" borderId="45" xfId="0" applyFont="1" applyBorder="1" applyAlignment="1">
      <alignment horizontal="center" vertical="center" textRotation="90" wrapText="1"/>
    </xf>
    <xf numFmtId="0" fontId="5" fillId="0" borderId="19" xfId="0" applyFont="1" applyBorder="1" applyAlignment="1">
      <alignment horizontal="center" vertical="center" textRotation="90" wrapText="1"/>
    </xf>
    <xf numFmtId="0" fontId="5" fillId="0" borderId="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43" xfId="0" applyNumberFormat="1" applyFont="1" applyBorder="1" applyAlignment="1">
      <alignment horizontal="center" vertical="center" textRotation="90" wrapText="1"/>
    </xf>
    <xf numFmtId="0" fontId="5" fillId="0" borderId="24" xfId="0" applyNumberFormat="1" applyFont="1" applyBorder="1" applyAlignment="1">
      <alignment horizontal="center" vertical="center" textRotation="90" wrapText="1"/>
    </xf>
    <xf numFmtId="0" fontId="5" fillId="0" borderId="39" xfId="0" applyNumberFormat="1" applyFont="1" applyBorder="1" applyAlignment="1">
      <alignment horizontal="center" vertical="center" textRotation="90" wrapText="1"/>
    </xf>
    <xf numFmtId="0" fontId="5" fillId="0" borderId="13" xfId="0" applyFont="1" applyFill="1" applyBorder="1" applyAlignment="1">
      <alignment horizontal="center" vertical="center" textRotation="90" wrapText="1"/>
    </xf>
    <xf numFmtId="0" fontId="6" fillId="0" borderId="22" xfId="0" applyFont="1" applyBorder="1"/>
    <xf numFmtId="0" fontId="5" fillId="0" borderId="1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7" xfId="0" applyFont="1" applyBorder="1" applyAlignment="1">
      <alignment horizontal="center" vertical="center" textRotation="90" wrapText="1"/>
    </xf>
    <xf numFmtId="0" fontId="5" fillId="0" borderId="52" xfId="0" applyFont="1" applyBorder="1" applyAlignment="1">
      <alignment horizontal="center" vertical="center" textRotation="90" wrapText="1"/>
    </xf>
    <xf numFmtId="0" fontId="5" fillId="0" borderId="21" xfId="0" applyFont="1" applyBorder="1" applyAlignment="1">
      <alignment horizontal="center" vertical="center" textRotation="90" wrapText="1"/>
    </xf>
    <xf numFmtId="0" fontId="5" fillId="0" borderId="43" xfId="0" applyFont="1" applyBorder="1" applyAlignment="1">
      <alignment horizontal="center" vertical="center" textRotation="90" wrapText="1"/>
    </xf>
    <xf numFmtId="0" fontId="5" fillId="0" borderId="24" xfId="0" applyFont="1" applyBorder="1" applyAlignment="1">
      <alignment horizontal="center" vertical="center" textRotation="90" wrapText="1"/>
    </xf>
    <xf numFmtId="0" fontId="5" fillId="0" borderId="39" xfId="0" applyFont="1" applyBorder="1" applyAlignment="1">
      <alignment horizontal="center" vertical="center" textRotation="90" wrapText="1"/>
    </xf>
    <xf numFmtId="0" fontId="5" fillId="0" borderId="14" xfId="0" applyFont="1" applyBorder="1" applyAlignment="1">
      <alignment horizontal="center" vertical="center" textRotation="90" wrapText="1"/>
    </xf>
    <xf numFmtId="0" fontId="6" fillId="0" borderId="35" xfId="0" applyFont="1" applyBorder="1"/>
    <xf numFmtId="0" fontId="4" fillId="0" borderId="58"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5" fillId="0" borderId="15" xfId="0" applyFont="1" applyFill="1" applyBorder="1" applyAlignment="1">
      <alignment horizontal="center" vertical="center" textRotation="90" wrapText="1"/>
    </xf>
    <xf numFmtId="0" fontId="6" fillId="0" borderId="23" xfId="0" applyFont="1" applyBorder="1"/>
    <xf numFmtId="0" fontId="4" fillId="3" borderId="2" xfId="0" applyFont="1" applyFill="1" applyBorder="1" applyAlignment="1">
      <alignment horizontal="left" vertical="top" wrapText="1"/>
    </xf>
    <xf numFmtId="0" fontId="4" fillId="3" borderId="25" xfId="0" applyFont="1" applyFill="1" applyBorder="1" applyAlignment="1">
      <alignment horizontal="left" vertical="top" wrapText="1"/>
    </xf>
    <xf numFmtId="0" fontId="16" fillId="0" borderId="0" xfId="0" applyFont="1" applyAlignment="1">
      <alignment horizontal="left" vertical="top" wrapText="1"/>
    </xf>
    <xf numFmtId="0" fontId="17" fillId="0" borderId="0" xfId="0" applyFont="1" applyAlignment="1">
      <alignment vertical="top"/>
    </xf>
    <xf numFmtId="0" fontId="5" fillId="0" borderId="48" xfId="0" applyFont="1" applyBorder="1" applyAlignment="1">
      <alignment horizontal="center" vertical="center"/>
    </xf>
    <xf numFmtId="0" fontId="5" fillId="0" borderId="49" xfId="0" applyFont="1" applyBorder="1" applyAlignment="1">
      <alignment horizontal="center" vertical="center"/>
    </xf>
    <xf numFmtId="49" fontId="4" fillId="0" borderId="8" xfId="0" applyNumberFormat="1" applyFont="1" applyBorder="1" applyAlignment="1">
      <alignment horizontal="center" vertical="top"/>
    </xf>
    <xf numFmtId="49" fontId="4" fillId="0" borderId="22" xfId="0" applyNumberFormat="1" applyFont="1" applyBorder="1" applyAlignment="1">
      <alignment horizontal="center" vertical="top"/>
    </xf>
    <xf numFmtId="0" fontId="5" fillId="0" borderId="9" xfId="0" applyFont="1" applyFill="1" applyBorder="1" applyAlignment="1">
      <alignment horizontal="left" vertical="top" wrapText="1"/>
    </xf>
    <xf numFmtId="0" fontId="5" fillId="0" borderId="17" xfId="0" applyFont="1" applyFill="1" applyBorder="1" applyAlignment="1">
      <alignment horizontal="left" vertical="top" wrapText="1"/>
    </xf>
    <xf numFmtId="0" fontId="5" fillId="0" borderId="23" xfId="0" applyFont="1" applyFill="1" applyBorder="1" applyAlignment="1">
      <alignment horizontal="left" vertical="top" wrapText="1"/>
    </xf>
    <xf numFmtId="49" fontId="20" fillId="0" borderId="43" xfId="0" applyNumberFormat="1" applyFont="1" applyBorder="1" applyAlignment="1">
      <alignment horizontal="center" vertical="top" wrapText="1"/>
    </xf>
    <xf numFmtId="49" fontId="20" fillId="0" borderId="24" xfId="0" applyNumberFormat="1" applyFont="1" applyBorder="1" applyAlignment="1">
      <alignment horizontal="center" vertical="top" wrapText="1"/>
    </xf>
    <xf numFmtId="49" fontId="20" fillId="0" borderId="39" xfId="0" applyNumberFormat="1" applyFont="1" applyBorder="1" applyAlignment="1">
      <alignment horizontal="center" vertical="top" wrapText="1"/>
    </xf>
    <xf numFmtId="49" fontId="22" fillId="0" borderId="43" xfId="0" applyNumberFormat="1" applyFont="1" applyBorder="1" applyAlignment="1">
      <alignment horizontal="center" vertical="top" wrapText="1"/>
    </xf>
    <xf numFmtId="49" fontId="22" fillId="0" borderId="24" xfId="0" applyNumberFormat="1" applyFont="1" applyBorder="1" applyAlignment="1">
      <alignment horizontal="center" vertical="top" wrapText="1"/>
    </xf>
    <xf numFmtId="49" fontId="22" fillId="0" borderId="39" xfId="0" applyNumberFormat="1" applyFont="1" applyBorder="1" applyAlignment="1">
      <alignment horizontal="center" vertical="top" wrapText="1"/>
    </xf>
    <xf numFmtId="0" fontId="19" fillId="0" borderId="37" xfId="0" applyFont="1" applyBorder="1" applyAlignment="1">
      <alignment horizontal="left" wrapText="1"/>
    </xf>
    <xf numFmtId="0" fontId="0" fillId="0" borderId="37" xfId="0" applyBorder="1" applyAlignment="1">
      <alignment horizontal="left" wrapText="1"/>
    </xf>
    <xf numFmtId="0" fontId="32" fillId="0" borderId="17" xfId="0" applyFont="1" applyBorder="1" applyAlignment="1">
      <alignment horizontal="left" vertical="top" wrapText="1"/>
    </xf>
    <xf numFmtId="0" fontId="32" fillId="0" borderId="23" xfId="0" applyFont="1" applyBorder="1" applyAlignment="1">
      <alignment horizontal="left" vertical="top" wrapText="1"/>
    </xf>
    <xf numFmtId="0" fontId="32" fillId="0" borderId="16" xfId="0" applyFont="1" applyBorder="1" applyAlignment="1">
      <alignment horizontal="center" vertical="top"/>
    </xf>
    <xf numFmtId="0" fontId="32" fillId="0" borderId="22" xfId="0" applyFont="1" applyBorder="1" applyAlignment="1">
      <alignment horizontal="center" vertical="top"/>
    </xf>
    <xf numFmtId="0" fontId="32" fillId="0" borderId="24" xfId="0" applyFont="1" applyBorder="1" applyAlignment="1">
      <alignment horizontal="center" vertical="top" wrapText="1"/>
    </xf>
    <xf numFmtId="0" fontId="32" fillId="0" borderId="39" xfId="0" applyFont="1" applyBorder="1" applyAlignment="1">
      <alignment horizontal="center" vertical="top" wrapText="1"/>
    </xf>
    <xf numFmtId="0" fontId="19" fillId="0" borderId="0" xfId="0" applyFont="1" applyAlignment="1">
      <alignment horizontal="center" vertical="top" wrapText="1"/>
    </xf>
    <xf numFmtId="0" fontId="0" fillId="0" borderId="0" xfId="0" applyAlignment="1">
      <alignment horizontal="center" vertical="top" wrapText="1"/>
    </xf>
    <xf numFmtId="0" fontId="5" fillId="0" borderId="34" xfId="0" applyFont="1" applyBorder="1" applyAlignment="1">
      <alignment vertical="top" wrapText="1"/>
    </xf>
    <xf numFmtId="0" fontId="6" fillId="0" borderId="10" xfId="0" applyFont="1" applyBorder="1" applyAlignment="1">
      <alignment vertical="top" wrapText="1"/>
    </xf>
    <xf numFmtId="0" fontId="5" fillId="0" borderId="9" xfId="0" applyFont="1" applyBorder="1" applyAlignment="1">
      <alignment vertical="top" wrapText="1"/>
    </xf>
    <xf numFmtId="0" fontId="6" fillId="0" borderId="17" xfId="0" applyFont="1" applyBorder="1" applyAlignment="1">
      <alignment vertical="top" wrapText="1"/>
    </xf>
    <xf numFmtId="0" fontId="6" fillId="0" borderId="63" xfId="0" applyFont="1" applyBorder="1" applyAlignment="1">
      <alignment vertical="top" wrapText="1"/>
    </xf>
    <xf numFmtId="0" fontId="26" fillId="0" borderId="62" xfId="0" applyFont="1" applyBorder="1" applyAlignment="1">
      <alignment vertical="top" wrapText="1"/>
    </xf>
    <xf numFmtId="0" fontId="34" fillId="0" borderId="67" xfId="0" applyFont="1" applyBorder="1" applyAlignment="1">
      <alignment vertical="top" wrapText="1"/>
    </xf>
    <xf numFmtId="49" fontId="22" fillId="0" borderId="62" xfId="0" applyNumberFormat="1" applyFont="1" applyBorder="1" applyAlignment="1">
      <alignment horizontal="left" vertical="top" wrapText="1"/>
    </xf>
    <xf numFmtId="49" fontId="22" fillId="0" borderId="67" xfId="0" applyNumberFormat="1" applyFont="1" applyBorder="1" applyAlignment="1">
      <alignment horizontal="left" vertical="top" wrapText="1"/>
    </xf>
    <xf numFmtId="49" fontId="22" fillId="0" borderId="63" xfId="0" applyNumberFormat="1" applyFont="1" applyBorder="1" applyAlignment="1">
      <alignment horizontal="left" vertical="top" wrapText="1"/>
    </xf>
    <xf numFmtId="49" fontId="22" fillId="0" borderId="42" xfId="0" applyNumberFormat="1" applyFont="1" applyBorder="1" applyAlignment="1">
      <alignment horizontal="left" vertical="top" wrapText="1"/>
    </xf>
    <xf numFmtId="49" fontId="22" fillId="0" borderId="40" xfId="0" applyNumberFormat="1" applyFont="1" applyBorder="1" applyAlignment="1">
      <alignment horizontal="left" vertical="top" wrapText="1"/>
    </xf>
    <xf numFmtId="49" fontId="22" fillId="0" borderId="41" xfId="0" applyNumberFormat="1" applyFont="1" applyBorder="1" applyAlignment="1">
      <alignment horizontal="left" vertical="top" wrapText="1"/>
    </xf>
    <xf numFmtId="0" fontId="5" fillId="9" borderId="26" xfId="0" applyFont="1" applyFill="1" applyBorder="1" applyAlignment="1">
      <alignment horizontal="left" vertical="top" wrapText="1"/>
    </xf>
    <xf numFmtId="0" fontId="5" fillId="9" borderId="27" xfId="0" applyFont="1" applyFill="1" applyBorder="1" applyAlignment="1">
      <alignment horizontal="left" vertical="top" wrapText="1"/>
    </xf>
    <xf numFmtId="49" fontId="4" fillId="2" borderId="5" xfId="0" applyNumberFormat="1" applyFont="1" applyFill="1" applyBorder="1" applyAlignment="1">
      <alignment horizontal="center" vertical="top"/>
    </xf>
    <xf numFmtId="49" fontId="4" fillId="2" borderId="10" xfId="0" applyNumberFormat="1" applyFont="1" applyFill="1" applyBorder="1" applyAlignment="1">
      <alignment horizontal="center" vertical="top"/>
    </xf>
    <xf numFmtId="49" fontId="4" fillId="2" borderId="14" xfId="0" applyNumberFormat="1" applyFont="1" applyFill="1" applyBorder="1" applyAlignment="1">
      <alignment horizontal="center" vertical="top"/>
    </xf>
    <xf numFmtId="49" fontId="4" fillId="2" borderId="20" xfId="0" applyNumberFormat="1" applyFont="1" applyFill="1" applyBorder="1" applyAlignment="1">
      <alignment horizontal="center" vertical="top"/>
    </xf>
    <xf numFmtId="49" fontId="4" fillId="3" borderId="29" xfId="0" applyNumberFormat="1" applyFont="1" applyFill="1" applyBorder="1" applyAlignment="1">
      <alignment horizontal="center" vertical="top"/>
    </xf>
    <xf numFmtId="49" fontId="4" fillId="3" borderId="11" xfId="0" applyNumberFormat="1" applyFont="1" applyFill="1" applyBorder="1" applyAlignment="1">
      <alignment horizontal="center" vertical="top"/>
    </xf>
    <xf numFmtId="49" fontId="4" fillId="3" borderId="66" xfId="0" applyNumberFormat="1" applyFont="1" applyFill="1" applyBorder="1" applyAlignment="1">
      <alignment horizontal="center" vertical="top"/>
    </xf>
    <xf numFmtId="49" fontId="4" fillId="3" borderId="64" xfId="0" applyNumberFormat="1" applyFont="1" applyFill="1" applyBorder="1" applyAlignment="1">
      <alignment horizontal="center" vertical="top"/>
    </xf>
    <xf numFmtId="49" fontId="4" fillId="0" borderId="13" xfId="0" applyNumberFormat="1" applyFont="1" applyBorder="1" applyAlignment="1">
      <alignment horizontal="center" vertical="top"/>
    </xf>
    <xf numFmtId="0" fontId="6" fillId="0" borderId="17" xfId="0" applyFont="1" applyBorder="1"/>
    <xf numFmtId="49" fontId="5" fillId="0" borderId="50" xfId="0" applyNumberFormat="1" applyFont="1" applyBorder="1" applyAlignment="1">
      <alignment horizontal="center" vertical="top"/>
    </xf>
    <xf numFmtId="49" fontId="5" fillId="0" borderId="44" xfId="0" applyNumberFormat="1" applyFont="1" applyBorder="1" applyAlignment="1">
      <alignment horizontal="center" vertical="top"/>
    </xf>
    <xf numFmtId="49" fontId="5" fillId="0" borderId="18" xfId="0" applyNumberFormat="1" applyFont="1" applyBorder="1" applyAlignment="1">
      <alignment horizontal="center" vertical="top"/>
    </xf>
    <xf numFmtId="49" fontId="4" fillId="2" borderId="34" xfId="0" applyNumberFormat="1" applyFont="1" applyFill="1" applyBorder="1" applyAlignment="1">
      <alignment horizontal="center" vertical="top"/>
    </xf>
    <xf numFmtId="49" fontId="4" fillId="2" borderId="35" xfId="0" applyNumberFormat="1" applyFont="1" applyFill="1" applyBorder="1" applyAlignment="1">
      <alignment horizontal="center" vertical="top"/>
    </xf>
    <xf numFmtId="49" fontId="4" fillId="3" borderId="8" xfId="0" applyNumberFormat="1" applyFont="1" applyFill="1" applyBorder="1" applyAlignment="1">
      <alignment horizontal="center" vertical="top"/>
    </xf>
    <xf numFmtId="49" fontId="4" fillId="3" borderId="22" xfId="0" applyNumberFormat="1" applyFont="1" applyFill="1" applyBorder="1" applyAlignment="1">
      <alignment horizontal="center" vertical="top"/>
    </xf>
    <xf numFmtId="0" fontId="5" fillId="0" borderId="9" xfId="0" applyFont="1" applyFill="1" applyBorder="1" applyAlignment="1">
      <alignment vertical="top" wrapText="1"/>
    </xf>
    <xf numFmtId="0" fontId="5" fillId="0" borderId="17" xfId="0" applyFont="1" applyFill="1" applyBorder="1" applyAlignment="1">
      <alignment vertical="top" wrapText="1"/>
    </xf>
    <xf numFmtId="0" fontId="5" fillId="0" borderId="23" xfId="0" applyFont="1" applyFill="1" applyBorder="1" applyAlignment="1">
      <alignment vertical="top" wrapText="1"/>
    </xf>
    <xf numFmtId="49" fontId="20" fillId="0" borderId="43" xfId="0" applyNumberFormat="1" applyFont="1" applyBorder="1" applyAlignment="1">
      <alignment horizontal="center" vertical="top"/>
    </xf>
    <xf numFmtId="49" fontId="20" fillId="0" borderId="24" xfId="0" applyNumberFormat="1" applyFont="1" applyBorder="1" applyAlignment="1">
      <alignment horizontal="center" vertical="top"/>
    </xf>
    <xf numFmtId="49" fontId="20" fillId="0" borderId="39" xfId="0" applyNumberFormat="1" applyFont="1" applyBorder="1" applyAlignment="1">
      <alignment horizontal="center" vertical="top"/>
    </xf>
    <xf numFmtId="49" fontId="22" fillId="0" borderId="43" xfId="0" applyNumberFormat="1" applyFont="1" applyBorder="1" applyAlignment="1">
      <alignment horizontal="center" vertical="top"/>
    </xf>
    <xf numFmtId="49" fontId="22" fillId="0" borderId="24" xfId="0" applyNumberFormat="1" applyFont="1" applyBorder="1" applyAlignment="1">
      <alignment horizontal="center" vertical="top"/>
    </xf>
    <xf numFmtId="49" fontId="22" fillId="0" borderId="39" xfId="0" applyNumberFormat="1" applyFont="1" applyBorder="1" applyAlignment="1">
      <alignment horizontal="center" vertical="top"/>
    </xf>
    <xf numFmtId="0" fontId="22" fillId="0" borderId="34" xfId="0" applyFont="1" applyFill="1" applyBorder="1" applyAlignment="1">
      <alignment horizontal="left" vertical="top" wrapText="1"/>
    </xf>
    <xf numFmtId="0" fontId="6" fillId="0" borderId="10" xfId="0" applyFont="1" applyBorder="1" applyAlignment="1">
      <alignment horizontal="left" vertical="top" wrapText="1"/>
    </xf>
    <xf numFmtId="0" fontId="6" fillId="0" borderId="61" xfId="0" applyFont="1" applyBorder="1" applyAlignment="1">
      <alignment horizontal="left" vertical="top" wrapText="1"/>
    </xf>
    <xf numFmtId="1" fontId="22" fillId="0" borderId="8" xfId="0" applyNumberFormat="1" applyFont="1" applyFill="1" applyBorder="1" applyAlignment="1">
      <alignment horizontal="center" vertical="top" wrapText="1"/>
    </xf>
    <xf numFmtId="0" fontId="24" fillId="0" borderId="16" xfId="0" applyFont="1" applyBorder="1" applyAlignment="1">
      <alignment horizontal="center" vertical="top" wrapText="1"/>
    </xf>
    <xf numFmtId="0" fontId="24" fillId="0" borderId="48" xfId="0" applyFont="1" applyBorder="1" applyAlignment="1">
      <alignment horizontal="center" vertical="top" wrapText="1"/>
    </xf>
    <xf numFmtId="49" fontId="22" fillId="0" borderId="9" xfId="0" applyNumberFormat="1" applyFont="1" applyFill="1" applyBorder="1" applyAlignment="1">
      <alignment horizontal="center" vertical="top" wrapText="1"/>
    </xf>
    <xf numFmtId="0" fontId="24" fillId="0" borderId="17" xfId="0" applyFont="1" applyBorder="1" applyAlignment="1">
      <alignment horizontal="center" vertical="top" wrapText="1"/>
    </xf>
    <xf numFmtId="0" fontId="24" fillId="0" borderId="65" xfId="0" applyFont="1" applyBorder="1" applyAlignment="1">
      <alignment horizontal="center" vertical="top" wrapText="1"/>
    </xf>
    <xf numFmtId="0" fontId="30" fillId="0" borderId="67" xfId="0" applyFont="1" applyBorder="1" applyAlignment="1">
      <alignment horizontal="left" vertical="top" wrapText="1"/>
    </xf>
    <xf numFmtId="0" fontId="30" fillId="0" borderId="63" xfId="0" applyFont="1" applyBorder="1" applyAlignment="1">
      <alignment horizontal="left" vertical="top" wrapText="1"/>
    </xf>
    <xf numFmtId="0" fontId="30" fillId="0" borderId="42" xfId="0" applyFont="1" applyBorder="1" applyAlignment="1">
      <alignment horizontal="left" vertical="top" wrapText="1"/>
    </xf>
    <xf numFmtId="0" fontId="30" fillId="0" borderId="40" xfId="0" applyFont="1" applyBorder="1" applyAlignment="1">
      <alignment horizontal="left" vertical="top" wrapText="1"/>
    </xf>
    <xf numFmtId="0" fontId="30" fillId="0" borderId="41" xfId="0" applyFont="1" applyBorder="1" applyAlignment="1">
      <alignment horizontal="left" vertical="top" wrapText="1"/>
    </xf>
    <xf numFmtId="49" fontId="4" fillId="2" borderId="25" xfId="0" applyNumberFormat="1" applyFont="1" applyFill="1" applyBorder="1" applyAlignment="1">
      <alignment horizontal="right" vertical="top"/>
    </xf>
    <xf numFmtId="49" fontId="4" fillId="2" borderId="26" xfId="0" applyNumberFormat="1" applyFont="1" applyFill="1" applyBorder="1" applyAlignment="1">
      <alignment horizontal="right" vertical="top"/>
    </xf>
    <xf numFmtId="0" fontId="31" fillId="0" borderId="67" xfId="0" applyFont="1" applyBorder="1" applyAlignment="1">
      <alignment vertical="top" wrapText="1"/>
    </xf>
    <xf numFmtId="0" fontId="31" fillId="0" borderId="63" xfId="0" applyFont="1" applyBorder="1" applyAlignment="1">
      <alignment vertical="top" wrapText="1"/>
    </xf>
    <xf numFmtId="0" fontId="31" fillId="0" borderId="42" xfId="0" applyFont="1" applyBorder="1" applyAlignment="1">
      <alignment vertical="top" wrapText="1"/>
    </xf>
    <xf numFmtId="0" fontId="31" fillId="0" borderId="40" xfId="0" applyFont="1" applyBorder="1" applyAlignment="1">
      <alignment vertical="top" wrapText="1"/>
    </xf>
    <xf numFmtId="0" fontId="31" fillId="0" borderId="41" xfId="0" applyFont="1" applyBorder="1" applyAlignment="1">
      <alignment vertical="top" wrapText="1"/>
    </xf>
    <xf numFmtId="0" fontId="26" fillId="0" borderId="62" xfId="0" applyFont="1" applyFill="1" applyBorder="1" applyAlignment="1">
      <alignment vertical="top" wrapText="1"/>
    </xf>
    <xf numFmtId="49" fontId="4" fillId="3" borderId="25" xfId="0" applyNumberFormat="1" applyFont="1" applyFill="1" applyBorder="1" applyAlignment="1">
      <alignment horizontal="right" vertical="top"/>
    </xf>
    <xf numFmtId="49" fontId="4" fillId="3" borderId="26" xfId="0" applyNumberFormat="1" applyFont="1" applyFill="1" applyBorder="1" applyAlignment="1">
      <alignment horizontal="right" vertical="top"/>
    </xf>
    <xf numFmtId="0" fontId="0" fillId="0" borderId="55" xfId="0" applyBorder="1" applyAlignment="1">
      <alignment horizontal="left" vertical="top" wrapText="1"/>
    </xf>
    <xf numFmtId="49" fontId="4" fillId="3" borderId="69" xfId="0" applyNumberFormat="1" applyFont="1" applyFill="1" applyBorder="1" applyAlignment="1">
      <alignment horizontal="right" vertical="top"/>
    </xf>
    <xf numFmtId="49" fontId="2" fillId="0" borderId="3"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49" fontId="36" fillId="0" borderId="62" xfId="0" applyNumberFormat="1" applyFont="1" applyBorder="1" applyAlignment="1">
      <alignment horizontal="center" vertical="top"/>
    </xf>
    <xf numFmtId="49" fontId="36" fillId="0" borderId="63" xfId="0" applyNumberFormat="1" applyFont="1" applyBorder="1" applyAlignment="1">
      <alignment horizontal="center" vertical="top"/>
    </xf>
    <xf numFmtId="49" fontId="36" fillId="0" borderId="40" xfId="0" applyNumberFormat="1" applyFont="1" applyBorder="1" applyAlignment="1">
      <alignment horizontal="center" vertical="top"/>
    </xf>
    <xf numFmtId="49" fontId="37" fillId="0" borderId="3" xfId="0" applyNumberFormat="1" applyFont="1" applyBorder="1" applyAlignment="1">
      <alignment horizontal="center" vertical="top"/>
    </xf>
    <xf numFmtId="49" fontId="37" fillId="0" borderId="50" xfId="0" applyNumberFormat="1" applyFont="1" applyBorder="1" applyAlignment="1">
      <alignment horizontal="center" vertical="top"/>
    </xf>
    <xf numFmtId="49" fontId="37" fillId="0" borderId="44" xfId="0" applyNumberFormat="1" applyFont="1" applyBorder="1" applyAlignment="1">
      <alignment horizontal="center" vertical="top"/>
    </xf>
    <xf numFmtId="49" fontId="37" fillId="0" borderId="18" xfId="0" applyNumberFormat="1" applyFont="1" applyBorder="1" applyAlignment="1">
      <alignment horizontal="center" vertical="top"/>
    </xf>
  </cellXfs>
  <cellStyles count="2">
    <cellStyle name="Įprastas" xfId="0" builtinId="0"/>
    <cellStyle name="Įprastas 2" xfId="1"/>
  </cellStyles>
  <dxfs count="0"/>
  <tableStyles count="0" defaultTableStyle="TableStyleMedium9" defaultPivotStyle="PivotStyleLight16"/>
  <colors>
    <mruColors>
      <color rgb="FF003964"/>
      <color rgb="FF000000"/>
      <color rgb="FFCCFFCC"/>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55"/>
  <sheetViews>
    <sheetView tabSelected="1" workbookViewId="0">
      <selection activeCell="Q9" sqref="Q9"/>
    </sheetView>
  </sheetViews>
  <sheetFormatPr defaultColWidth="9.109375" defaultRowHeight="10.199999999999999" x14ac:dyDescent="0.25"/>
  <cols>
    <col min="1" max="1" width="2.6640625" style="1" customWidth="1"/>
    <col min="2" max="3" width="3.33203125" style="1" customWidth="1"/>
    <col min="4" max="4" width="25.5546875" style="1" customWidth="1"/>
    <col min="5" max="5" width="7.88671875" style="2" customWidth="1"/>
    <col min="6" max="6" width="4.44140625" style="1" customWidth="1"/>
    <col min="7" max="7" width="6" style="3" customWidth="1"/>
    <col min="8" max="9" width="7.44140625" style="1" customWidth="1"/>
    <col min="10" max="10" width="7.33203125" style="1" customWidth="1"/>
    <col min="11" max="11" width="21.6640625" style="1" customWidth="1"/>
    <col min="12" max="12" width="4" style="4" customWidth="1"/>
    <col min="13" max="13" width="3.6640625" style="1" customWidth="1"/>
    <col min="14" max="14" width="15.109375" style="5" customWidth="1"/>
    <col min="15" max="15" width="15.44140625" style="5" customWidth="1"/>
    <col min="16" max="17" width="9.109375" style="5"/>
    <col min="18" max="18" width="34.44140625" style="5" customWidth="1"/>
    <col min="19" max="16384" width="9.109375" style="5"/>
  </cols>
  <sheetData>
    <row r="1" spans="1:19" ht="47.25" customHeight="1" x14ac:dyDescent="0.25">
      <c r="D1" s="47"/>
      <c r="E1" s="48"/>
      <c r="F1" s="47"/>
      <c r="G1" s="49"/>
      <c r="H1" s="47"/>
      <c r="I1" s="475"/>
      <c r="J1" s="476"/>
      <c r="K1" s="476"/>
      <c r="L1" s="476"/>
      <c r="M1" s="476"/>
    </row>
    <row r="2" spans="1:19" ht="12" customHeight="1" x14ac:dyDescent="0.25">
      <c r="A2" s="24"/>
      <c r="B2" s="24"/>
      <c r="C2" s="24"/>
      <c r="D2" s="498" t="s">
        <v>154</v>
      </c>
      <c r="E2" s="499"/>
      <c r="F2" s="499"/>
      <c r="G2" s="499"/>
      <c r="H2" s="499"/>
      <c r="I2" s="499"/>
      <c r="J2" s="499"/>
      <c r="K2" s="499"/>
      <c r="L2" s="499"/>
      <c r="M2" s="499"/>
      <c r="N2" s="499"/>
      <c r="O2" s="499"/>
      <c r="P2" s="20"/>
      <c r="Q2" s="20"/>
      <c r="R2" s="20"/>
      <c r="S2" s="20"/>
    </row>
    <row r="3" spans="1:19" ht="25.2" customHeight="1" thickBot="1" x14ac:dyDescent="0.3">
      <c r="A3" s="6"/>
      <c r="B3" s="16"/>
      <c r="C3" s="16"/>
      <c r="D3" s="490" t="s">
        <v>39</v>
      </c>
      <c r="E3" s="490"/>
      <c r="F3" s="490"/>
      <c r="G3" s="490"/>
      <c r="H3" s="490"/>
      <c r="I3" s="491"/>
      <c r="J3" s="491"/>
      <c r="K3" s="491"/>
      <c r="L3" s="491"/>
      <c r="M3" s="50"/>
      <c r="N3" s="21"/>
      <c r="O3" s="21"/>
      <c r="P3" s="21"/>
      <c r="Q3" s="21"/>
      <c r="R3" s="21"/>
      <c r="S3" s="21"/>
    </row>
    <row r="4" spans="1:19" ht="36.75" customHeight="1" x14ac:dyDescent="0.25">
      <c r="A4" s="442" t="s">
        <v>0</v>
      </c>
      <c r="B4" s="445" t="s">
        <v>1</v>
      </c>
      <c r="C4" s="445" t="s">
        <v>2</v>
      </c>
      <c r="D4" s="448" t="s">
        <v>3</v>
      </c>
      <c r="E4" s="451" t="s">
        <v>4</v>
      </c>
      <c r="F4" s="458" t="s">
        <v>5</v>
      </c>
      <c r="G4" s="461" t="s">
        <v>6</v>
      </c>
      <c r="H4" s="468" t="s">
        <v>37</v>
      </c>
      <c r="I4" s="469"/>
      <c r="J4" s="470"/>
      <c r="K4" s="466" t="s">
        <v>93</v>
      </c>
      <c r="L4" s="467"/>
      <c r="M4" s="467"/>
      <c r="N4" s="500" t="s">
        <v>38</v>
      </c>
      <c r="O4" s="502" t="s">
        <v>33</v>
      </c>
    </row>
    <row r="5" spans="1:19" ht="15" customHeight="1" x14ac:dyDescent="0.25">
      <c r="A5" s="443"/>
      <c r="B5" s="446"/>
      <c r="C5" s="446"/>
      <c r="D5" s="449"/>
      <c r="E5" s="452"/>
      <c r="F5" s="459"/>
      <c r="G5" s="462"/>
      <c r="H5" s="464" t="s">
        <v>156</v>
      </c>
      <c r="I5" s="454" t="s">
        <v>157</v>
      </c>
      <c r="J5" s="471" t="s">
        <v>158</v>
      </c>
      <c r="K5" s="456" t="s">
        <v>3</v>
      </c>
      <c r="L5" s="477"/>
      <c r="M5" s="478"/>
      <c r="N5" s="501"/>
      <c r="O5" s="503"/>
    </row>
    <row r="6" spans="1:19" ht="102" customHeight="1" thickBot="1" x14ac:dyDescent="0.3">
      <c r="A6" s="444"/>
      <c r="B6" s="447"/>
      <c r="C6" s="447"/>
      <c r="D6" s="450"/>
      <c r="E6" s="453"/>
      <c r="F6" s="460"/>
      <c r="G6" s="463"/>
      <c r="H6" s="465"/>
      <c r="I6" s="455"/>
      <c r="J6" s="472"/>
      <c r="K6" s="457"/>
      <c r="L6" s="22" t="s">
        <v>34</v>
      </c>
      <c r="M6" s="23" t="s">
        <v>35</v>
      </c>
      <c r="N6" s="501"/>
      <c r="O6" s="503"/>
    </row>
    <row r="7" spans="1:19" ht="27" customHeight="1" thickBot="1" x14ac:dyDescent="0.3">
      <c r="A7" s="52" t="s">
        <v>7</v>
      </c>
      <c r="B7" s="435" t="s">
        <v>40</v>
      </c>
      <c r="C7" s="435"/>
      <c r="D7" s="435"/>
      <c r="E7" s="435"/>
      <c r="F7" s="435"/>
      <c r="G7" s="435"/>
      <c r="H7" s="435"/>
      <c r="I7" s="435"/>
      <c r="J7" s="435"/>
      <c r="K7" s="435"/>
      <c r="L7" s="435"/>
      <c r="M7" s="435"/>
      <c r="N7" s="505"/>
      <c r="O7" s="506"/>
    </row>
    <row r="8" spans="1:19" s="13" customFormat="1" ht="35.4" customHeight="1" thickBot="1" x14ac:dyDescent="0.3">
      <c r="A8" s="25" t="s">
        <v>7</v>
      </c>
      <c r="B8" s="26" t="s">
        <v>7</v>
      </c>
      <c r="C8" s="473" t="s">
        <v>41</v>
      </c>
      <c r="D8" s="473"/>
      <c r="E8" s="473"/>
      <c r="F8" s="473"/>
      <c r="G8" s="473"/>
      <c r="H8" s="473"/>
      <c r="I8" s="473"/>
      <c r="J8" s="473"/>
      <c r="K8" s="473"/>
      <c r="L8" s="473"/>
      <c r="M8" s="474"/>
      <c r="N8" s="388"/>
      <c r="O8" s="389"/>
      <c r="P8" s="5"/>
      <c r="Q8" s="5"/>
      <c r="R8" s="5"/>
      <c r="S8" s="5"/>
    </row>
    <row r="9" spans="1:19" s="13" customFormat="1" ht="25.5" customHeight="1" x14ac:dyDescent="0.25">
      <c r="A9" s="515"/>
      <c r="B9" s="519"/>
      <c r="C9" s="431"/>
      <c r="D9" s="481" t="s">
        <v>42</v>
      </c>
      <c r="E9" s="484" t="s">
        <v>30</v>
      </c>
      <c r="F9" s="487" t="s">
        <v>94</v>
      </c>
      <c r="G9" s="27" t="s">
        <v>44</v>
      </c>
      <c r="H9" s="291">
        <v>0</v>
      </c>
      <c r="I9" s="292">
        <v>0</v>
      </c>
      <c r="J9" s="292">
        <v>0</v>
      </c>
      <c r="K9" s="250" t="s">
        <v>78</v>
      </c>
      <c r="L9" s="86" t="s">
        <v>32</v>
      </c>
      <c r="M9" s="87" t="s">
        <v>124</v>
      </c>
      <c r="N9" s="507" t="s">
        <v>189</v>
      </c>
      <c r="O9" s="508"/>
      <c r="P9" s="5"/>
      <c r="Q9" s="17"/>
      <c r="R9" s="17"/>
      <c r="S9" s="17"/>
    </row>
    <row r="10" spans="1:19" s="13" customFormat="1" ht="11.4" customHeight="1" x14ac:dyDescent="0.25">
      <c r="A10" s="516"/>
      <c r="B10" s="520"/>
      <c r="C10" s="432"/>
      <c r="D10" s="482"/>
      <c r="E10" s="485"/>
      <c r="F10" s="488"/>
      <c r="G10" s="55" t="s">
        <v>31</v>
      </c>
      <c r="H10" s="100">
        <v>0</v>
      </c>
      <c r="I10" s="56">
        <v>0</v>
      </c>
      <c r="J10" s="56">
        <v>0</v>
      </c>
      <c r="K10" s="88"/>
      <c r="L10" s="89"/>
      <c r="M10" s="90"/>
      <c r="N10" s="509"/>
      <c r="O10" s="510"/>
      <c r="P10" s="17"/>
      <c r="Q10" s="17"/>
      <c r="R10" s="17"/>
      <c r="S10" s="17"/>
    </row>
    <row r="11" spans="1:19" s="13" customFormat="1" ht="16.95" customHeight="1" x14ac:dyDescent="0.25">
      <c r="A11" s="517"/>
      <c r="B11" s="521"/>
      <c r="C11" s="523"/>
      <c r="D11" s="524"/>
      <c r="E11" s="485"/>
      <c r="F11" s="488"/>
      <c r="G11" s="28" t="s">
        <v>46</v>
      </c>
      <c r="H11" s="101">
        <v>0</v>
      </c>
      <c r="I11" s="29">
        <v>0</v>
      </c>
      <c r="J11" s="29">
        <v>0</v>
      </c>
      <c r="K11" s="91"/>
      <c r="L11" s="92"/>
      <c r="M11" s="93"/>
      <c r="N11" s="509"/>
      <c r="O11" s="510"/>
      <c r="P11" s="18"/>
      <c r="Q11" s="17"/>
      <c r="R11" s="17"/>
      <c r="S11" s="17"/>
    </row>
    <row r="12" spans="1:19" s="13" customFormat="1" ht="21" customHeight="1" thickBot="1" x14ac:dyDescent="0.3">
      <c r="A12" s="518"/>
      <c r="B12" s="522"/>
      <c r="C12" s="433"/>
      <c r="D12" s="472"/>
      <c r="E12" s="486"/>
      <c r="F12" s="489"/>
      <c r="G12" s="53" t="s">
        <v>8</v>
      </c>
      <c r="H12" s="108">
        <f>SUM(H9:H11)</f>
        <v>0</v>
      </c>
      <c r="I12" s="85">
        <f t="shared" ref="I12:J12" si="0">SUM(I9:I11)</f>
        <v>0</v>
      </c>
      <c r="J12" s="85">
        <f t="shared" si="0"/>
        <v>0</v>
      </c>
      <c r="K12" s="259"/>
      <c r="L12" s="94"/>
      <c r="M12" s="95"/>
      <c r="N12" s="511"/>
      <c r="O12" s="512"/>
      <c r="P12" s="18"/>
      <c r="Q12" s="17"/>
      <c r="R12" s="17"/>
      <c r="S12" s="17"/>
    </row>
    <row r="13" spans="1:19" s="13" customFormat="1" ht="25.5" customHeight="1" x14ac:dyDescent="0.25">
      <c r="A13" s="51"/>
      <c r="B13" s="40"/>
      <c r="C13" s="479"/>
      <c r="D13" s="481" t="s">
        <v>43</v>
      </c>
      <c r="E13" s="484" t="s">
        <v>30</v>
      </c>
      <c r="F13" s="487" t="s">
        <v>94</v>
      </c>
      <c r="G13" s="27" t="s">
        <v>44</v>
      </c>
      <c r="H13" s="286">
        <v>0</v>
      </c>
      <c r="I13" s="287">
        <v>0</v>
      </c>
      <c r="J13" s="288">
        <v>0</v>
      </c>
      <c r="K13" s="300" t="s">
        <v>79</v>
      </c>
      <c r="L13" s="234" t="s">
        <v>32</v>
      </c>
      <c r="M13" s="235" t="s">
        <v>32</v>
      </c>
      <c r="N13" s="373" t="s">
        <v>190</v>
      </c>
      <c r="O13" s="381"/>
      <c r="P13" s="17"/>
      <c r="Q13" s="17"/>
      <c r="R13" s="17"/>
      <c r="S13" s="17"/>
    </row>
    <row r="14" spans="1:19" s="13" customFormat="1" ht="11.4" customHeight="1" x14ac:dyDescent="0.25">
      <c r="A14" s="131"/>
      <c r="B14" s="132"/>
      <c r="C14" s="494"/>
      <c r="D14" s="492"/>
      <c r="E14" s="496"/>
      <c r="F14" s="488"/>
      <c r="G14" s="28" t="s">
        <v>46</v>
      </c>
      <c r="H14" s="103">
        <v>0</v>
      </c>
      <c r="I14" s="186">
        <v>0</v>
      </c>
      <c r="J14" s="36"/>
      <c r="K14" s="251"/>
      <c r="L14" s="238"/>
      <c r="M14" s="239"/>
      <c r="N14" s="374"/>
      <c r="O14" s="382"/>
      <c r="Q14" s="17"/>
      <c r="R14" s="17"/>
      <c r="S14" s="17"/>
    </row>
    <row r="15" spans="1:19" s="13" customFormat="1" ht="21.75" customHeight="1" thickBot="1" x14ac:dyDescent="0.3">
      <c r="A15" s="42"/>
      <c r="B15" s="41"/>
      <c r="C15" s="495"/>
      <c r="D15" s="493"/>
      <c r="E15" s="497"/>
      <c r="F15" s="488"/>
      <c r="G15" s="53" t="s">
        <v>8</v>
      </c>
      <c r="H15" s="108">
        <f>H13+H14</f>
        <v>0</v>
      </c>
      <c r="I15" s="85">
        <f>I13+I14</f>
        <v>0</v>
      </c>
      <c r="J15" s="85">
        <f>J13+J14</f>
        <v>0</v>
      </c>
      <c r="K15" s="61"/>
      <c r="L15" s="135"/>
      <c r="M15" s="136"/>
      <c r="N15" s="383"/>
      <c r="O15" s="384"/>
      <c r="P15" s="17"/>
      <c r="Q15" s="17"/>
      <c r="R15" s="17"/>
      <c r="S15" s="17"/>
    </row>
    <row r="16" spans="1:19" s="13" customFormat="1" ht="16.2" customHeight="1" x14ac:dyDescent="0.25">
      <c r="A16" s="51"/>
      <c r="B16" s="40"/>
      <c r="C16" s="479"/>
      <c r="D16" s="481" t="s">
        <v>48</v>
      </c>
      <c r="E16" s="484" t="s">
        <v>30</v>
      </c>
      <c r="F16" s="487" t="s">
        <v>94</v>
      </c>
      <c r="G16" s="27" t="s">
        <v>44</v>
      </c>
      <c r="H16" s="105">
        <v>92.5</v>
      </c>
      <c r="I16" s="112">
        <v>90.5</v>
      </c>
      <c r="J16" s="54">
        <v>61.9</v>
      </c>
      <c r="K16" s="70"/>
      <c r="L16" s="234"/>
      <c r="M16" s="235"/>
      <c r="N16" s="373" t="s">
        <v>191</v>
      </c>
      <c r="O16" s="381"/>
      <c r="Q16" s="17"/>
      <c r="R16" s="17"/>
      <c r="S16" s="17"/>
    </row>
    <row r="17" spans="1:19" s="13" customFormat="1" ht="12.6" customHeight="1" x14ac:dyDescent="0.25">
      <c r="A17" s="131"/>
      <c r="B17" s="132"/>
      <c r="C17" s="432"/>
      <c r="D17" s="482"/>
      <c r="E17" s="485"/>
      <c r="F17" s="488"/>
      <c r="G17" s="55" t="s">
        <v>31</v>
      </c>
      <c r="H17" s="106">
        <v>0.3</v>
      </c>
      <c r="I17" s="113">
        <v>0.3</v>
      </c>
      <c r="J17" s="60">
        <v>0.3</v>
      </c>
      <c r="K17" s="71"/>
      <c r="L17" s="236"/>
      <c r="M17" s="237"/>
      <c r="N17" s="374"/>
      <c r="O17" s="382"/>
      <c r="Q17" s="17"/>
      <c r="R17" s="17"/>
      <c r="S17" s="17"/>
    </row>
    <row r="18" spans="1:19" s="13" customFormat="1" ht="12" customHeight="1" x14ac:dyDescent="0.25">
      <c r="A18" s="131"/>
      <c r="B18" s="132"/>
      <c r="C18" s="494"/>
      <c r="D18" s="492"/>
      <c r="E18" s="496"/>
      <c r="F18" s="488"/>
      <c r="G18" s="28" t="s">
        <v>46</v>
      </c>
      <c r="H18" s="159">
        <v>848.8</v>
      </c>
      <c r="I18" s="187">
        <v>460.8</v>
      </c>
      <c r="J18" s="188">
        <v>2.9</v>
      </c>
      <c r="K18" s="71" t="s">
        <v>78</v>
      </c>
      <c r="L18" s="238" t="s">
        <v>32</v>
      </c>
      <c r="M18" s="239" t="s">
        <v>32</v>
      </c>
      <c r="N18" s="374"/>
      <c r="O18" s="382"/>
      <c r="P18" s="17"/>
      <c r="Q18" s="17"/>
      <c r="R18" s="17"/>
      <c r="S18" s="17"/>
    </row>
    <row r="19" spans="1:19" s="13" customFormat="1" ht="117" customHeight="1" thickBot="1" x14ac:dyDescent="0.3">
      <c r="A19" s="42"/>
      <c r="B19" s="41"/>
      <c r="C19" s="495"/>
      <c r="D19" s="493"/>
      <c r="E19" s="497"/>
      <c r="F19" s="489"/>
      <c r="G19" s="124" t="s">
        <v>8</v>
      </c>
      <c r="H19" s="125">
        <f>H16+H17+H18</f>
        <v>941.59999999999991</v>
      </c>
      <c r="I19" s="125">
        <f t="shared" ref="I19:J19" si="1">I16+I17+I18</f>
        <v>551.6</v>
      </c>
      <c r="J19" s="125">
        <f t="shared" si="1"/>
        <v>65.099999999999994</v>
      </c>
      <c r="K19" s="240"/>
      <c r="L19" s="241"/>
      <c r="M19" s="242"/>
      <c r="N19" s="383"/>
      <c r="O19" s="384"/>
      <c r="P19" s="17"/>
      <c r="Q19" s="17"/>
      <c r="R19" s="17"/>
      <c r="S19" s="17"/>
    </row>
    <row r="20" spans="1:19" s="13" customFormat="1" ht="16.5" customHeight="1" x14ac:dyDescent="0.25">
      <c r="A20" s="133"/>
      <c r="B20" s="189"/>
      <c r="C20" s="226"/>
      <c r="D20" s="481" t="s">
        <v>111</v>
      </c>
      <c r="E20" s="484" t="s">
        <v>30</v>
      </c>
      <c r="F20" s="487" t="s">
        <v>94</v>
      </c>
      <c r="G20" s="27" t="s">
        <v>44</v>
      </c>
      <c r="H20" s="102">
        <v>52.6</v>
      </c>
      <c r="I20" s="110">
        <v>18</v>
      </c>
      <c r="J20" s="102">
        <v>17.8</v>
      </c>
      <c r="K20" s="275" t="s">
        <v>79</v>
      </c>
      <c r="L20" s="243" t="s">
        <v>32</v>
      </c>
      <c r="M20" s="235" t="s">
        <v>32</v>
      </c>
      <c r="N20" s="328" t="s">
        <v>201</v>
      </c>
      <c r="O20" s="395"/>
      <c r="Q20" s="17"/>
      <c r="R20" s="17"/>
      <c r="S20" s="17"/>
    </row>
    <row r="21" spans="1:19" s="13" customFormat="1" ht="16.5" customHeight="1" x14ac:dyDescent="0.25">
      <c r="A21" s="133"/>
      <c r="B21" s="189"/>
      <c r="C21" s="226"/>
      <c r="D21" s="482"/>
      <c r="E21" s="485"/>
      <c r="F21" s="488"/>
      <c r="G21" s="55" t="s">
        <v>46</v>
      </c>
      <c r="H21" s="107">
        <v>648.70000000000005</v>
      </c>
      <c r="I21" s="114">
        <v>190.7</v>
      </c>
      <c r="J21" s="107">
        <v>27.8</v>
      </c>
      <c r="K21" s="276"/>
      <c r="L21" s="244"/>
      <c r="M21" s="237"/>
      <c r="N21" s="391"/>
      <c r="O21" s="396"/>
      <c r="P21" s="17"/>
      <c r="Q21" s="17"/>
      <c r="R21" s="17"/>
      <c r="S21" s="17"/>
    </row>
    <row r="22" spans="1:19" s="13" customFormat="1" ht="15" customHeight="1" x14ac:dyDescent="0.25">
      <c r="A22" s="133"/>
      <c r="B22" s="189"/>
      <c r="C22" s="226"/>
      <c r="D22" s="482"/>
      <c r="E22" s="485"/>
      <c r="F22" s="488"/>
      <c r="G22" s="28" t="s">
        <v>31</v>
      </c>
      <c r="H22" s="103">
        <v>0.3</v>
      </c>
      <c r="I22" s="186">
        <v>0.3</v>
      </c>
      <c r="J22" s="103">
        <v>0.3</v>
      </c>
      <c r="K22" s="277"/>
      <c r="L22" s="245"/>
      <c r="M22" s="239"/>
      <c r="N22" s="504"/>
      <c r="O22" s="396"/>
      <c r="P22" s="17"/>
      <c r="Q22" s="17"/>
      <c r="R22" s="17"/>
      <c r="S22" s="17"/>
    </row>
    <row r="23" spans="1:19" s="13" customFormat="1" ht="192.6" customHeight="1" thickBot="1" x14ac:dyDescent="0.3">
      <c r="A23" s="133"/>
      <c r="B23" s="189"/>
      <c r="C23" s="226"/>
      <c r="D23" s="483"/>
      <c r="E23" s="486"/>
      <c r="F23" s="489"/>
      <c r="G23" s="53" t="s">
        <v>8</v>
      </c>
      <c r="H23" s="108">
        <f>H20+H21+H22</f>
        <v>701.6</v>
      </c>
      <c r="I23" s="85">
        <f t="shared" ref="I23:J23" si="2">I20+I21+I22</f>
        <v>209</v>
      </c>
      <c r="J23" s="108">
        <f t="shared" si="2"/>
        <v>45.9</v>
      </c>
      <c r="K23" s="278"/>
      <c r="L23" s="247"/>
      <c r="M23" s="242"/>
      <c r="N23" s="397"/>
      <c r="O23" s="398"/>
      <c r="P23" s="17"/>
      <c r="Q23" s="17"/>
      <c r="R23" s="17"/>
      <c r="S23" s="17"/>
    </row>
    <row r="24" spans="1:19" s="13" customFormat="1" ht="13.95" customHeight="1" x14ac:dyDescent="0.25">
      <c r="A24" s="96"/>
      <c r="B24" s="97"/>
      <c r="C24" s="479"/>
      <c r="D24" s="481" t="s">
        <v>49</v>
      </c>
      <c r="E24" s="484" t="s">
        <v>30</v>
      </c>
      <c r="F24" s="487" t="s">
        <v>94</v>
      </c>
      <c r="G24" s="27" t="s">
        <v>44</v>
      </c>
      <c r="H24" s="102">
        <v>59.6</v>
      </c>
      <c r="I24" s="110">
        <v>25.9</v>
      </c>
      <c r="J24" s="102">
        <v>25.8</v>
      </c>
      <c r="K24" s="275" t="s">
        <v>79</v>
      </c>
      <c r="L24" s="243" t="s">
        <v>32</v>
      </c>
      <c r="M24" s="235" t="s">
        <v>32</v>
      </c>
      <c r="N24" s="328" t="s">
        <v>192</v>
      </c>
      <c r="O24" s="329"/>
      <c r="Q24" s="17"/>
      <c r="R24" s="17"/>
      <c r="S24" s="17"/>
    </row>
    <row r="25" spans="1:19" s="13" customFormat="1" ht="13.2" customHeight="1" x14ac:dyDescent="0.25">
      <c r="A25" s="260"/>
      <c r="B25" s="98"/>
      <c r="C25" s="432"/>
      <c r="D25" s="482"/>
      <c r="E25" s="485"/>
      <c r="F25" s="488"/>
      <c r="G25" s="55" t="s">
        <v>46</v>
      </c>
      <c r="H25" s="107">
        <v>734.3</v>
      </c>
      <c r="I25" s="114">
        <v>770.4</v>
      </c>
      <c r="J25" s="107">
        <v>431.8</v>
      </c>
      <c r="K25" s="276"/>
      <c r="L25" s="244"/>
      <c r="M25" s="237"/>
      <c r="N25" s="391"/>
      <c r="O25" s="331"/>
      <c r="Q25" s="17"/>
      <c r="R25" s="17"/>
      <c r="S25" s="17"/>
    </row>
    <row r="26" spans="1:19" s="13" customFormat="1" ht="16.2" customHeight="1" x14ac:dyDescent="0.25">
      <c r="A26" s="260"/>
      <c r="B26" s="98"/>
      <c r="C26" s="432"/>
      <c r="D26" s="482"/>
      <c r="E26" s="485"/>
      <c r="F26" s="488"/>
      <c r="G26" s="203" t="s">
        <v>31</v>
      </c>
      <c r="H26" s="204">
        <v>0.3</v>
      </c>
      <c r="I26" s="205">
        <v>0.3</v>
      </c>
      <c r="J26" s="204">
        <v>0.1</v>
      </c>
      <c r="K26" s="276"/>
      <c r="L26" s="244"/>
      <c r="M26" s="237"/>
      <c r="N26" s="391"/>
      <c r="O26" s="331"/>
      <c r="P26" s="17"/>
      <c r="Q26" s="17"/>
      <c r="R26" s="17"/>
      <c r="S26" s="17"/>
    </row>
    <row r="27" spans="1:19" s="13" customFormat="1" ht="12.6" customHeight="1" x14ac:dyDescent="0.25">
      <c r="A27" s="260"/>
      <c r="B27" s="98"/>
      <c r="C27" s="432"/>
      <c r="D27" s="482"/>
      <c r="E27" s="485"/>
      <c r="F27" s="488"/>
      <c r="G27" s="202" t="s">
        <v>45</v>
      </c>
      <c r="H27" s="103">
        <v>0</v>
      </c>
      <c r="I27" s="186">
        <v>0</v>
      </c>
      <c r="J27" s="274">
        <v>0</v>
      </c>
      <c r="K27" s="277"/>
      <c r="L27" s="245"/>
      <c r="M27" s="239"/>
      <c r="N27" s="330"/>
      <c r="O27" s="331"/>
      <c r="P27" s="17"/>
      <c r="Q27" s="17"/>
      <c r="R27" s="17"/>
      <c r="S27" s="17"/>
    </row>
    <row r="28" spans="1:19" s="13" customFormat="1" ht="14.4" customHeight="1" thickBot="1" x14ac:dyDescent="0.3">
      <c r="A28" s="115"/>
      <c r="B28" s="99"/>
      <c r="C28" s="480"/>
      <c r="D28" s="483"/>
      <c r="E28" s="486"/>
      <c r="F28" s="489"/>
      <c r="G28" s="53" t="s">
        <v>8</v>
      </c>
      <c r="H28" s="108">
        <f>H24+H25+H27+H26</f>
        <v>794.19999999999993</v>
      </c>
      <c r="I28" s="108">
        <f t="shared" ref="I28:J28" si="3">I24+I25+I27+I26</f>
        <v>796.59999999999991</v>
      </c>
      <c r="J28" s="108">
        <f t="shared" si="3"/>
        <v>457.70000000000005</v>
      </c>
      <c r="K28" s="278"/>
      <c r="L28" s="247"/>
      <c r="M28" s="242"/>
      <c r="N28" s="332"/>
      <c r="O28" s="333"/>
      <c r="P28" s="17"/>
      <c r="Q28" s="17"/>
      <c r="R28" s="17"/>
      <c r="S28" s="17"/>
    </row>
    <row r="29" spans="1:19" s="13" customFormat="1" ht="14.4" customHeight="1" x14ac:dyDescent="0.25">
      <c r="A29" s="96"/>
      <c r="B29" s="97"/>
      <c r="C29" s="479"/>
      <c r="D29" s="481" t="s">
        <v>127</v>
      </c>
      <c r="E29" s="484" t="s">
        <v>30</v>
      </c>
      <c r="F29" s="487" t="s">
        <v>94</v>
      </c>
      <c r="G29" s="27" t="s">
        <v>44</v>
      </c>
      <c r="H29" s="102">
        <v>11</v>
      </c>
      <c r="I29" s="110">
        <v>0</v>
      </c>
      <c r="J29" s="102">
        <v>0</v>
      </c>
      <c r="K29" s="275"/>
      <c r="L29" s="243"/>
      <c r="M29" s="235"/>
      <c r="N29" s="328" t="s">
        <v>202</v>
      </c>
      <c r="O29" s="395"/>
      <c r="Q29" s="17"/>
      <c r="R29" s="17"/>
      <c r="S29" s="17"/>
    </row>
    <row r="30" spans="1:19" s="13" customFormat="1" ht="14.4" customHeight="1" x14ac:dyDescent="0.25">
      <c r="A30" s="260"/>
      <c r="B30" s="98"/>
      <c r="C30" s="432"/>
      <c r="D30" s="482"/>
      <c r="E30" s="485"/>
      <c r="F30" s="488"/>
      <c r="G30" s="55" t="s">
        <v>46</v>
      </c>
      <c r="H30" s="107">
        <v>0</v>
      </c>
      <c r="I30" s="114">
        <v>0</v>
      </c>
      <c r="J30" s="107">
        <v>0</v>
      </c>
      <c r="K30" s="276"/>
      <c r="L30" s="244"/>
      <c r="M30" s="237"/>
      <c r="N30" s="391"/>
      <c r="O30" s="396"/>
      <c r="Q30" s="17"/>
      <c r="R30" s="17"/>
      <c r="S30" s="17"/>
    </row>
    <row r="31" spans="1:19" s="13" customFormat="1" ht="14.4" customHeight="1" x14ac:dyDescent="0.25">
      <c r="A31" s="260"/>
      <c r="B31" s="98"/>
      <c r="C31" s="432"/>
      <c r="D31" s="482"/>
      <c r="E31" s="485"/>
      <c r="F31" s="488"/>
      <c r="G31" s="203" t="s">
        <v>31</v>
      </c>
      <c r="H31" s="204">
        <v>0</v>
      </c>
      <c r="I31" s="205">
        <v>0</v>
      </c>
      <c r="J31" s="204">
        <v>0</v>
      </c>
      <c r="K31" s="276"/>
      <c r="L31" s="244"/>
      <c r="M31" s="237"/>
      <c r="N31" s="391"/>
      <c r="O31" s="396"/>
      <c r="P31" s="17"/>
      <c r="Q31" s="17"/>
      <c r="R31" s="17"/>
      <c r="S31" s="17"/>
    </row>
    <row r="32" spans="1:19" s="13" customFormat="1" ht="28.8" customHeight="1" thickBot="1" x14ac:dyDescent="0.3">
      <c r="A32" s="115"/>
      <c r="B32" s="99"/>
      <c r="C32" s="480"/>
      <c r="D32" s="483"/>
      <c r="E32" s="486"/>
      <c r="F32" s="489"/>
      <c r="G32" s="53" t="s">
        <v>8</v>
      </c>
      <c r="H32" s="108">
        <f>H29+H30+H31</f>
        <v>11</v>
      </c>
      <c r="I32" s="108">
        <f t="shared" ref="I32" si="4">I29+I30+I31</f>
        <v>0</v>
      </c>
      <c r="J32" s="108">
        <f t="shared" ref="J32" si="5">J29+J30+J31</f>
        <v>0</v>
      </c>
      <c r="K32" s="278"/>
      <c r="L32" s="247"/>
      <c r="M32" s="242"/>
      <c r="N32" s="397"/>
      <c r="O32" s="398"/>
      <c r="P32" s="17"/>
      <c r="Q32" s="17"/>
      <c r="R32" s="17"/>
      <c r="S32" s="17"/>
    </row>
    <row r="33" spans="1:19" s="13" customFormat="1" ht="14.25" customHeight="1" x14ac:dyDescent="0.25">
      <c r="A33" s="96"/>
      <c r="B33" s="97"/>
      <c r="C33" s="479"/>
      <c r="D33" s="481" t="s">
        <v>128</v>
      </c>
      <c r="E33" s="484" t="s">
        <v>30</v>
      </c>
      <c r="F33" s="487" t="s">
        <v>94</v>
      </c>
      <c r="G33" s="27" t="s">
        <v>44</v>
      </c>
      <c r="H33" s="102">
        <v>0</v>
      </c>
      <c r="I33" s="110">
        <v>0</v>
      </c>
      <c r="J33" s="102">
        <v>0</v>
      </c>
      <c r="K33" s="275"/>
      <c r="L33" s="243"/>
      <c r="M33" s="235"/>
      <c r="N33" s="328" t="s">
        <v>193</v>
      </c>
      <c r="O33" s="395"/>
      <c r="P33" s="17"/>
      <c r="Q33" s="17"/>
      <c r="R33" s="17"/>
      <c r="S33" s="17"/>
    </row>
    <row r="34" spans="1:19" s="13" customFormat="1" ht="13.2" customHeight="1" x14ac:dyDescent="0.25">
      <c r="A34" s="130"/>
      <c r="B34" s="98"/>
      <c r="C34" s="432"/>
      <c r="D34" s="482"/>
      <c r="E34" s="485"/>
      <c r="F34" s="488"/>
      <c r="G34" s="55" t="s">
        <v>46</v>
      </c>
      <c r="H34" s="107">
        <v>0</v>
      </c>
      <c r="I34" s="114">
        <v>10.9</v>
      </c>
      <c r="J34" s="107">
        <v>0</v>
      </c>
      <c r="K34" s="276"/>
      <c r="L34" s="244"/>
      <c r="M34" s="237"/>
      <c r="N34" s="391"/>
      <c r="O34" s="396"/>
      <c r="Q34" s="17"/>
      <c r="R34" s="17"/>
      <c r="S34" s="17"/>
    </row>
    <row r="35" spans="1:19" s="13" customFormat="1" ht="13.2" customHeight="1" x14ac:dyDescent="0.25">
      <c r="A35" s="133"/>
      <c r="B35" s="98"/>
      <c r="C35" s="432"/>
      <c r="D35" s="482"/>
      <c r="E35" s="485"/>
      <c r="F35" s="488"/>
      <c r="G35" s="203" t="s">
        <v>31</v>
      </c>
      <c r="H35" s="204">
        <v>70</v>
      </c>
      <c r="I35" s="205">
        <v>77.7</v>
      </c>
      <c r="J35" s="204">
        <v>18.2</v>
      </c>
      <c r="K35" s="276"/>
      <c r="L35" s="244"/>
      <c r="M35" s="237"/>
      <c r="N35" s="391"/>
      <c r="O35" s="396"/>
      <c r="P35" s="17"/>
      <c r="Q35" s="17"/>
      <c r="R35" s="17"/>
      <c r="S35" s="17"/>
    </row>
    <row r="36" spans="1:19" s="13" customFormat="1" ht="103.8" customHeight="1" thickBot="1" x14ac:dyDescent="0.3">
      <c r="A36" s="115"/>
      <c r="B36" s="99"/>
      <c r="C36" s="480"/>
      <c r="D36" s="483"/>
      <c r="E36" s="486"/>
      <c r="F36" s="489"/>
      <c r="G36" s="53" t="s">
        <v>8</v>
      </c>
      <c r="H36" s="108">
        <f>H33+H34+H35</f>
        <v>70</v>
      </c>
      <c r="I36" s="108">
        <f t="shared" ref="I36:J36" si="6">I33+I34+I35</f>
        <v>88.600000000000009</v>
      </c>
      <c r="J36" s="108">
        <f t="shared" si="6"/>
        <v>18.2</v>
      </c>
      <c r="K36" s="278"/>
      <c r="L36" s="247"/>
      <c r="M36" s="242"/>
      <c r="N36" s="397"/>
      <c r="O36" s="398"/>
      <c r="P36" s="17"/>
      <c r="Q36" s="17"/>
      <c r="R36" s="17"/>
      <c r="S36" s="17"/>
    </row>
    <row r="37" spans="1:19" s="13" customFormat="1" ht="15.75" customHeight="1" thickBot="1" x14ac:dyDescent="0.3">
      <c r="A37" s="25" t="s">
        <v>7</v>
      </c>
      <c r="B37" s="37" t="s">
        <v>7</v>
      </c>
      <c r="C37" s="437" t="s">
        <v>10</v>
      </c>
      <c r="D37" s="438"/>
      <c r="E37" s="438"/>
      <c r="F37" s="438"/>
      <c r="G37" s="439"/>
      <c r="H37" s="109">
        <f>H12+H15+H36+H19+H23+H28+H32</f>
        <v>2518.3999999999996</v>
      </c>
      <c r="I37" s="109">
        <f t="shared" ref="I37:J37" si="7">I12+I15+I36+I19+I23+I28+I32</f>
        <v>1645.8</v>
      </c>
      <c r="J37" s="109">
        <f t="shared" si="7"/>
        <v>586.90000000000009</v>
      </c>
      <c r="K37" s="248"/>
      <c r="L37" s="249"/>
      <c r="M37" s="249"/>
      <c r="N37" s="401"/>
      <c r="O37" s="400"/>
      <c r="P37" s="17"/>
      <c r="Q37" s="17"/>
      <c r="R37" s="17"/>
      <c r="S37" s="17"/>
    </row>
    <row r="38" spans="1:19" s="13" customFormat="1" ht="33" customHeight="1" thickBot="1" x14ac:dyDescent="0.3">
      <c r="A38" s="68" t="s">
        <v>7</v>
      </c>
      <c r="B38" s="69" t="s">
        <v>9</v>
      </c>
      <c r="C38" s="513" t="s">
        <v>50</v>
      </c>
      <c r="D38" s="513"/>
      <c r="E38" s="513"/>
      <c r="F38" s="513"/>
      <c r="G38" s="513"/>
      <c r="H38" s="513"/>
      <c r="I38" s="513"/>
      <c r="J38" s="513"/>
      <c r="K38" s="513"/>
      <c r="L38" s="513"/>
      <c r="M38" s="514"/>
      <c r="N38" s="399"/>
      <c r="O38" s="400"/>
      <c r="P38" s="17"/>
      <c r="Q38" s="17"/>
      <c r="R38" s="17"/>
      <c r="S38" s="17"/>
    </row>
    <row r="39" spans="1:19" s="13" customFormat="1" ht="13.95" customHeight="1" x14ac:dyDescent="0.25">
      <c r="A39" s="349"/>
      <c r="B39" s="356"/>
      <c r="C39" s="431"/>
      <c r="D39" s="310" t="s">
        <v>51</v>
      </c>
      <c r="E39" s="317" t="s">
        <v>30</v>
      </c>
      <c r="F39" s="324" t="s">
        <v>47</v>
      </c>
      <c r="G39" s="27" t="s">
        <v>44</v>
      </c>
      <c r="H39" s="102">
        <v>69.5</v>
      </c>
      <c r="I39" s="110">
        <v>69.5</v>
      </c>
      <c r="J39" s="34">
        <v>5.5</v>
      </c>
      <c r="K39" s="70" t="s">
        <v>79</v>
      </c>
      <c r="L39" s="62" t="s">
        <v>32</v>
      </c>
      <c r="M39" s="63" t="s">
        <v>32</v>
      </c>
      <c r="N39" s="328" t="s">
        <v>203</v>
      </c>
      <c r="O39" s="329"/>
      <c r="P39" s="17"/>
      <c r="Q39" s="17"/>
      <c r="R39" s="17"/>
      <c r="S39" s="17"/>
    </row>
    <row r="40" spans="1:19" s="13" customFormat="1" ht="13.2" customHeight="1" x14ac:dyDescent="0.25">
      <c r="A40" s="350"/>
      <c r="B40" s="357"/>
      <c r="C40" s="432"/>
      <c r="D40" s="311"/>
      <c r="E40" s="318"/>
      <c r="F40" s="325"/>
      <c r="G40" s="55" t="s">
        <v>31</v>
      </c>
      <c r="H40" s="107">
        <v>0</v>
      </c>
      <c r="I40" s="114"/>
      <c r="J40" s="59"/>
      <c r="K40" s="71"/>
      <c r="L40" s="64"/>
      <c r="M40" s="65"/>
      <c r="N40" s="330"/>
      <c r="O40" s="331"/>
      <c r="P40" s="17"/>
      <c r="Q40" s="17"/>
      <c r="R40" s="17"/>
      <c r="S40" s="17"/>
    </row>
    <row r="41" spans="1:19" s="13" customFormat="1" ht="11.4" customHeight="1" x14ac:dyDescent="0.25">
      <c r="A41" s="350"/>
      <c r="B41" s="357"/>
      <c r="C41" s="432"/>
      <c r="D41" s="311"/>
      <c r="E41" s="318"/>
      <c r="F41" s="326"/>
      <c r="G41" s="28" t="s">
        <v>46</v>
      </c>
      <c r="H41" s="103">
        <v>71.3</v>
      </c>
      <c r="I41" s="186">
        <v>7.5</v>
      </c>
      <c r="J41" s="212">
        <v>3.9</v>
      </c>
      <c r="K41" s="67"/>
      <c r="L41" s="66"/>
      <c r="M41" s="227"/>
      <c r="N41" s="330"/>
      <c r="O41" s="331"/>
      <c r="P41" s="5"/>
      <c r="Q41" s="17"/>
      <c r="R41" s="17"/>
      <c r="S41" s="17"/>
    </row>
    <row r="42" spans="1:19" s="13" customFormat="1" ht="59.4" customHeight="1" thickBot="1" x14ac:dyDescent="0.3">
      <c r="A42" s="351"/>
      <c r="B42" s="358"/>
      <c r="C42" s="433"/>
      <c r="D42" s="312"/>
      <c r="E42" s="319"/>
      <c r="F42" s="327"/>
      <c r="G42" s="53" t="s">
        <v>8</v>
      </c>
      <c r="H42" s="108">
        <f>H39+H40+H41</f>
        <v>140.80000000000001</v>
      </c>
      <c r="I42" s="85">
        <f t="shared" ref="I42" si="8">I39+I40+I41</f>
        <v>77</v>
      </c>
      <c r="J42" s="85">
        <f t="shared" ref="J42" si="9">J39+J40+J41</f>
        <v>9.4</v>
      </c>
      <c r="K42" s="252"/>
      <c r="L42" s="229"/>
      <c r="M42" s="230"/>
      <c r="N42" s="332"/>
      <c r="O42" s="333"/>
      <c r="P42" s="17"/>
      <c r="Q42" s="17"/>
      <c r="R42" s="17"/>
      <c r="S42" s="17"/>
    </row>
    <row r="43" spans="1:19" s="13" customFormat="1" ht="14.25" customHeight="1" x14ac:dyDescent="0.25">
      <c r="A43" s="349"/>
      <c r="B43" s="356"/>
      <c r="C43" s="431"/>
      <c r="D43" s="310" t="s">
        <v>52</v>
      </c>
      <c r="E43" s="317" t="s">
        <v>30</v>
      </c>
      <c r="F43" s="324" t="s">
        <v>47</v>
      </c>
      <c r="G43" s="27" t="s">
        <v>44</v>
      </c>
      <c r="H43" s="102">
        <v>25</v>
      </c>
      <c r="I43" s="110">
        <v>25</v>
      </c>
      <c r="J43" s="34">
        <v>23.3</v>
      </c>
      <c r="K43" s="70"/>
      <c r="L43" s="62"/>
      <c r="M43" s="63"/>
      <c r="N43" s="328" t="s">
        <v>204</v>
      </c>
      <c r="O43" s="329"/>
      <c r="P43" s="17"/>
      <c r="Q43" s="17"/>
      <c r="R43" s="17"/>
      <c r="S43" s="17"/>
    </row>
    <row r="44" spans="1:19" s="13" customFormat="1" ht="14.25" customHeight="1" x14ac:dyDescent="0.25">
      <c r="A44" s="350"/>
      <c r="B44" s="357"/>
      <c r="C44" s="432"/>
      <c r="D44" s="311"/>
      <c r="E44" s="318"/>
      <c r="F44" s="325"/>
      <c r="G44" s="206" t="s">
        <v>45</v>
      </c>
      <c r="H44" s="107">
        <v>0</v>
      </c>
      <c r="I44" s="114">
        <v>0</v>
      </c>
      <c r="J44" s="59">
        <v>0</v>
      </c>
      <c r="K44" s="71" t="s">
        <v>78</v>
      </c>
      <c r="L44" s="64" t="s">
        <v>32</v>
      </c>
      <c r="M44" s="65" t="s">
        <v>32</v>
      </c>
      <c r="N44" s="330"/>
      <c r="O44" s="331"/>
      <c r="Q44" s="17"/>
      <c r="R44" s="17"/>
      <c r="S44" s="17"/>
    </row>
    <row r="45" spans="1:19" s="13" customFormat="1" ht="14.25" customHeight="1" x14ac:dyDescent="0.25">
      <c r="A45" s="350"/>
      <c r="B45" s="357"/>
      <c r="C45" s="432"/>
      <c r="D45" s="311"/>
      <c r="E45" s="318"/>
      <c r="F45" s="325"/>
      <c r="G45" s="206" t="s">
        <v>31</v>
      </c>
      <c r="H45" s="107">
        <v>0</v>
      </c>
      <c r="I45" s="114">
        <v>0.5</v>
      </c>
      <c r="J45" s="59">
        <v>0.2</v>
      </c>
      <c r="K45" s="71"/>
      <c r="L45" s="64"/>
      <c r="M45" s="65"/>
      <c r="N45" s="330"/>
      <c r="O45" s="331"/>
      <c r="P45" s="17"/>
      <c r="Q45" s="17"/>
      <c r="R45" s="17"/>
      <c r="S45" s="17"/>
    </row>
    <row r="46" spans="1:19" s="13" customFormat="1" ht="16.5" customHeight="1" x14ac:dyDescent="0.25">
      <c r="A46" s="350"/>
      <c r="B46" s="357"/>
      <c r="C46" s="432"/>
      <c r="D46" s="311"/>
      <c r="E46" s="318"/>
      <c r="F46" s="326"/>
      <c r="G46" s="202" t="s">
        <v>46</v>
      </c>
      <c r="H46" s="293">
        <v>305</v>
      </c>
      <c r="I46" s="294">
        <v>305</v>
      </c>
      <c r="J46" s="295">
        <v>3.5</v>
      </c>
      <c r="K46" s="71"/>
      <c r="L46" s="66"/>
      <c r="M46" s="227"/>
      <c r="N46" s="330"/>
      <c r="O46" s="331"/>
      <c r="P46" s="17"/>
      <c r="Q46" s="17"/>
      <c r="R46" s="17"/>
      <c r="S46" s="17"/>
    </row>
    <row r="47" spans="1:19" s="13" customFormat="1" ht="87.6" customHeight="1" thickBot="1" x14ac:dyDescent="0.3">
      <c r="A47" s="351"/>
      <c r="B47" s="358"/>
      <c r="C47" s="433"/>
      <c r="D47" s="312"/>
      <c r="E47" s="319"/>
      <c r="F47" s="327"/>
      <c r="G47" s="53" t="s">
        <v>8</v>
      </c>
      <c r="H47" s="108">
        <f>H43+H44+H46+H45</f>
        <v>330</v>
      </c>
      <c r="I47" s="108">
        <f t="shared" ref="I47:J47" si="10">I43+I44+I46+I45</f>
        <v>330.5</v>
      </c>
      <c r="J47" s="282">
        <f t="shared" si="10"/>
        <v>27</v>
      </c>
      <c r="K47" s="252"/>
      <c r="L47" s="229"/>
      <c r="M47" s="230"/>
      <c r="N47" s="332"/>
      <c r="O47" s="333"/>
      <c r="P47" s="17"/>
      <c r="Q47" s="17"/>
      <c r="R47" s="17"/>
      <c r="S47" s="17"/>
    </row>
    <row r="48" spans="1:19" s="13" customFormat="1" ht="14.25" customHeight="1" x14ac:dyDescent="0.25">
      <c r="A48" s="349"/>
      <c r="B48" s="356"/>
      <c r="C48" s="431"/>
      <c r="D48" s="310" t="s">
        <v>53</v>
      </c>
      <c r="E48" s="317" t="s">
        <v>30</v>
      </c>
      <c r="F48" s="324" t="s">
        <v>47</v>
      </c>
      <c r="G48" s="27" t="s">
        <v>44</v>
      </c>
      <c r="H48" s="102">
        <v>10</v>
      </c>
      <c r="I48" s="110">
        <v>25.5</v>
      </c>
      <c r="J48" s="34">
        <v>0</v>
      </c>
      <c r="K48" s="70" t="s">
        <v>79</v>
      </c>
      <c r="L48" s="62" t="s">
        <v>32</v>
      </c>
      <c r="M48" s="63" t="s">
        <v>32</v>
      </c>
      <c r="N48" s="328" t="s">
        <v>205</v>
      </c>
      <c r="O48" s="329"/>
      <c r="P48" s="17"/>
      <c r="Q48" s="17"/>
      <c r="R48" s="17"/>
      <c r="S48" s="17"/>
    </row>
    <row r="49" spans="1:19" s="13" customFormat="1" ht="14.25" customHeight="1" x14ac:dyDescent="0.25">
      <c r="A49" s="350"/>
      <c r="B49" s="357"/>
      <c r="C49" s="432"/>
      <c r="D49" s="311"/>
      <c r="E49" s="318"/>
      <c r="F49" s="525"/>
      <c r="G49" s="55" t="s">
        <v>31</v>
      </c>
      <c r="H49" s="107">
        <v>0</v>
      </c>
      <c r="I49" s="114">
        <v>1.3</v>
      </c>
      <c r="J49" s="59">
        <v>0.4</v>
      </c>
      <c r="K49" s="71"/>
      <c r="L49" s="64"/>
      <c r="M49" s="65"/>
      <c r="N49" s="330"/>
      <c r="O49" s="331"/>
      <c r="P49" s="5"/>
      <c r="Q49" s="17"/>
      <c r="R49" s="17"/>
      <c r="S49" s="17"/>
    </row>
    <row r="50" spans="1:19" s="13" customFormat="1" ht="14.25" customHeight="1" x14ac:dyDescent="0.25">
      <c r="A50" s="350"/>
      <c r="B50" s="357"/>
      <c r="C50" s="432"/>
      <c r="D50" s="311"/>
      <c r="E50" s="318"/>
      <c r="F50" s="526"/>
      <c r="G50" s="28" t="s">
        <v>46</v>
      </c>
      <c r="H50" s="103">
        <v>161.69999999999999</v>
      </c>
      <c r="I50" s="186">
        <v>181</v>
      </c>
      <c r="J50" s="212">
        <v>29.7</v>
      </c>
      <c r="K50" s="67"/>
      <c r="L50" s="66"/>
      <c r="M50" s="227"/>
      <c r="N50" s="330"/>
      <c r="O50" s="331"/>
      <c r="P50" s="17"/>
      <c r="Q50" s="17"/>
      <c r="R50" s="17"/>
      <c r="S50" s="17"/>
    </row>
    <row r="51" spans="1:19" s="13" customFormat="1" ht="46.2" customHeight="1" thickBot="1" x14ac:dyDescent="0.3">
      <c r="A51" s="351"/>
      <c r="B51" s="358"/>
      <c r="C51" s="433"/>
      <c r="D51" s="312"/>
      <c r="E51" s="319"/>
      <c r="F51" s="527"/>
      <c r="G51" s="53" t="s">
        <v>8</v>
      </c>
      <c r="H51" s="108">
        <f>H48+H49+H50</f>
        <v>171.7</v>
      </c>
      <c r="I51" s="85">
        <f t="shared" ref="I51" si="11">I48+I49+I50</f>
        <v>207.8</v>
      </c>
      <c r="J51" s="85">
        <f t="shared" ref="J51" si="12">J48+J49+J50</f>
        <v>30.099999999999998</v>
      </c>
      <c r="K51" s="252"/>
      <c r="L51" s="229"/>
      <c r="M51" s="230"/>
      <c r="N51" s="332"/>
      <c r="O51" s="333"/>
      <c r="P51" s="17"/>
      <c r="Q51" s="17"/>
      <c r="R51" s="17"/>
      <c r="S51" s="17"/>
    </row>
    <row r="52" spans="1:19" s="13" customFormat="1" ht="14.25" customHeight="1" x14ac:dyDescent="0.25">
      <c r="A52" s="349"/>
      <c r="B52" s="356"/>
      <c r="C52" s="431"/>
      <c r="D52" s="310" t="s">
        <v>54</v>
      </c>
      <c r="E52" s="317" t="s">
        <v>30</v>
      </c>
      <c r="F52" s="324" t="s">
        <v>61</v>
      </c>
      <c r="G52" s="27" t="s">
        <v>44</v>
      </c>
      <c r="H52" s="102">
        <v>10</v>
      </c>
      <c r="I52" s="110">
        <v>36.5</v>
      </c>
      <c r="J52" s="34">
        <v>35</v>
      </c>
      <c r="K52" s="70"/>
      <c r="L52" s="62"/>
      <c r="M52" s="63"/>
      <c r="N52" s="328" t="s">
        <v>206</v>
      </c>
      <c r="O52" s="329"/>
      <c r="P52" s="17"/>
      <c r="Q52" s="17"/>
      <c r="R52" s="17"/>
      <c r="S52" s="17"/>
    </row>
    <row r="53" spans="1:19" s="13" customFormat="1" ht="14.25" customHeight="1" x14ac:dyDescent="0.25">
      <c r="A53" s="350"/>
      <c r="B53" s="357"/>
      <c r="C53" s="432"/>
      <c r="D53" s="311"/>
      <c r="E53" s="318"/>
      <c r="F53" s="325"/>
      <c r="G53" s="55" t="s">
        <v>31</v>
      </c>
      <c r="H53" s="107">
        <v>0.4</v>
      </c>
      <c r="I53" s="114">
        <v>1.2</v>
      </c>
      <c r="J53" s="59">
        <v>1</v>
      </c>
      <c r="K53" s="71"/>
      <c r="L53" s="64"/>
      <c r="M53" s="65"/>
      <c r="N53" s="330"/>
      <c r="O53" s="331"/>
      <c r="P53" s="17"/>
      <c r="Q53" s="17"/>
      <c r="R53" s="17"/>
      <c r="S53" s="17"/>
    </row>
    <row r="54" spans="1:19" s="13" customFormat="1" ht="14.25" customHeight="1" x14ac:dyDescent="0.25">
      <c r="A54" s="350"/>
      <c r="B54" s="357"/>
      <c r="C54" s="432"/>
      <c r="D54" s="311"/>
      <c r="E54" s="318"/>
      <c r="F54" s="326"/>
      <c r="G54" s="28" t="s">
        <v>46</v>
      </c>
      <c r="H54" s="103">
        <v>225.8</v>
      </c>
      <c r="I54" s="186">
        <v>382.5</v>
      </c>
      <c r="J54" s="212">
        <v>240.9</v>
      </c>
      <c r="K54" s="67"/>
      <c r="L54" s="66"/>
      <c r="M54" s="227"/>
      <c r="N54" s="330"/>
      <c r="O54" s="331"/>
      <c r="P54" s="5"/>
      <c r="Q54" s="17"/>
      <c r="R54" s="17"/>
      <c r="S54" s="17"/>
    </row>
    <row r="55" spans="1:19" s="13" customFormat="1" ht="66" customHeight="1" thickBot="1" x14ac:dyDescent="0.3">
      <c r="A55" s="351"/>
      <c r="B55" s="358"/>
      <c r="C55" s="433"/>
      <c r="D55" s="312"/>
      <c r="E55" s="319"/>
      <c r="F55" s="327"/>
      <c r="G55" s="53" t="s">
        <v>8</v>
      </c>
      <c r="H55" s="108">
        <f>H52+H53+H54</f>
        <v>236.20000000000002</v>
      </c>
      <c r="I55" s="85">
        <f t="shared" ref="I55" si="13">I52+I53+I54</f>
        <v>420.2</v>
      </c>
      <c r="J55" s="85">
        <f t="shared" ref="J55" si="14">J52+J53+J54</f>
        <v>276.89999999999998</v>
      </c>
      <c r="K55" s="252"/>
      <c r="L55" s="229"/>
      <c r="M55" s="230"/>
      <c r="N55" s="332"/>
      <c r="O55" s="333"/>
      <c r="P55" s="17"/>
      <c r="Q55" s="17"/>
      <c r="R55" s="17"/>
      <c r="S55" s="17"/>
    </row>
    <row r="56" spans="1:19" s="13" customFormat="1" ht="14.25" customHeight="1" x14ac:dyDescent="0.25">
      <c r="A56" s="349"/>
      <c r="B56" s="356"/>
      <c r="C56" s="431"/>
      <c r="D56" s="310" t="s">
        <v>55</v>
      </c>
      <c r="E56" s="317" t="s">
        <v>30</v>
      </c>
      <c r="F56" s="324" t="s">
        <v>47</v>
      </c>
      <c r="G56" s="27" t="s">
        <v>44</v>
      </c>
      <c r="H56" s="102">
        <v>2.6</v>
      </c>
      <c r="I56" s="110">
        <v>2.6</v>
      </c>
      <c r="J56" s="34">
        <v>0</v>
      </c>
      <c r="K56" s="70" t="s">
        <v>79</v>
      </c>
      <c r="L56" s="62" t="s">
        <v>32</v>
      </c>
      <c r="M56" s="63" t="s">
        <v>32</v>
      </c>
      <c r="N56" s="328" t="s">
        <v>207</v>
      </c>
      <c r="O56" s="329"/>
      <c r="P56" s="84"/>
      <c r="Q56" s="84"/>
      <c r="R56" s="84"/>
      <c r="S56" s="84"/>
    </row>
    <row r="57" spans="1:19" s="13" customFormat="1" ht="14.25" customHeight="1" x14ac:dyDescent="0.25">
      <c r="A57" s="350"/>
      <c r="B57" s="357"/>
      <c r="C57" s="432"/>
      <c r="D57" s="311"/>
      <c r="E57" s="318"/>
      <c r="F57" s="325"/>
      <c r="G57" s="206" t="s">
        <v>45</v>
      </c>
      <c r="H57" s="107">
        <v>0</v>
      </c>
      <c r="I57" s="114">
        <v>0</v>
      </c>
      <c r="J57" s="59">
        <v>0</v>
      </c>
      <c r="K57" s="71"/>
      <c r="L57" s="64"/>
      <c r="M57" s="65"/>
      <c r="N57" s="330"/>
      <c r="O57" s="331"/>
      <c r="P57" s="84"/>
      <c r="Q57" s="84"/>
      <c r="R57" s="84"/>
      <c r="S57" s="84"/>
    </row>
    <row r="58" spans="1:19" s="13" customFormat="1" ht="14.25" customHeight="1" x14ac:dyDescent="0.25">
      <c r="A58" s="350"/>
      <c r="B58" s="357"/>
      <c r="C58" s="432"/>
      <c r="D58" s="311"/>
      <c r="E58" s="318"/>
      <c r="F58" s="325"/>
      <c r="G58" s="206" t="s">
        <v>31</v>
      </c>
      <c r="H58" s="107">
        <v>0.3</v>
      </c>
      <c r="I58" s="114">
        <v>0.4</v>
      </c>
      <c r="J58" s="59">
        <v>0.2</v>
      </c>
      <c r="K58" s="71"/>
      <c r="L58" s="64"/>
      <c r="M58" s="65"/>
      <c r="N58" s="330"/>
      <c r="O58" s="331"/>
      <c r="P58" s="84"/>
      <c r="Q58" s="84"/>
      <c r="R58" s="84"/>
      <c r="S58" s="84"/>
    </row>
    <row r="59" spans="1:19" s="13" customFormat="1" ht="16.2" customHeight="1" x14ac:dyDescent="0.25">
      <c r="A59" s="350"/>
      <c r="B59" s="357"/>
      <c r="C59" s="432"/>
      <c r="D59" s="311"/>
      <c r="E59" s="318"/>
      <c r="F59" s="326"/>
      <c r="G59" s="202" t="s">
        <v>46</v>
      </c>
      <c r="H59" s="103">
        <v>32.700000000000003</v>
      </c>
      <c r="I59" s="186">
        <v>32.700000000000003</v>
      </c>
      <c r="J59" s="212">
        <v>2.2000000000000002</v>
      </c>
      <c r="K59" s="253"/>
      <c r="L59" s="66"/>
      <c r="M59" s="227"/>
      <c r="N59" s="330"/>
      <c r="O59" s="331"/>
      <c r="P59" s="84"/>
      <c r="Q59" s="84"/>
      <c r="R59" s="84"/>
      <c r="S59" s="84"/>
    </row>
    <row r="60" spans="1:19" s="13" customFormat="1" ht="14.25" customHeight="1" thickBot="1" x14ac:dyDescent="0.3">
      <c r="A60" s="351"/>
      <c r="B60" s="358"/>
      <c r="C60" s="433"/>
      <c r="D60" s="312"/>
      <c r="E60" s="319"/>
      <c r="F60" s="327"/>
      <c r="G60" s="53" t="s">
        <v>8</v>
      </c>
      <c r="H60" s="108">
        <f>H56+H57+H59+H58</f>
        <v>35.6</v>
      </c>
      <c r="I60" s="108">
        <f t="shared" ref="I60:J60" si="15">I56+I57+I59+I58</f>
        <v>35.700000000000003</v>
      </c>
      <c r="J60" s="108">
        <f t="shared" si="15"/>
        <v>2.4000000000000004</v>
      </c>
      <c r="K60" s="254"/>
      <c r="L60" s="229"/>
      <c r="M60" s="230"/>
      <c r="N60" s="332"/>
      <c r="O60" s="333"/>
      <c r="P60" s="84"/>
      <c r="Q60" s="84"/>
      <c r="R60" s="84"/>
      <c r="S60" s="84"/>
    </row>
    <row r="61" spans="1:19" s="13" customFormat="1" ht="14.25" customHeight="1" x14ac:dyDescent="0.25">
      <c r="A61" s="133"/>
      <c r="B61" s="134"/>
      <c r="C61" s="479"/>
      <c r="D61" s="310" t="s">
        <v>119</v>
      </c>
      <c r="E61" s="317" t="s">
        <v>30</v>
      </c>
      <c r="F61" s="324" t="s">
        <v>47</v>
      </c>
      <c r="G61" s="27" t="s">
        <v>44</v>
      </c>
      <c r="H61" s="102">
        <v>10</v>
      </c>
      <c r="I61" s="110">
        <v>10</v>
      </c>
      <c r="J61" s="34">
        <v>0</v>
      </c>
      <c r="K61" s="70" t="s">
        <v>79</v>
      </c>
      <c r="L61" s="62" t="s">
        <v>32</v>
      </c>
      <c r="M61" s="63" t="s">
        <v>124</v>
      </c>
      <c r="N61" s="375" t="s">
        <v>208</v>
      </c>
      <c r="O61" s="376"/>
      <c r="P61" s="84"/>
      <c r="Q61" s="84"/>
      <c r="R61" s="84"/>
      <c r="S61" s="84"/>
    </row>
    <row r="62" spans="1:19" s="13" customFormat="1" ht="12.75" customHeight="1" x14ac:dyDescent="0.25">
      <c r="A62" s="133"/>
      <c r="B62" s="134"/>
      <c r="C62" s="432"/>
      <c r="D62" s="311"/>
      <c r="E62" s="318"/>
      <c r="F62" s="325"/>
      <c r="G62" s="55" t="s">
        <v>31</v>
      </c>
      <c r="H62" s="107">
        <v>0.3</v>
      </c>
      <c r="I62" s="114">
        <v>0</v>
      </c>
      <c r="J62" s="59">
        <v>0</v>
      </c>
      <c r="K62" s="71"/>
      <c r="L62" s="64"/>
      <c r="M62" s="65"/>
      <c r="N62" s="377"/>
      <c r="O62" s="378"/>
      <c r="P62" s="5"/>
      <c r="Q62" s="84"/>
      <c r="R62" s="84"/>
      <c r="S62" s="84"/>
    </row>
    <row r="63" spans="1:19" s="13" customFormat="1" ht="14.25" customHeight="1" x14ac:dyDescent="0.25">
      <c r="A63" s="133"/>
      <c r="B63" s="134"/>
      <c r="C63" s="432"/>
      <c r="D63" s="311"/>
      <c r="E63" s="318"/>
      <c r="F63" s="326"/>
      <c r="G63" s="28" t="s">
        <v>46</v>
      </c>
      <c r="H63" s="103">
        <v>174.2</v>
      </c>
      <c r="I63" s="186">
        <v>174.2</v>
      </c>
      <c r="J63" s="212">
        <v>0</v>
      </c>
      <c r="K63" s="67"/>
      <c r="L63" s="66"/>
      <c r="M63" s="227"/>
      <c r="N63" s="377"/>
      <c r="O63" s="378"/>
      <c r="P63" s="84"/>
      <c r="Q63" s="84"/>
      <c r="R63" s="84"/>
      <c r="S63" s="84"/>
    </row>
    <row r="64" spans="1:19" s="13" customFormat="1" ht="57" customHeight="1" thickBot="1" x14ac:dyDescent="0.3">
      <c r="A64" s="133"/>
      <c r="B64" s="134"/>
      <c r="C64" s="480"/>
      <c r="D64" s="312"/>
      <c r="E64" s="319"/>
      <c r="F64" s="327"/>
      <c r="G64" s="53" t="s">
        <v>8</v>
      </c>
      <c r="H64" s="108">
        <f>H61+H62+H63</f>
        <v>184.5</v>
      </c>
      <c r="I64" s="85">
        <f t="shared" ref="I64:J64" si="16">I61+I62+I63</f>
        <v>184.2</v>
      </c>
      <c r="J64" s="85">
        <f t="shared" si="16"/>
        <v>0</v>
      </c>
      <c r="K64" s="252"/>
      <c r="L64" s="229"/>
      <c r="M64" s="230"/>
      <c r="N64" s="379"/>
      <c r="O64" s="380"/>
      <c r="P64" s="84"/>
      <c r="Q64" s="84"/>
      <c r="R64" s="84"/>
      <c r="S64" s="84"/>
    </row>
    <row r="65" spans="1:21" s="13" customFormat="1" ht="16.5" customHeight="1" x14ac:dyDescent="0.25">
      <c r="A65" s="528"/>
      <c r="B65" s="530"/>
      <c r="C65" s="479"/>
      <c r="D65" s="532" t="s">
        <v>56</v>
      </c>
      <c r="E65" s="535" t="s">
        <v>30</v>
      </c>
      <c r="F65" s="538" t="s">
        <v>47</v>
      </c>
      <c r="G65" s="27" t="s">
        <v>44</v>
      </c>
      <c r="H65" s="102">
        <v>0</v>
      </c>
      <c r="I65" s="110">
        <v>0</v>
      </c>
      <c r="J65" s="34">
        <v>0</v>
      </c>
      <c r="K65" s="70" t="s">
        <v>79</v>
      </c>
      <c r="L65" s="62" t="s">
        <v>32</v>
      </c>
      <c r="M65" s="63" t="s">
        <v>32</v>
      </c>
      <c r="N65" s="328" t="s">
        <v>194</v>
      </c>
      <c r="O65" s="390"/>
      <c r="P65" s="5"/>
      <c r="Q65" s="84"/>
      <c r="R65" s="84"/>
      <c r="S65" s="84"/>
    </row>
    <row r="66" spans="1:21" s="13" customFormat="1" ht="14.25" customHeight="1" x14ac:dyDescent="0.25">
      <c r="A66" s="516"/>
      <c r="B66" s="357"/>
      <c r="C66" s="432"/>
      <c r="D66" s="533"/>
      <c r="E66" s="536"/>
      <c r="F66" s="539"/>
      <c r="G66" s="55" t="s">
        <v>45</v>
      </c>
      <c r="H66" s="107">
        <v>0</v>
      </c>
      <c r="I66" s="114">
        <v>0</v>
      </c>
      <c r="J66" s="59">
        <v>0</v>
      </c>
      <c r="K66" s="71"/>
      <c r="L66" s="64"/>
      <c r="M66" s="65"/>
      <c r="N66" s="391"/>
      <c r="O66" s="392"/>
      <c r="P66" s="84"/>
      <c r="Q66" s="84"/>
      <c r="R66" s="84"/>
      <c r="S66" s="84"/>
    </row>
    <row r="67" spans="1:21" s="13" customFormat="1" ht="14.25" customHeight="1" x14ac:dyDescent="0.25">
      <c r="A67" s="516"/>
      <c r="B67" s="357"/>
      <c r="C67" s="432"/>
      <c r="D67" s="533"/>
      <c r="E67" s="536"/>
      <c r="F67" s="539"/>
      <c r="G67" s="28" t="s">
        <v>46</v>
      </c>
      <c r="H67" s="103">
        <v>0</v>
      </c>
      <c r="I67" s="186">
        <v>0</v>
      </c>
      <c r="J67" s="212">
        <v>0</v>
      </c>
      <c r="K67" s="67"/>
      <c r="L67" s="66"/>
      <c r="M67" s="227"/>
      <c r="N67" s="391"/>
      <c r="O67" s="392"/>
      <c r="P67" s="84"/>
      <c r="Q67" s="84"/>
      <c r="R67" s="84"/>
      <c r="S67" s="84"/>
    </row>
    <row r="68" spans="1:21" s="13" customFormat="1" ht="80.400000000000006" customHeight="1" thickBot="1" x14ac:dyDescent="0.3">
      <c r="A68" s="529"/>
      <c r="B68" s="531"/>
      <c r="C68" s="480"/>
      <c r="D68" s="534"/>
      <c r="E68" s="537"/>
      <c r="F68" s="540"/>
      <c r="G68" s="53" t="s">
        <v>8</v>
      </c>
      <c r="H68" s="108">
        <f>H65+H66+H67</f>
        <v>0</v>
      </c>
      <c r="I68" s="85">
        <f t="shared" ref="I68" si="17">I65+I66+I67</f>
        <v>0</v>
      </c>
      <c r="J68" s="85">
        <f t="shared" ref="J68" si="18">J65+J66+J67</f>
        <v>0</v>
      </c>
      <c r="K68" s="252"/>
      <c r="L68" s="229"/>
      <c r="M68" s="230"/>
      <c r="N68" s="393"/>
      <c r="O68" s="394"/>
      <c r="P68" s="84"/>
      <c r="Q68" s="84"/>
      <c r="R68" s="84"/>
      <c r="S68" s="84"/>
    </row>
    <row r="69" spans="1:21" s="13" customFormat="1" ht="14.25" customHeight="1" x14ac:dyDescent="0.25">
      <c r="A69" s="349"/>
      <c r="B69" s="356"/>
      <c r="C69" s="431"/>
      <c r="D69" s="310" t="s">
        <v>57</v>
      </c>
      <c r="E69" s="317" t="s">
        <v>30</v>
      </c>
      <c r="F69" s="324" t="s">
        <v>63</v>
      </c>
      <c r="G69" s="27" t="s">
        <v>44</v>
      </c>
      <c r="H69" s="102">
        <v>0</v>
      </c>
      <c r="I69" s="110">
        <v>0</v>
      </c>
      <c r="J69" s="34">
        <v>0</v>
      </c>
      <c r="K69" s="71"/>
      <c r="L69" s="64"/>
      <c r="M69" s="63"/>
      <c r="N69" s="328" t="s">
        <v>209</v>
      </c>
      <c r="O69" s="329"/>
      <c r="P69" s="5"/>
      <c r="Q69" s="84"/>
      <c r="R69" s="84"/>
      <c r="S69" s="84"/>
      <c r="T69" s="84"/>
      <c r="U69" s="84"/>
    </row>
    <row r="70" spans="1:21" s="13" customFormat="1" ht="14.25" customHeight="1" x14ac:dyDescent="0.25">
      <c r="A70" s="350"/>
      <c r="B70" s="357"/>
      <c r="C70" s="432"/>
      <c r="D70" s="311"/>
      <c r="E70" s="318"/>
      <c r="F70" s="325"/>
      <c r="G70" s="55" t="s">
        <v>31</v>
      </c>
      <c r="H70" s="107">
        <v>2.4</v>
      </c>
      <c r="I70" s="114">
        <v>3.3</v>
      </c>
      <c r="J70" s="59">
        <v>2.4</v>
      </c>
      <c r="K70" s="71"/>
      <c r="L70" s="66"/>
      <c r="M70" s="65"/>
      <c r="N70" s="330"/>
      <c r="O70" s="331"/>
      <c r="P70" s="84"/>
      <c r="Q70" s="84"/>
      <c r="R70" s="84"/>
      <c r="S70" s="84"/>
      <c r="T70" s="84"/>
      <c r="U70" s="84"/>
    </row>
    <row r="71" spans="1:21" s="13" customFormat="1" ht="14.25" customHeight="1" x14ac:dyDescent="0.25">
      <c r="A71" s="350"/>
      <c r="B71" s="357"/>
      <c r="C71" s="432"/>
      <c r="D71" s="311"/>
      <c r="E71" s="318"/>
      <c r="F71" s="326"/>
      <c r="G71" s="28" t="s">
        <v>46</v>
      </c>
      <c r="H71" s="103">
        <v>26</v>
      </c>
      <c r="I71" s="186">
        <v>26</v>
      </c>
      <c r="J71" s="212">
        <v>2</v>
      </c>
      <c r="K71" s="67"/>
      <c r="L71" s="66"/>
      <c r="M71" s="227"/>
      <c r="N71" s="330"/>
      <c r="O71" s="331"/>
      <c r="P71" s="84"/>
      <c r="Q71" s="84"/>
      <c r="R71" s="84"/>
      <c r="S71" s="84"/>
      <c r="T71" s="84"/>
      <c r="U71" s="84"/>
    </row>
    <row r="72" spans="1:21" s="13" customFormat="1" ht="72" customHeight="1" thickBot="1" x14ac:dyDescent="0.3">
      <c r="A72" s="351"/>
      <c r="B72" s="358"/>
      <c r="C72" s="433"/>
      <c r="D72" s="312"/>
      <c r="E72" s="319"/>
      <c r="F72" s="327"/>
      <c r="G72" s="53" t="s">
        <v>8</v>
      </c>
      <c r="H72" s="108">
        <f>H69+H70+H71</f>
        <v>28.4</v>
      </c>
      <c r="I72" s="85">
        <f t="shared" ref="I72" si="19">I69+I70+I71</f>
        <v>29.3</v>
      </c>
      <c r="J72" s="85">
        <f t="shared" ref="J72" si="20">J69+J70+J71</f>
        <v>4.4000000000000004</v>
      </c>
      <c r="K72" s="252"/>
      <c r="L72" s="229"/>
      <c r="M72" s="230"/>
      <c r="N72" s="332"/>
      <c r="O72" s="333"/>
      <c r="P72" s="84"/>
      <c r="Q72" s="84"/>
      <c r="R72" s="84"/>
      <c r="S72" s="84"/>
      <c r="T72" s="84"/>
      <c r="U72" s="84"/>
    </row>
    <row r="73" spans="1:21" s="13" customFormat="1" ht="14.25" customHeight="1" x14ac:dyDescent="0.25">
      <c r="A73" s="301"/>
      <c r="B73" s="304"/>
      <c r="C73" s="307"/>
      <c r="D73" s="310" t="s">
        <v>58</v>
      </c>
      <c r="E73" s="317" t="s">
        <v>30</v>
      </c>
      <c r="F73" s="324" t="s">
        <v>64</v>
      </c>
      <c r="G73" s="27" t="s">
        <v>31</v>
      </c>
      <c r="H73" s="32">
        <v>8</v>
      </c>
      <c r="I73" s="33">
        <v>8</v>
      </c>
      <c r="J73" s="34">
        <v>8</v>
      </c>
      <c r="K73" s="70" t="s">
        <v>60</v>
      </c>
      <c r="L73" s="116" t="s">
        <v>32</v>
      </c>
      <c r="M73" s="117" t="s">
        <v>32</v>
      </c>
      <c r="N73" s="328" t="s">
        <v>101</v>
      </c>
      <c r="O73" s="329"/>
      <c r="P73" s="5"/>
      <c r="Q73" s="17"/>
      <c r="R73" s="17"/>
      <c r="S73" s="17"/>
    </row>
    <row r="74" spans="1:21" s="13" customFormat="1" ht="14.25" customHeight="1" x14ac:dyDescent="0.25">
      <c r="A74" s="302"/>
      <c r="B74" s="305"/>
      <c r="C74" s="308"/>
      <c r="D74" s="311"/>
      <c r="E74" s="318"/>
      <c r="F74" s="325"/>
      <c r="G74" s="55" t="s">
        <v>45</v>
      </c>
      <c r="H74" s="57">
        <v>0</v>
      </c>
      <c r="I74" s="58">
        <v>0</v>
      </c>
      <c r="J74" s="59">
        <v>0</v>
      </c>
      <c r="K74" s="67"/>
      <c r="L74" s="118"/>
      <c r="M74" s="119"/>
      <c r="N74" s="330"/>
      <c r="O74" s="331"/>
      <c r="P74" s="17"/>
      <c r="Q74" s="17"/>
      <c r="R74" s="17"/>
      <c r="S74" s="17"/>
    </row>
    <row r="75" spans="1:21" s="13" customFormat="1" ht="14.25" customHeight="1" x14ac:dyDescent="0.25">
      <c r="A75" s="302"/>
      <c r="B75" s="305"/>
      <c r="C75" s="308"/>
      <c r="D75" s="311"/>
      <c r="E75" s="318"/>
      <c r="F75" s="326"/>
      <c r="G75" s="28" t="s">
        <v>46</v>
      </c>
      <c r="H75" s="35">
        <v>0</v>
      </c>
      <c r="I75" s="207">
        <v>0</v>
      </c>
      <c r="J75" s="212">
        <v>0</v>
      </c>
      <c r="K75" s="67"/>
      <c r="L75" s="255"/>
      <c r="M75" s="256"/>
      <c r="N75" s="330"/>
      <c r="O75" s="331"/>
      <c r="P75" s="17"/>
      <c r="Q75" s="17"/>
      <c r="R75" s="17"/>
      <c r="S75" s="17"/>
    </row>
    <row r="76" spans="1:21" s="13" customFormat="1" ht="14.25" customHeight="1" thickBot="1" x14ac:dyDescent="0.3">
      <c r="A76" s="303"/>
      <c r="B76" s="306"/>
      <c r="C76" s="309"/>
      <c r="D76" s="312"/>
      <c r="E76" s="319"/>
      <c r="F76" s="327"/>
      <c r="G76" s="53" t="s">
        <v>8</v>
      </c>
      <c r="H76" s="30">
        <f>H73+H74+H75</f>
        <v>8</v>
      </c>
      <c r="I76" s="30">
        <f>I73+I74+I75</f>
        <v>8</v>
      </c>
      <c r="J76" s="31">
        <f>J73+J74+J75</f>
        <v>8</v>
      </c>
      <c r="K76" s="252"/>
      <c r="L76" s="225"/>
      <c r="M76" s="257"/>
      <c r="N76" s="332"/>
      <c r="O76" s="333"/>
      <c r="P76" s="17"/>
      <c r="Q76" s="17"/>
      <c r="R76" s="17"/>
      <c r="S76" s="17"/>
    </row>
    <row r="77" spans="1:21" s="13" customFormat="1" ht="14.25" customHeight="1" x14ac:dyDescent="0.25">
      <c r="A77" s="137"/>
      <c r="B77" s="160"/>
      <c r="C77" s="402"/>
      <c r="D77" s="310" t="s">
        <v>99</v>
      </c>
      <c r="E77" s="317" t="s">
        <v>30</v>
      </c>
      <c r="F77" s="339" t="s">
        <v>100</v>
      </c>
      <c r="G77" s="27" t="s">
        <v>31</v>
      </c>
      <c r="H77" s="32">
        <v>5</v>
      </c>
      <c r="I77" s="33">
        <v>5</v>
      </c>
      <c r="J77" s="34">
        <v>5</v>
      </c>
      <c r="K77" s="70" t="s">
        <v>78</v>
      </c>
      <c r="L77" s="116" t="s">
        <v>32</v>
      </c>
      <c r="M77" s="117"/>
      <c r="N77" s="373" t="s">
        <v>195</v>
      </c>
      <c r="O77" s="381"/>
      <c r="P77" s="17"/>
      <c r="Q77" s="17"/>
      <c r="R77" s="17"/>
      <c r="S77" s="17"/>
    </row>
    <row r="78" spans="1:21" s="13" customFormat="1" ht="14.25" customHeight="1" x14ac:dyDescent="0.25">
      <c r="A78" s="137"/>
      <c r="B78" s="160"/>
      <c r="C78" s="308"/>
      <c r="D78" s="311"/>
      <c r="E78" s="318"/>
      <c r="F78" s="340"/>
      <c r="G78" s="55" t="s">
        <v>44</v>
      </c>
      <c r="H78" s="57">
        <v>78.7</v>
      </c>
      <c r="I78" s="58">
        <v>78.7</v>
      </c>
      <c r="J78" s="59">
        <v>78.7</v>
      </c>
      <c r="K78" s="251" t="s">
        <v>120</v>
      </c>
      <c r="L78" s="118" t="s">
        <v>32</v>
      </c>
      <c r="M78" s="119"/>
      <c r="N78" s="374"/>
      <c r="O78" s="382"/>
      <c r="P78" s="17"/>
      <c r="Q78" s="17"/>
      <c r="R78" s="17"/>
      <c r="S78" s="17"/>
    </row>
    <row r="79" spans="1:21" s="13" customFormat="1" ht="14.25" customHeight="1" x14ac:dyDescent="0.25">
      <c r="A79" s="137"/>
      <c r="B79" s="160"/>
      <c r="C79" s="308"/>
      <c r="D79" s="311"/>
      <c r="E79" s="318"/>
      <c r="F79" s="341"/>
      <c r="G79" s="28" t="s">
        <v>46</v>
      </c>
      <c r="H79" s="35">
        <v>0</v>
      </c>
      <c r="I79" s="207">
        <v>0</v>
      </c>
      <c r="J79" s="212">
        <v>0</v>
      </c>
      <c r="K79" s="67"/>
      <c r="L79" s="255"/>
      <c r="M79" s="256"/>
      <c r="N79" s="374"/>
      <c r="O79" s="382"/>
      <c r="Q79" s="17"/>
      <c r="R79" s="17"/>
      <c r="S79" s="17"/>
    </row>
    <row r="80" spans="1:21" s="13" customFormat="1" ht="79.2" customHeight="1" thickBot="1" x14ac:dyDescent="0.35">
      <c r="A80" s="137"/>
      <c r="B80" s="160"/>
      <c r="C80" s="403"/>
      <c r="D80" s="312"/>
      <c r="E80" s="319"/>
      <c r="F80" s="342"/>
      <c r="G80" s="53" t="s">
        <v>8</v>
      </c>
      <c r="H80" s="282">
        <f>H77+H78+H79</f>
        <v>83.7</v>
      </c>
      <c r="I80" s="282">
        <f>I77+I78+I79</f>
        <v>83.7</v>
      </c>
      <c r="J80" s="85">
        <f>J77+J78+J79</f>
        <v>83.7</v>
      </c>
      <c r="K80" s="252"/>
      <c r="L80" s="225"/>
      <c r="M80" s="257"/>
      <c r="N80" s="383"/>
      <c r="O80" s="384"/>
      <c r="P80" s="17"/>
      <c r="Q80" s="17"/>
      <c r="R80" s="224"/>
      <c r="S80" s="17"/>
    </row>
    <row r="81" spans="1:19" s="13" customFormat="1" ht="14.25" customHeight="1" x14ac:dyDescent="0.25">
      <c r="A81" s="301"/>
      <c r="B81" s="304"/>
      <c r="C81" s="307"/>
      <c r="D81" s="310" t="s">
        <v>96</v>
      </c>
      <c r="E81" s="317" t="s">
        <v>30</v>
      </c>
      <c r="F81" s="339" t="s">
        <v>98</v>
      </c>
      <c r="G81" s="27" t="s">
        <v>31</v>
      </c>
      <c r="H81" s="32">
        <v>35</v>
      </c>
      <c r="I81" s="33">
        <v>35</v>
      </c>
      <c r="J81" s="34">
        <v>23</v>
      </c>
      <c r="K81" s="70" t="s">
        <v>166</v>
      </c>
      <c r="L81" s="116" t="s">
        <v>32</v>
      </c>
      <c r="M81" s="117" t="s">
        <v>32</v>
      </c>
      <c r="N81" s="328" t="s">
        <v>210</v>
      </c>
      <c r="O81" s="329"/>
      <c r="Q81" s="17"/>
      <c r="R81" s="17"/>
      <c r="S81" s="17"/>
    </row>
    <row r="82" spans="1:19" s="13" customFormat="1" ht="14.25" customHeight="1" x14ac:dyDescent="0.25">
      <c r="A82" s="302"/>
      <c r="B82" s="305"/>
      <c r="C82" s="308"/>
      <c r="D82" s="311"/>
      <c r="E82" s="318"/>
      <c r="F82" s="340"/>
      <c r="G82" s="55" t="s">
        <v>44</v>
      </c>
      <c r="H82" s="57">
        <v>0</v>
      </c>
      <c r="I82" s="58">
        <v>0</v>
      </c>
      <c r="J82" s="59">
        <v>0</v>
      </c>
      <c r="K82" s="67" t="s">
        <v>95</v>
      </c>
      <c r="L82" s="118" t="s">
        <v>32</v>
      </c>
      <c r="M82" s="119"/>
      <c r="N82" s="330"/>
      <c r="O82" s="331"/>
      <c r="P82" s="17"/>
      <c r="Q82" s="17"/>
      <c r="R82" s="17"/>
      <c r="S82" s="17"/>
    </row>
    <row r="83" spans="1:19" s="13" customFormat="1" ht="14.25" customHeight="1" x14ac:dyDescent="0.25">
      <c r="A83" s="302"/>
      <c r="B83" s="305"/>
      <c r="C83" s="308"/>
      <c r="D83" s="311"/>
      <c r="E83" s="318"/>
      <c r="F83" s="341"/>
      <c r="G83" s="28" t="s">
        <v>46</v>
      </c>
      <c r="H83" s="35">
        <v>0</v>
      </c>
      <c r="I83" s="207">
        <v>0</v>
      </c>
      <c r="J83" s="212">
        <v>0</v>
      </c>
      <c r="K83" s="67"/>
      <c r="L83" s="255"/>
      <c r="M83" s="256"/>
      <c r="N83" s="330"/>
      <c r="O83" s="331"/>
      <c r="P83" s="17"/>
      <c r="Q83" s="17"/>
      <c r="R83" s="17"/>
      <c r="S83" s="17"/>
    </row>
    <row r="84" spans="1:19" s="13" customFormat="1" ht="117.6" customHeight="1" thickBot="1" x14ac:dyDescent="0.3">
      <c r="A84" s="303"/>
      <c r="B84" s="306"/>
      <c r="C84" s="309"/>
      <c r="D84" s="312"/>
      <c r="E84" s="319"/>
      <c r="F84" s="342"/>
      <c r="G84" s="53" t="s">
        <v>8</v>
      </c>
      <c r="H84" s="282">
        <f>H81+H82+H83</f>
        <v>35</v>
      </c>
      <c r="I84" s="282">
        <f>I81+I82+I83</f>
        <v>35</v>
      </c>
      <c r="J84" s="85">
        <f>J81+J82+J83</f>
        <v>23</v>
      </c>
      <c r="K84" s="252"/>
      <c r="L84" s="225"/>
      <c r="M84" s="257"/>
      <c r="N84" s="332"/>
      <c r="O84" s="333"/>
      <c r="P84" s="17"/>
      <c r="Q84" s="17"/>
      <c r="R84" s="17"/>
      <c r="S84" s="17"/>
    </row>
    <row r="85" spans="1:19" s="13" customFormat="1" ht="14.25" customHeight="1" x14ac:dyDescent="0.25">
      <c r="A85" s="301"/>
      <c r="B85" s="304"/>
      <c r="C85" s="307"/>
      <c r="D85" s="310" t="s">
        <v>97</v>
      </c>
      <c r="E85" s="317" t="s">
        <v>30</v>
      </c>
      <c r="F85" s="339" t="s">
        <v>64</v>
      </c>
      <c r="G85" s="27" t="s">
        <v>31</v>
      </c>
      <c r="H85" s="32">
        <v>0</v>
      </c>
      <c r="I85" s="33">
        <v>0.5</v>
      </c>
      <c r="J85" s="34">
        <v>0.5</v>
      </c>
      <c r="K85" s="71"/>
      <c r="L85" s="64"/>
      <c r="M85" s="63"/>
      <c r="N85" s="328" t="s">
        <v>167</v>
      </c>
      <c r="O85" s="329"/>
      <c r="Q85" s="17"/>
      <c r="R85" s="17"/>
      <c r="S85" s="17"/>
    </row>
    <row r="86" spans="1:19" s="13" customFormat="1" ht="14.25" customHeight="1" x14ac:dyDescent="0.25">
      <c r="A86" s="302"/>
      <c r="B86" s="305"/>
      <c r="C86" s="308"/>
      <c r="D86" s="311"/>
      <c r="E86" s="318"/>
      <c r="F86" s="340"/>
      <c r="G86" s="55" t="s">
        <v>44</v>
      </c>
      <c r="H86" s="57">
        <v>0</v>
      </c>
      <c r="I86" s="58">
        <v>0</v>
      </c>
      <c r="J86" s="59">
        <v>0</v>
      </c>
      <c r="K86" s="71" t="s">
        <v>59</v>
      </c>
      <c r="L86" s="66" t="s">
        <v>32</v>
      </c>
      <c r="M86" s="65" t="s">
        <v>32</v>
      </c>
      <c r="N86" s="330"/>
      <c r="O86" s="331"/>
      <c r="P86" s="17"/>
      <c r="Q86" s="17"/>
      <c r="R86" s="17"/>
      <c r="S86" s="17"/>
    </row>
    <row r="87" spans="1:19" s="13" customFormat="1" ht="14.25" customHeight="1" x14ac:dyDescent="0.25">
      <c r="A87" s="302"/>
      <c r="B87" s="305"/>
      <c r="C87" s="308"/>
      <c r="D87" s="311"/>
      <c r="E87" s="318"/>
      <c r="F87" s="341"/>
      <c r="G87" s="28" t="s">
        <v>46</v>
      </c>
      <c r="H87" s="35">
        <v>0</v>
      </c>
      <c r="I87" s="207">
        <v>40.200000000000003</v>
      </c>
      <c r="J87" s="212">
        <v>13.4</v>
      </c>
      <c r="K87" s="404"/>
      <c r="L87" s="406"/>
      <c r="M87" s="408"/>
      <c r="N87" s="330"/>
      <c r="O87" s="331"/>
      <c r="P87" s="17"/>
      <c r="Q87" s="17"/>
      <c r="R87" s="17"/>
      <c r="S87" s="17"/>
    </row>
    <row r="88" spans="1:19" s="13" customFormat="1" ht="27.6" customHeight="1" thickBot="1" x14ac:dyDescent="0.3">
      <c r="A88" s="303"/>
      <c r="B88" s="306"/>
      <c r="C88" s="309"/>
      <c r="D88" s="312"/>
      <c r="E88" s="319"/>
      <c r="F88" s="342"/>
      <c r="G88" s="53" t="s">
        <v>8</v>
      </c>
      <c r="H88" s="30">
        <f>H85+H86+H87</f>
        <v>0</v>
      </c>
      <c r="I88" s="30">
        <f>I85+I86+I87</f>
        <v>40.700000000000003</v>
      </c>
      <c r="J88" s="31">
        <f>J85+J86+J87</f>
        <v>13.9</v>
      </c>
      <c r="K88" s="405"/>
      <c r="L88" s="407"/>
      <c r="M88" s="409"/>
      <c r="N88" s="332"/>
      <c r="O88" s="333"/>
      <c r="P88" s="17"/>
      <c r="Q88" s="17"/>
      <c r="R88" s="17"/>
      <c r="S88" s="17"/>
    </row>
    <row r="89" spans="1:19" s="13" customFormat="1" ht="13.5" customHeight="1" x14ac:dyDescent="0.25">
      <c r="A89" s="301"/>
      <c r="B89" s="304"/>
      <c r="C89" s="307"/>
      <c r="D89" s="310" t="s">
        <v>121</v>
      </c>
      <c r="E89" s="317" t="s">
        <v>30</v>
      </c>
      <c r="F89" s="339" t="s">
        <v>64</v>
      </c>
      <c r="G89" s="27" t="s">
        <v>31</v>
      </c>
      <c r="H89" s="32">
        <v>0</v>
      </c>
      <c r="I89" s="33">
        <v>0</v>
      </c>
      <c r="J89" s="34">
        <v>0</v>
      </c>
      <c r="K89" s="70"/>
      <c r="L89" s="116"/>
      <c r="M89" s="117"/>
      <c r="N89" s="373" t="s">
        <v>211</v>
      </c>
      <c r="O89" s="329"/>
      <c r="P89" s="5"/>
      <c r="Q89" s="17"/>
      <c r="R89" s="17"/>
      <c r="S89" s="17"/>
    </row>
    <row r="90" spans="1:19" s="13" customFormat="1" ht="12.75" customHeight="1" x14ac:dyDescent="0.25">
      <c r="A90" s="302"/>
      <c r="B90" s="305"/>
      <c r="C90" s="308"/>
      <c r="D90" s="311"/>
      <c r="E90" s="318"/>
      <c r="F90" s="340"/>
      <c r="G90" s="55" t="s">
        <v>45</v>
      </c>
      <c r="H90" s="57">
        <v>0</v>
      </c>
      <c r="I90" s="58">
        <v>0</v>
      </c>
      <c r="J90" s="59">
        <v>0</v>
      </c>
      <c r="K90" s="67"/>
      <c r="L90" s="118"/>
      <c r="M90" s="119"/>
      <c r="N90" s="330"/>
      <c r="O90" s="331"/>
      <c r="P90" s="17"/>
      <c r="Q90" s="17"/>
      <c r="R90" s="17"/>
      <c r="S90" s="17"/>
    </row>
    <row r="91" spans="1:19" s="13" customFormat="1" ht="14.25" customHeight="1" x14ac:dyDescent="0.25">
      <c r="A91" s="302"/>
      <c r="B91" s="305"/>
      <c r="C91" s="308"/>
      <c r="D91" s="311"/>
      <c r="E91" s="318"/>
      <c r="F91" s="341"/>
      <c r="G91" s="28" t="s">
        <v>46</v>
      </c>
      <c r="H91" s="35">
        <v>0</v>
      </c>
      <c r="I91" s="207">
        <v>0</v>
      </c>
      <c r="J91" s="212">
        <v>0</v>
      </c>
      <c r="K91" s="67"/>
      <c r="L91" s="255"/>
      <c r="M91" s="256"/>
      <c r="N91" s="330"/>
      <c r="O91" s="331"/>
      <c r="P91" s="17"/>
      <c r="Q91" s="17"/>
      <c r="R91" s="17"/>
      <c r="S91" s="17"/>
    </row>
    <row r="92" spans="1:19" s="13" customFormat="1" ht="14.4" customHeight="1" thickBot="1" x14ac:dyDescent="0.3">
      <c r="A92" s="303"/>
      <c r="B92" s="306"/>
      <c r="C92" s="309"/>
      <c r="D92" s="312"/>
      <c r="E92" s="319"/>
      <c r="F92" s="342"/>
      <c r="G92" s="53" t="s">
        <v>8</v>
      </c>
      <c r="H92" s="282">
        <f>H89+H90+H91</f>
        <v>0</v>
      </c>
      <c r="I92" s="282">
        <f>I89+I90+I91</f>
        <v>0</v>
      </c>
      <c r="J92" s="85">
        <f>J89+J90+J91</f>
        <v>0</v>
      </c>
      <c r="K92" s="252"/>
      <c r="L92" s="263"/>
      <c r="M92" s="257"/>
      <c r="N92" s="332"/>
      <c r="O92" s="333"/>
      <c r="P92" s="17"/>
      <c r="Q92" s="17"/>
      <c r="R92" s="17"/>
      <c r="S92" s="17"/>
    </row>
    <row r="93" spans="1:19" s="13" customFormat="1" ht="17.25" customHeight="1" x14ac:dyDescent="0.25">
      <c r="A93" s="301"/>
      <c r="B93" s="304"/>
      <c r="C93" s="307"/>
      <c r="D93" s="310" t="s">
        <v>129</v>
      </c>
      <c r="E93" s="317" t="s">
        <v>30</v>
      </c>
      <c r="F93" s="339" t="s">
        <v>64</v>
      </c>
      <c r="G93" s="27" t="s">
        <v>44</v>
      </c>
      <c r="H93" s="32">
        <v>0</v>
      </c>
      <c r="I93" s="33">
        <v>3.5</v>
      </c>
      <c r="J93" s="34">
        <v>0</v>
      </c>
      <c r="K93" s="258"/>
      <c r="L93" s="116"/>
      <c r="M93" s="117"/>
      <c r="N93" s="328" t="s">
        <v>188</v>
      </c>
      <c r="O93" s="329"/>
      <c r="P93" s="17"/>
      <c r="Q93" s="17"/>
      <c r="R93" s="17"/>
      <c r="S93" s="17"/>
    </row>
    <row r="94" spans="1:19" s="13" customFormat="1" ht="15" customHeight="1" x14ac:dyDescent="0.25">
      <c r="A94" s="302"/>
      <c r="B94" s="305"/>
      <c r="C94" s="308"/>
      <c r="D94" s="311"/>
      <c r="E94" s="318"/>
      <c r="F94" s="340"/>
      <c r="G94" s="55" t="s">
        <v>31</v>
      </c>
      <c r="H94" s="57">
        <v>0</v>
      </c>
      <c r="I94" s="58">
        <v>0</v>
      </c>
      <c r="J94" s="59">
        <v>0</v>
      </c>
      <c r="K94" s="67"/>
      <c r="L94" s="118"/>
      <c r="M94" s="119"/>
      <c r="N94" s="330"/>
      <c r="O94" s="331"/>
      <c r="P94" s="17"/>
      <c r="Q94" s="17"/>
      <c r="R94" s="17"/>
      <c r="S94" s="17"/>
    </row>
    <row r="95" spans="1:19" s="13" customFormat="1" ht="15" customHeight="1" x14ac:dyDescent="0.25">
      <c r="A95" s="302"/>
      <c r="B95" s="305"/>
      <c r="C95" s="308"/>
      <c r="D95" s="311"/>
      <c r="E95" s="318"/>
      <c r="F95" s="341"/>
      <c r="G95" s="28" t="s">
        <v>46</v>
      </c>
      <c r="H95" s="35">
        <v>30.8</v>
      </c>
      <c r="I95" s="207">
        <v>42.5</v>
      </c>
      <c r="J95" s="212">
        <v>0</v>
      </c>
      <c r="K95" s="67"/>
      <c r="L95" s="255"/>
      <c r="M95" s="256"/>
      <c r="N95" s="330"/>
      <c r="O95" s="331"/>
      <c r="P95" s="17"/>
      <c r="Q95" s="17"/>
      <c r="R95" s="17"/>
      <c r="S95" s="17"/>
    </row>
    <row r="96" spans="1:19" s="13" customFormat="1" ht="49.8" customHeight="1" thickBot="1" x14ac:dyDescent="0.3">
      <c r="A96" s="303"/>
      <c r="B96" s="306"/>
      <c r="C96" s="309"/>
      <c r="D96" s="312"/>
      <c r="E96" s="319"/>
      <c r="F96" s="342"/>
      <c r="G96" s="53" t="s">
        <v>8</v>
      </c>
      <c r="H96" s="282">
        <f>H93+H94+H95</f>
        <v>30.8</v>
      </c>
      <c r="I96" s="282">
        <f>I93+I94+I95</f>
        <v>46</v>
      </c>
      <c r="J96" s="85">
        <f>J93+J94+J95</f>
        <v>0</v>
      </c>
      <c r="K96" s="252"/>
      <c r="L96" s="263"/>
      <c r="M96" s="257"/>
      <c r="N96" s="332"/>
      <c r="O96" s="333"/>
      <c r="P96" s="17"/>
      <c r="Q96" s="17"/>
      <c r="R96" s="17"/>
      <c r="S96" s="17"/>
    </row>
    <row r="97" spans="1:19" s="13" customFormat="1" ht="15" customHeight="1" x14ac:dyDescent="0.25">
      <c r="A97" s="301"/>
      <c r="B97" s="304"/>
      <c r="C97" s="307"/>
      <c r="D97" s="310" t="s">
        <v>130</v>
      </c>
      <c r="E97" s="317" t="s">
        <v>30</v>
      </c>
      <c r="F97" s="339" t="s">
        <v>64</v>
      </c>
      <c r="G97" s="27" t="s">
        <v>44</v>
      </c>
      <c r="H97" s="32">
        <v>0</v>
      </c>
      <c r="I97" s="33">
        <v>31.3</v>
      </c>
      <c r="J97" s="34">
        <v>0</v>
      </c>
      <c r="K97" s="70"/>
      <c r="L97" s="116"/>
      <c r="M97" s="117"/>
      <c r="N97" s="328" t="s">
        <v>196</v>
      </c>
      <c r="O97" s="329"/>
      <c r="P97" s="5"/>
      <c r="Q97" s="17"/>
      <c r="R97" s="17"/>
      <c r="S97" s="17"/>
    </row>
    <row r="98" spans="1:19" s="13" customFormat="1" ht="15" customHeight="1" x14ac:dyDescent="0.25">
      <c r="A98" s="302"/>
      <c r="B98" s="305"/>
      <c r="C98" s="308"/>
      <c r="D98" s="311"/>
      <c r="E98" s="318"/>
      <c r="F98" s="340"/>
      <c r="G98" s="55" t="s">
        <v>31</v>
      </c>
      <c r="H98" s="57">
        <v>0</v>
      </c>
      <c r="I98" s="58">
        <v>0</v>
      </c>
      <c r="J98" s="59">
        <v>0</v>
      </c>
      <c r="K98" s="67"/>
      <c r="L98" s="118"/>
      <c r="M98" s="119"/>
      <c r="N98" s="330"/>
      <c r="O98" s="331"/>
      <c r="P98" s="17"/>
      <c r="Q98" s="17"/>
      <c r="R98" s="17"/>
      <c r="S98" s="17"/>
    </row>
    <row r="99" spans="1:19" s="13" customFormat="1" ht="11.4" customHeight="1" x14ac:dyDescent="0.25">
      <c r="A99" s="302"/>
      <c r="B99" s="305"/>
      <c r="C99" s="308"/>
      <c r="D99" s="311"/>
      <c r="E99" s="318"/>
      <c r="F99" s="341"/>
      <c r="G99" s="28" t="s">
        <v>46</v>
      </c>
      <c r="H99" s="35">
        <v>0</v>
      </c>
      <c r="I99" s="207">
        <v>0</v>
      </c>
      <c r="J99" s="212">
        <v>0</v>
      </c>
      <c r="K99" s="67"/>
      <c r="L99" s="255"/>
      <c r="M99" s="256"/>
      <c r="N99" s="330"/>
      <c r="O99" s="331"/>
      <c r="P99" s="17"/>
      <c r="Q99" s="17"/>
      <c r="R99" s="17"/>
      <c r="S99" s="17"/>
    </row>
    <row r="100" spans="1:19" s="13" customFormat="1" ht="48" customHeight="1" thickBot="1" x14ac:dyDescent="0.3">
      <c r="A100" s="303"/>
      <c r="B100" s="306"/>
      <c r="C100" s="309"/>
      <c r="D100" s="312"/>
      <c r="E100" s="319"/>
      <c r="F100" s="342"/>
      <c r="G100" s="53" t="s">
        <v>8</v>
      </c>
      <c r="H100" s="282">
        <f>H97+H98+H99</f>
        <v>0</v>
      </c>
      <c r="I100" s="282">
        <f>I97+I98+I99</f>
        <v>31.3</v>
      </c>
      <c r="J100" s="85">
        <f>J97+J98+J99</f>
        <v>0</v>
      </c>
      <c r="K100" s="252"/>
      <c r="L100" s="263"/>
      <c r="M100" s="257"/>
      <c r="N100" s="332"/>
      <c r="O100" s="333"/>
      <c r="P100" s="17"/>
      <c r="Q100" s="17"/>
      <c r="R100" s="17"/>
      <c r="S100" s="17"/>
    </row>
    <row r="101" spans="1:19" s="13" customFormat="1" ht="15" customHeight="1" x14ac:dyDescent="0.25">
      <c r="A101" s="301"/>
      <c r="B101" s="304"/>
      <c r="C101" s="307"/>
      <c r="D101" s="310" t="s">
        <v>131</v>
      </c>
      <c r="E101" s="317" t="s">
        <v>30</v>
      </c>
      <c r="F101" s="339" t="s">
        <v>64</v>
      </c>
      <c r="G101" s="27" t="s">
        <v>44</v>
      </c>
      <c r="H101" s="32">
        <v>0</v>
      </c>
      <c r="I101" s="33">
        <v>0.2</v>
      </c>
      <c r="J101" s="34">
        <v>0</v>
      </c>
      <c r="K101" s="70"/>
      <c r="L101" s="116"/>
      <c r="M101" s="117"/>
      <c r="N101" s="328" t="s">
        <v>197</v>
      </c>
      <c r="O101" s="329"/>
      <c r="P101" s="5"/>
      <c r="Q101" s="17"/>
      <c r="R101" s="17"/>
      <c r="S101" s="17"/>
    </row>
    <row r="102" spans="1:19" s="13" customFormat="1" ht="15" customHeight="1" x14ac:dyDescent="0.25">
      <c r="A102" s="302"/>
      <c r="B102" s="305"/>
      <c r="C102" s="308"/>
      <c r="D102" s="311"/>
      <c r="E102" s="318"/>
      <c r="F102" s="340"/>
      <c r="G102" s="55" t="s">
        <v>31</v>
      </c>
      <c r="H102" s="57">
        <v>0</v>
      </c>
      <c r="I102" s="58">
        <v>0.2</v>
      </c>
      <c r="J102" s="59">
        <v>0</v>
      </c>
      <c r="K102" s="67"/>
      <c r="L102" s="118"/>
      <c r="M102" s="119"/>
      <c r="N102" s="330"/>
      <c r="O102" s="331"/>
      <c r="P102" s="17"/>
      <c r="Q102" s="17"/>
      <c r="R102" s="17"/>
      <c r="S102" s="17"/>
    </row>
    <row r="103" spans="1:19" s="13" customFormat="1" ht="15" customHeight="1" x14ac:dyDescent="0.25">
      <c r="A103" s="302"/>
      <c r="B103" s="305"/>
      <c r="C103" s="308"/>
      <c r="D103" s="311"/>
      <c r="E103" s="318"/>
      <c r="F103" s="341"/>
      <c r="G103" s="28" t="s">
        <v>46</v>
      </c>
      <c r="H103" s="35">
        <v>0.5</v>
      </c>
      <c r="I103" s="207">
        <v>1.4</v>
      </c>
      <c r="J103" s="212">
        <v>0.7</v>
      </c>
      <c r="K103" s="67"/>
      <c r="L103" s="255"/>
      <c r="M103" s="256"/>
      <c r="N103" s="330"/>
      <c r="O103" s="331"/>
      <c r="P103" s="17"/>
      <c r="Q103" s="17"/>
      <c r="R103" s="17"/>
      <c r="S103" s="17"/>
    </row>
    <row r="104" spans="1:19" s="13" customFormat="1" ht="42.75" customHeight="1" thickBot="1" x14ac:dyDescent="0.3">
      <c r="A104" s="303"/>
      <c r="B104" s="306"/>
      <c r="C104" s="309"/>
      <c r="D104" s="312"/>
      <c r="E104" s="319"/>
      <c r="F104" s="342"/>
      <c r="G104" s="53" t="s">
        <v>8</v>
      </c>
      <c r="H104" s="282">
        <f>H101+H102+H103</f>
        <v>0.5</v>
      </c>
      <c r="I104" s="282">
        <f>I101+I102+I103</f>
        <v>1.7999999999999998</v>
      </c>
      <c r="J104" s="85">
        <f>J101+J102+J103</f>
        <v>0.7</v>
      </c>
      <c r="K104" s="252"/>
      <c r="L104" s="263"/>
      <c r="M104" s="257"/>
      <c r="N104" s="332"/>
      <c r="O104" s="333"/>
      <c r="P104" s="17"/>
      <c r="Q104" s="17"/>
      <c r="R104" s="17"/>
      <c r="S104" s="17"/>
    </row>
    <row r="105" spans="1:19" s="13" customFormat="1" ht="15" customHeight="1" x14ac:dyDescent="0.25">
      <c r="A105" s="301"/>
      <c r="B105" s="304"/>
      <c r="C105" s="307"/>
      <c r="D105" s="310" t="s">
        <v>132</v>
      </c>
      <c r="E105" s="317" t="s">
        <v>30</v>
      </c>
      <c r="F105" s="339" t="s">
        <v>64</v>
      </c>
      <c r="G105" s="27" t="s">
        <v>44</v>
      </c>
      <c r="H105" s="32">
        <v>0</v>
      </c>
      <c r="I105" s="33">
        <v>0</v>
      </c>
      <c r="J105" s="34">
        <v>0</v>
      </c>
      <c r="K105" s="70"/>
      <c r="L105" s="116"/>
      <c r="M105" s="117"/>
      <c r="N105" s="328" t="s">
        <v>198</v>
      </c>
      <c r="O105" s="329"/>
      <c r="P105" s="17"/>
      <c r="Q105" s="17"/>
      <c r="R105" s="17"/>
      <c r="S105" s="17"/>
    </row>
    <row r="106" spans="1:19" s="13" customFormat="1" ht="15" customHeight="1" x14ac:dyDescent="0.25">
      <c r="A106" s="302"/>
      <c r="B106" s="305"/>
      <c r="C106" s="308"/>
      <c r="D106" s="311"/>
      <c r="E106" s="318"/>
      <c r="F106" s="340"/>
      <c r="G106" s="55" t="s">
        <v>31</v>
      </c>
      <c r="H106" s="57">
        <v>74.900000000000006</v>
      </c>
      <c r="I106" s="58">
        <v>78.900000000000006</v>
      </c>
      <c r="J106" s="59">
        <v>26.6</v>
      </c>
      <c r="K106" s="67"/>
      <c r="L106" s="118"/>
      <c r="M106" s="119"/>
      <c r="N106" s="330"/>
      <c r="O106" s="331"/>
      <c r="P106" s="5"/>
      <c r="Q106" s="17"/>
      <c r="R106" s="17"/>
      <c r="S106" s="17"/>
    </row>
    <row r="107" spans="1:19" s="13" customFormat="1" ht="15" customHeight="1" x14ac:dyDescent="0.25">
      <c r="A107" s="302"/>
      <c r="B107" s="305"/>
      <c r="C107" s="308"/>
      <c r="D107" s="311"/>
      <c r="E107" s="318"/>
      <c r="F107" s="341"/>
      <c r="G107" s="28" t="s">
        <v>46</v>
      </c>
      <c r="H107" s="35">
        <v>0</v>
      </c>
      <c r="I107" s="207">
        <v>0</v>
      </c>
      <c r="J107" s="212">
        <v>0</v>
      </c>
      <c r="K107" s="67"/>
      <c r="L107" s="255"/>
      <c r="M107" s="256"/>
      <c r="N107" s="330"/>
      <c r="O107" s="331"/>
      <c r="P107" s="17"/>
      <c r="Q107" s="17"/>
      <c r="R107" s="17"/>
      <c r="S107" s="17"/>
    </row>
    <row r="108" spans="1:19" s="13" customFormat="1" ht="33.6" customHeight="1" thickBot="1" x14ac:dyDescent="0.3">
      <c r="A108" s="303"/>
      <c r="B108" s="306"/>
      <c r="C108" s="309"/>
      <c r="D108" s="312"/>
      <c r="E108" s="319"/>
      <c r="F108" s="342"/>
      <c r="G108" s="53" t="s">
        <v>8</v>
      </c>
      <c r="H108" s="282">
        <f>H105+H106+H107</f>
        <v>74.900000000000006</v>
      </c>
      <c r="I108" s="282">
        <f>I105+I106+I107</f>
        <v>78.900000000000006</v>
      </c>
      <c r="J108" s="85">
        <f>J105+J106+J107</f>
        <v>26.6</v>
      </c>
      <c r="K108" s="252"/>
      <c r="L108" s="263"/>
      <c r="M108" s="257"/>
      <c r="N108" s="332"/>
      <c r="O108" s="333"/>
      <c r="P108" s="17"/>
      <c r="Q108" s="17"/>
      <c r="R108" s="17"/>
      <c r="S108" s="17"/>
    </row>
    <row r="109" spans="1:19" s="13" customFormat="1" ht="15" customHeight="1" x14ac:dyDescent="0.25">
      <c r="A109" s="301"/>
      <c r="B109" s="304"/>
      <c r="C109" s="307"/>
      <c r="D109" s="310" t="s">
        <v>133</v>
      </c>
      <c r="E109" s="317" t="s">
        <v>30</v>
      </c>
      <c r="F109" s="339" t="s">
        <v>64</v>
      </c>
      <c r="G109" s="27" t="s">
        <v>44</v>
      </c>
      <c r="H109" s="32">
        <v>44.1</v>
      </c>
      <c r="I109" s="33">
        <v>25</v>
      </c>
      <c r="J109" s="34">
        <v>0</v>
      </c>
      <c r="K109" s="70"/>
      <c r="L109" s="116"/>
      <c r="M109" s="117"/>
      <c r="N109" s="328" t="s">
        <v>212</v>
      </c>
      <c r="O109" s="329"/>
      <c r="P109" s="5"/>
      <c r="Q109" s="17"/>
      <c r="R109" s="17"/>
      <c r="S109" s="17"/>
    </row>
    <row r="110" spans="1:19" s="13" customFormat="1" ht="15" customHeight="1" x14ac:dyDescent="0.25">
      <c r="A110" s="302"/>
      <c r="B110" s="305"/>
      <c r="C110" s="308"/>
      <c r="D110" s="311"/>
      <c r="E110" s="318"/>
      <c r="F110" s="340"/>
      <c r="G110" s="55" t="s">
        <v>31</v>
      </c>
      <c r="H110" s="57">
        <v>80.900000000000006</v>
      </c>
      <c r="I110" s="58">
        <v>0</v>
      </c>
      <c r="J110" s="59">
        <v>0</v>
      </c>
      <c r="K110" s="67"/>
      <c r="L110" s="118"/>
      <c r="M110" s="119"/>
      <c r="N110" s="330"/>
      <c r="O110" s="331"/>
      <c r="P110" s="5"/>
      <c r="Q110" s="17"/>
      <c r="R110" s="17"/>
      <c r="S110" s="17"/>
    </row>
    <row r="111" spans="1:19" s="13" customFormat="1" ht="15" customHeight="1" x14ac:dyDescent="0.25">
      <c r="A111" s="302"/>
      <c r="B111" s="305"/>
      <c r="C111" s="308"/>
      <c r="D111" s="311"/>
      <c r="E111" s="318"/>
      <c r="F111" s="341"/>
      <c r="G111" s="28" t="s">
        <v>46</v>
      </c>
      <c r="H111" s="35">
        <v>0</v>
      </c>
      <c r="I111" s="207">
        <v>0</v>
      </c>
      <c r="J111" s="212">
        <v>0</v>
      </c>
      <c r="K111" s="67"/>
      <c r="L111" s="255"/>
      <c r="M111" s="256"/>
      <c r="N111" s="330"/>
      <c r="O111" s="331"/>
      <c r="P111" s="17"/>
      <c r="Q111" s="17"/>
      <c r="R111" s="17"/>
      <c r="S111" s="17"/>
    </row>
    <row r="112" spans="1:19" s="13" customFormat="1" ht="39" customHeight="1" thickBot="1" x14ac:dyDescent="0.3">
      <c r="A112" s="303"/>
      <c r="B112" s="306"/>
      <c r="C112" s="309"/>
      <c r="D112" s="312"/>
      <c r="E112" s="319"/>
      <c r="F112" s="342"/>
      <c r="G112" s="53" t="s">
        <v>8</v>
      </c>
      <c r="H112" s="282">
        <f>H109+H110+H111</f>
        <v>125</v>
      </c>
      <c r="I112" s="282">
        <f>I109+I110+I111</f>
        <v>25</v>
      </c>
      <c r="J112" s="85">
        <f>J109+J110+J111</f>
        <v>0</v>
      </c>
      <c r="K112" s="252"/>
      <c r="L112" s="263"/>
      <c r="M112" s="257"/>
      <c r="N112" s="332"/>
      <c r="O112" s="333"/>
      <c r="P112" s="17"/>
      <c r="Q112" s="17"/>
      <c r="R112" s="17"/>
      <c r="S112" s="17"/>
    </row>
    <row r="113" spans="1:19" s="13" customFormat="1" ht="15" customHeight="1" x14ac:dyDescent="0.25">
      <c r="A113" s="301"/>
      <c r="B113" s="304"/>
      <c r="C113" s="307"/>
      <c r="D113" s="310" t="s">
        <v>134</v>
      </c>
      <c r="E113" s="317" t="s">
        <v>30</v>
      </c>
      <c r="F113" s="339" t="s">
        <v>64</v>
      </c>
      <c r="G113" s="27" t="s">
        <v>44</v>
      </c>
      <c r="H113" s="32">
        <v>87.5</v>
      </c>
      <c r="I113" s="33">
        <v>7.5</v>
      </c>
      <c r="J113" s="34">
        <v>0</v>
      </c>
      <c r="K113" s="70"/>
      <c r="L113" s="116"/>
      <c r="M113" s="117"/>
      <c r="N113" s="328" t="s">
        <v>169</v>
      </c>
      <c r="O113" s="329"/>
      <c r="P113" s="17"/>
      <c r="Q113" s="17"/>
      <c r="R113" s="17"/>
      <c r="S113" s="17"/>
    </row>
    <row r="114" spans="1:19" s="13" customFormat="1" ht="15" customHeight="1" x14ac:dyDescent="0.25">
      <c r="A114" s="302"/>
      <c r="B114" s="305"/>
      <c r="C114" s="308"/>
      <c r="D114" s="311"/>
      <c r="E114" s="318"/>
      <c r="F114" s="340"/>
      <c r="G114" s="55" t="s">
        <v>31</v>
      </c>
      <c r="H114" s="57">
        <v>0</v>
      </c>
      <c r="I114" s="58">
        <v>0</v>
      </c>
      <c r="J114" s="59">
        <v>0</v>
      </c>
      <c r="K114" s="67"/>
      <c r="L114" s="118"/>
      <c r="M114" s="119"/>
      <c r="N114" s="330"/>
      <c r="O114" s="331"/>
      <c r="P114" s="5"/>
      <c r="Q114" s="17"/>
      <c r="R114" s="17"/>
      <c r="S114" s="17"/>
    </row>
    <row r="115" spans="1:19" s="13" customFormat="1" ht="15" customHeight="1" x14ac:dyDescent="0.25">
      <c r="A115" s="302"/>
      <c r="B115" s="305"/>
      <c r="C115" s="308"/>
      <c r="D115" s="311"/>
      <c r="E115" s="318"/>
      <c r="F115" s="341"/>
      <c r="G115" s="28" t="s">
        <v>46</v>
      </c>
      <c r="H115" s="35">
        <v>0</v>
      </c>
      <c r="I115" s="207">
        <v>0</v>
      </c>
      <c r="J115" s="212">
        <v>0</v>
      </c>
      <c r="K115" s="67"/>
      <c r="L115" s="255"/>
      <c r="M115" s="256"/>
      <c r="N115" s="330"/>
      <c r="O115" s="331"/>
      <c r="P115" s="17"/>
      <c r="Q115" s="17"/>
      <c r="R115" s="17"/>
      <c r="S115" s="17"/>
    </row>
    <row r="116" spans="1:19" s="13" customFormat="1" ht="51.75" customHeight="1" thickBot="1" x14ac:dyDescent="0.3">
      <c r="A116" s="303"/>
      <c r="B116" s="306"/>
      <c r="C116" s="309"/>
      <c r="D116" s="312"/>
      <c r="E116" s="319"/>
      <c r="F116" s="342"/>
      <c r="G116" s="53" t="s">
        <v>8</v>
      </c>
      <c r="H116" s="282">
        <f>H113+H114+H115</f>
        <v>87.5</v>
      </c>
      <c r="I116" s="282">
        <f>I113+I114+I115</f>
        <v>7.5</v>
      </c>
      <c r="J116" s="85">
        <f>J113+J114+J115</f>
        <v>0</v>
      </c>
      <c r="K116" s="252"/>
      <c r="L116" s="263"/>
      <c r="M116" s="257"/>
      <c r="N116" s="332"/>
      <c r="O116" s="333"/>
      <c r="P116" s="17"/>
      <c r="Q116" s="17"/>
      <c r="R116" s="17"/>
      <c r="S116" s="17"/>
    </row>
    <row r="117" spans="1:19" s="13" customFormat="1" ht="14.25" customHeight="1" x14ac:dyDescent="0.25">
      <c r="A117" s="301"/>
      <c r="B117" s="304"/>
      <c r="C117" s="307"/>
      <c r="D117" s="310" t="s">
        <v>135</v>
      </c>
      <c r="E117" s="317" t="s">
        <v>30</v>
      </c>
      <c r="F117" s="339" t="s">
        <v>64</v>
      </c>
      <c r="G117" s="27" t="s">
        <v>44</v>
      </c>
      <c r="H117" s="32">
        <v>0</v>
      </c>
      <c r="I117" s="33">
        <v>0</v>
      </c>
      <c r="J117" s="34">
        <v>0</v>
      </c>
      <c r="K117" s="70"/>
      <c r="L117" s="116"/>
      <c r="M117" s="117"/>
      <c r="N117" s="328" t="s">
        <v>199</v>
      </c>
      <c r="O117" s="329"/>
      <c r="P117" s="5"/>
      <c r="Q117" s="17"/>
      <c r="R117" s="17"/>
      <c r="S117" s="17"/>
    </row>
    <row r="118" spans="1:19" s="13" customFormat="1" ht="14.25" customHeight="1" x14ac:dyDescent="0.25">
      <c r="A118" s="302"/>
      <c r="B118" s="305"/>
      <c r="C118" s="308"/>
      <c r="D118" s="311"/>
      <c r="E118" s="318"/>
      <c r="F118" s="340"/>
      <c r="G118" s="55" t="s">
        <v>31</v>
      </c>
      <c r="H118" s="57">
        <v>0</v>
      </c>
      <c r="I118" s="58">
        <v>0</v>
      </c>
      <c r="J118" s="59">
        <v>0</v>
      </c>
      <c r="K118" s="67"/>
      <c r="L118" s="118"/>
      <c r="M118" s="119"/>
      <c r="N118" s="330"/>
      <c r="O118" s="331"/>
      <c r="Q118" s="17"/>
      <c r="R118" s="17"/>
      <c r="S118" s="17"/>
    </row>
    <row r="119" spans="1:19" s="13" customFormat="1" ht="14.25" customHeight="1" x14ac:dyDescent="0.25">
      <c r="A119" s="302"/>
      <c r="B119" s="305"/>
      <c r="C119" s="308"/>
      <c r="D119" s="311"/>
      <c r="E119" s="318"/>
      <c r="F119" s="341"/>
      <c r="G119" s="28" t="s">
        <v>46</v>
      </c>
      <c r="H119" s="35">
        <v>0</v>
      </c>
      <c r="I119" s="207">
        <v>54.3</v>
      </c>
      <c r="J119" s="212">
        <v>41.2</v>
      </c>
      <c r="K119" s="67"/>
      <c r="L119" s="255"/>
      <c r="M119" s="256"/>
      <c r="N119" s="330"/>
      <c r="O119" s="331"/>
      <c r="P119" s="17"/>
      <c r="Q119" s="17"/>
      <c r="R119" s="17"/>
      <c r="S119" s="17"/>
    </row>
    <row r="120" spans="1:19" s="13" customFormat="1" ht="65.400000000000006" customHeight="1" thickBot="1" x14ac:dyDescent="0.3">
      <c r="A120" s="303"/>
      <c r="B120" s="306"/>
      <c r="C120" s="309"/>
      <c r="D120" s="312"/>
      <c r="E120" s="319"/>
      <c r="F120" s="342"/>
      <c r="G120" s="53" t="s">
        <v>8</v>
      </c>
      <c r="H120" s="282">
        <f>H117+H118+H119</f>
        <v>0</v>
      </c>
      <c r="I120" s="282">
        <f>I117+I118+I119</f>
        <v>54.3</v>
      </c>
      <c r="J120" s="85">
        <f>J117+J118+J119</f>
        <v>41.2</v>
      </c>
      <c r="K120" s="252"/>
      <c r="L120" s="225"/>
      <c r="M120" s="257"/>
      <c r="N120" s="332"/>
      <c r="O120" s="333"/>
      <c r="P120" s="17"/>
      <c r="Q120" s="17"/>
      <c r="R120" s="17"/>
      <c r="S120" s="17"/>
    </row>
    <row r="121" spans="1:19" s="13" customFormat="1" ht="20.399999999999999" customHeight="1" thickBot="1" x14ac:dyDescent="0.3">
      <c r="A121" s="38" t="s">
        <v>7</v>
      </c>
      <c r="B121" s="37" t="s">
        <v>9</v>
      </c>
      <c r="C121" s="437" t="s">
        <v>10</v>
      </c>
      <c r="D121" s="438"/>
      <c r="E121" s="438"/>
      <c r="F121" s="438"/>
      <c r="G121" s="439"/>
      <c r="H121" s="39">
        <f>H42+H47+H51+H55+H68+H72+H76+H80+H84+H88+H120+H60+H64+H92+H96+H100+H104+H108+H112+H116</f>
        <v>1572.6000000000001</v>
      </c>
      <c r="I121" s="39">
        <f>I42+I47+I51+I55+I68+I72+I76+I80+I84+I88+I120+I60+I64+I92+I96+I100+I104+I108+I112+I116</f>
        <v>1696.9</v>
      </c>
      <c r="J121" s="39">
        <f>J42+J47+J51+J55+J68+J72+J76+J80+J84+J88+J120+J60+J64+J92+J96+J100+J104+J108+J112+J116</f>
        <v>547.29999999999995</v>
      </c>
      <c r="K121" s="138"/>
      <c r="L121" s="139"/>
      <c r="M121" s="139"/>
      <c r="N121" s="128"/>
      <c r="O121" s="129"/>
      <c r="P121" s="17"/>
      <c r="Q121" s="17"/>
      <c r="R121" s="17"/>
      <c r="S121" s="17"/>
    </row>
    <row r="122" spans="1:19" s="13" customFormat="1" ht="28.95" customHeight="1" thickBot="1" x14ac:dyDescent="0.3">
      <c r="A122" s="115" t="s">
        <v>7</v>
      </c>
      <c r="B122" s="440" t="s">
        <v>11</v>
      </c>
      <c r="C122" s="440"/>
      <c r="D122" s="440"/>
      <c r="E122" s="440"/>
      <c r="F122" s="440"/>
      <c r="G122" s="441"/>
      <c r="H122" s="126">
        <f>H121+H37</f>
        <v>4091</v>
      </c>
      <c r="I122" s="126">
        <f>I121+I37</f>
        <v>3342.7</v>
      </c>
      <c r="J122" s="126">
        <f>J121+J37</f>
        <v>1134.2</v>
      </c>
      <c r="K122" s="127"/>
      <c r="L122" s="127"/>
      <c r="M122" s="127"/>
      <c r="N122" s="385"/>
      <c r="O122" s="386"/>
      <c r="P122" s="17"/>
      <c r="Q122" s="17"/>
      <c r="R122" s="17"/>
      <c r="S122" s="17"/>
    </row>
    <row r="123" spans="1:19" s="13" customFormat="1" ht="16.95" customHeight="1" thickBot="1" x14ac:dyDescent="0.3">
      <c r="A123" s="52" t="s">
        <v>9</v>
      </c>
      <c r="B123" s="434" t="s">
        <v>65</v>
      </c>
      <c r="C123" s="435"/>
      <c r="D123" s="435"/>
      <c r="E123" s="435"/>
      <c r="F123" s="435"/>
      <c r="G123" s="435"/>
      <c r="H123" s="435"/>
      <c r="I123" s="435"/>
      <c r="J123" s="435"/>
      <c r="K123" s="435"/>
      <c r="L123" s="435"/>
      <c r="M123" s="435"/>
      <c r="N123" s="387"/>
      <c r="O123" s="386"/>
      <c r="P123" s="17"/>
      <c r="Q123" s="17"/>
      <c r="R123" s="17"/>
      <c r="S123" s="17"/>
    </row>
    <row r="124" spans="1:19" s="13" customFormat="1" ht="31.2" customHeight="1" thickBot="1" x14ac:dyDescent="0.3">
      <c r="A124" s="25" t="s">
        <v>9</v>
      </c>
      <c r="B124" s="26" t="s">
        <v>7</v>
      </c>
      <c r="C124" s="436" t="s">
        <v>66</v>
      </c>
      <c r="D124" s="436"/>
      <c r="E124" s="436"/>
      <c r="F124" s="436"/>
      <c r="G124" s="436"/>
      <c r="H124" s="436"/>
      <c r="I124" s="436"/>
      <c r="J124" s="436"/>
      <c r="K124" s="436"/>
      <c r="L124" s="436"/>
      <c r="M124" s="436"/>
      <c r="N124" s="388"/>
      <c r="O124" s="389"/>
      <c r="P124" s="17"/>
      <c r="Q124" s="17"/>
      <c r="R124" s="17"/>
      <c r="S124" s="17"/>
    </row>
    <row r="125" spans="1:19" s="13" customFormat="1" ht="15" customHeight="1" x14ac:dyDescent="0.25">
      <c r="A125" s="349"/>
      <c r="B125" s="356"/>
      <c r="C125" s="431"/>
      <c r="D125" s="310" t="s">
        <v>67</v>
      </c>
      <c r="E125" s="317" t="s">
        <v>30</v>
      </c>
      <c r="F125" s="324" t="s">
        <v>47</v>
      </c>
      <c r="G125" s="27" t="s">
        <v>44</v>
      </c>
      <c r="H125" s="102">
        <v>81.599999999999994</v>
      </c>
      <c r="I125" s="110">
        <v>37.700000000000003</v>
      </c>
      <c r="J125" s="34">
        <v>36.5</v>
      </c>
      <c r="K125" s="70"/>
      <c r="L125" s="62"/>
      <c r="M125" s="63"/>
      <c r="N125" s="328" t="s">
        <v>213</v>
      </c>
      <c r="O125" s="329"/>
      <c r="Q125" s="17"/>
      <c r="R125" s="17"/>
      <c r="S125" s="17"/>
    </row>
    <row r="126" spans="1:19" s="13" customFormat="1" ht="15" customHeight="1" x14ac:dyDescent="0.25">
      <c r="A126" s="350"/>
      <c r="B126" s="357"/>
      <c r="C126" s="432"/>
      <c r="D126" s="311"/>
      <c r="E126" s="318"/>
      <c r="F126" s="325"/>
      <c r="G126" s="206" t="s">
        <v>45</v>
      </c>
      <c r="H126" s="107">
        <v>0</v>
      </c>
      <c r="I126" s="114">
        <v>0</v>
      </c>
      <c r="J126" s="59">
        <v>0</v>
      </c>
      <c r="K126" s="251" t="s">
        <v>78</v>
      </c>
      <c r="L126" s="64" t="s">
        <v>32</v>
      </c>
      <c r="M126" s="65" t="s">
        <v>32</v>
      </c>
      <c r="N126" s="330"/>
      <c r="O126" s="331"/>
      <c r="Q126" s="17"/>
      <c r="R126" s="17"/>
      <c r="S126" s="17"/>
    </row>
    <row r="127" spans="1:19" s="13" customFormat="1" ht="15" customHeight="1" x14ac:dyDescent="0.25">
      <c r="A127" s="350"/>
      <c r="B127" s="357"/>
      <c r="C127" s="432"/>
      <c r="D127" s="311"/>
      <c r="E127" s="318"/>
      <c r="F127" s="325"/>
      <c r="G127" s="55" t="s">
        <v>31</v>
      </c>
      <c r="H127" s="107">
        <v>0.6</v>
      </c>
      <c r="I127" s="114">
        <v>0.6</v>
      </c>
      <c r="J127" s="59">
        <v>0.1</v>
      </c>
      <c r="K127" s="251"/>
      <c r="L127" s="64"/>
      <c r="M127" s="65"/>
      <c r="N127" s="330"/>
      <c r="O127" s="331"/>
      <c r="P127" s="17"/>
      <c r="Q127" s="17"/>
      <c r="R127" s="17"/>
      <c r="S127" s="17"/>
    </row>
    <row r="128" spans="1:19" s="13" customFormat="1" ht="15" customHeight="1" x14ac:dyDescent="0.25">
      <c r="A128" s="350"/>
      <c r="B128" s="357"/>
      <c r="C128" s="432"/>
      <c r="D128" s="311"/>
      <c r="E128" s="318"/>
      <c r="F128" s="326"/>
      <c r="G128" s="28" t="s">
        <v>46</v>
      </c>
      <c r="H128" s="103">
        <v>1006.2</v>
      </c>
      <c r="I128" s="186">
        <v>526.5</v>
      </c>
      <c r="J128" s="212">
        <v>16.8</v>
      </c>
      <c r="K128" s="71"/>
      <c r="L128" s="66"/>
      <c r="M128" s="227"/>
      <c r="N128" s="330"/>
      <c r="O128" s="331"/>
      <c r="P128" s="17"/>
      <c r="Q128" s="17"/>
      <c r="R128" s="17"/>
      <c r="S128" s="17"/>
    </row>
    <row r="129" spans="1:19" s="13" customFormat="1" ht="51" customHeight="1" thickBot="1" x14ac:dyDescent="0.3">
      <c r="A129" s="351"/>
      <c r="B129" s="358"/>
      <c r="C129" s="433"/>
      <c r="D129" s="312"/>
      <c r="E129" s="319"/>
      <c r="F129" s="327"/>
      <c r="G129" s="53" t="s">
        <v>8</v>
      </c>
      <c r="H129" s="108">
        <f>H125+H126+H128+H127</f>
        <v>1088.3999999999999</v>
      </c>
      <c r="I129" s="108">
        <f t="shared" ref="I129:J129" si="21">I125+I126+I128+I127</f>
        <v>564.80000000000007</v>
      </c>
      <c r="J129" s="85">
        <f t="shared" si="21"/>
        <v>53.4</v>
      </c>
      <c r="K129" s="252"/>
      <c r="L129" s="229"/>
      <c r="M129" s="230"/>
      <c r="N129" s="332"/>
      <c r="O129" s="333"/>
      <c r="P129" s="17"/>
      <c r="Q129" s="17"/>
      <c r="R129" s="17"/>
      <c r="S129" s="17"/>
    </row>
    <row r="130" spans="1:19" s="13" customFormat="1" ht="15" customHeight="1" x14ac:dyDescent="0.25">
      <c r="A130" s="301"/>
      <c r="B130" s="304"/>
      <c r="C130" s="307"/>
      <c r="D130" s="310" t="s">
        <v>68</v>
      </c>
      <c r="E130" s="317" t="s">
        <v>30</v>
      </c>
      <c r="F130" s="324" t="s">
        <v>47</v>
      </c>
      <c r="G130" s="27" t="s">
        <v>44</v>
      </c>
      <c r="H130" s="102">
        <v>15.6</v>
      </c>
      <c r="I130" s="110">
        <v>15.6</v>
      </c>
      <c r="J130" s="34">
        <v>15</v>
      </c>
      <c r="K130" s="70" t="s">
        <v>79</v>
      </c>
      <c r="L130" s="62" t="s">
        <v>32</v>
      </c>
      <c r="M130" s="63" t="s">
        <v>32</v>
      </c>
      <c r="N130" s="328" t="s">
        <v>214</v>
      </c>
      <c r="O130" s="329"/>
      <c r="Q130" s="17"/>
      <c r="R130" s="17"/>
      <c r="S130" s="17"/>
    </row>
    <row r="131" spans="1:19" s="13" customFormat="1" ht="12.6" customHeight="1" x14ac:dyDescent="0.25">
      <c r="A131" s="302"/>
      <c r="B131" s="305"/>
      <c r="C131" s="308"/>
      <c r="D131" s="311"/>
      <c r="E131" s="318"/>
      <c r="F131" s="325"/>
      <c r="G131" s="206" t="s">
        <v>45</v>
      </c>
      <c r="H131" s="107">
        <v>0</v>
      </c>
      <c r="I131" s="114">
        <v>0</v>
      </c>
      <c r="J131" s="59">
        <v>0</v>
      </c>
      <c r="K131" s="71"/>
      <c r="L131" s="64"/>
      <c r="M131" s="65"/>
      <c r="N131" s="330"/>
      <c r="O131" s="331"/>
      <c r="P131" s="17"/>
      <c r="Q131" s="17"/>
      <c r="R131" s="17"/>
      <c r="S131" s="17"/>
    </row>
    <row r="132" spans="1:19" s="13" customFormat="1" ht="12" customHeight="1" x14ac:dyDescent="0.25">
      <c r="A132" s="302"/>
      <c r="B132" s="305"/>
      <c r="C132" s="308"/>
      <c r="D132" s="311"/>
      <c r="E132" s="318"/>
      <c r="F132" s="325"/>
      <c r="G132" s="55" t="s">
        <v>31</v>
      </c>
      <c r="H132" s="107">
        <v>0.3</v>
      </c>
      <c r="I132" s="114">
        <v>0.3</v>
      </c>
      <c r="J132" s="59">
        <v>0.1</v>
      </c>
      <c r="K132" s="71"/>
      <c r="L132" s="64"/>
      <c r="M132" s="65"/>
      <c r="N132" s="330"/>
      <c r="O132" s="331"/>
      <c r="P132" s="17"/>
      <c r="Q132" s="17"/>
      <c r="R132" s="17"/>
      <c r="S132" s="17"/>
    </row>
    <row r="133" spans="1:19" s="13" customFormat="1" ht="11.4" customHeight="1" x14ac:dyDescent="0.25">
      <c r="A133" s="302"/>
      <c r="B133" s="305"/>
      <c r="C133" s="308"/>
      <c r="D133" s="311"/>
      <c r="E133" s="318"/>
      <c r="F133" s="326"/>
      <c r="G133" s="28" t="s">
        <v>46</v>
      </c>
      <c r="H133" s="103">
        <v>192.3</v>
      </c>
      <c r="I133" s="186">
        <v>4.2</v>
      </c>
      <c r="J133" s="212">
        <v>0</v>
      </c>
      <c r="K133" s="71"/>
      <c r="L133" s="66"/>
      <c r="M133" s="227"/>
      <c r="N133" s="330"/>
      <c r="O133" s="331"/>
      <c r="P133" s="17"/>
      <c r="Q133" s="17"/>
      <c r="R133" s="17"/>
      <c r="S133" s="17"/>
    </row>
    <row r="134" spans="1:19" s="13" customFormat="1" ht="57.6" customHeight="1" thickBot="1" x14ac:dyDescent="0.3">
      <c r="A134" s="303"/>
      <c r="B134" s="306"/>
      <c r="C134" s="309"/>
      <c r="D134" s="312"/>
      <c r="E134" s="319"/>
      <c r="F134" s="327"/>
      <c r="G134" s="53" t="s">
        <v>8</v>
      </c>
      <c r="H134" s="108">
        <f>H130+H131+H133+H132</f>
        <v>208.20000000000002</v>
      </c>
      <c r="I134" s="108">
        <f t="shared" ref="I134:J134" si="22">I130+I131+I133+I132</f>
        <v>20.100000000000001</v>
      </c>
      <c r="J134" s="85">
        <f t="shared" si="22"/>
        <v>15.1</v>
      </c>
      <c r="K134" s="252"/>
      <c r="L134" s="229"/>
      <c r="M134" s="230"/>
      <c r="N134" s="332"/>
      <c r="O134" s="333"/>
      <c r="P134" s="17"/>
      <c r="Q134" s="17"/>
      <c r="R134" s="17"/>
      <c r="S134" s="17"/>
    </row>
    <row r="135" spans="1:19" s="13" customFormat="1" ht="15" customHeight="1" x14ac:dyDescent="0.25">
      <c r="A135" s="301"/>
      <c r="B135" s="304"/>
      <c r="C135" s="307"/>
      <c r="D135" s="310" t="s">
        <v>69</v>
      </c>
      <c r="E135" s="317" t="s">
        <v>30</v>
      </c>
      <c r="F135" s="324" t="s">
        <v>47</v>
      </c>
      <c r="G135" s="27" t="s">
        <v>44</v>
      </c>
      <c r="H135" s="102">
        <v>68.8</v>
      </c>
      <c r="I135" s="110">
        <v>69.3</v>
      </c>
      <c r="J135" s="34">
        <v>68.3</v>
      </c>
      <c r="K135" s="266" t="s">
        <v>78</v>
      </c>
      <c r="L135" s="267" t="s">
        <v>32</v>
      </c>
      <c r="M135" s="268" t="s">
        <v>32</v>
      </c>
      <c r="N135" s="373" t="s">
        <v>200</v>
      </c>
      <c r="O135" s="329"/>
      <c r="Q135" s="17"/>
      <c r="R135" s="17"/>
      <c r="S135" s="17"/>
    </row>
    <row r="136" spans="1:19" s="13" customFormat="1" ht="15" customHeight="1" x14ac:dyDescent="0.25">
      <c r="A136" s="302"/>
      <c r="B136" s="305"/>
      <c r="C136" s="308"/>
      <c r="D136" s="311"/>
      <c r="E136" s="318"/>
      <c r="F136" s="325"/>
      <c r="G136" s="206" t="s">
        <v>45</v>
      </c>
      <c r="H136" s="107">
        <v>0</v>
      </c>
      <c r="I136" s="114">
        <v>0</v>
      </c>
      <c r="J136" s="59">
        <v>0</v>
      </c>
      <c r="K136" s="264"/>
      <c r="L136" s="166"/>
      <c r="M136" s="265"/>
      <c r="N136" s="374"/>
      <c r="O136" s="331"/>
      <c r="P136" s="17"/>
      <c r="Q136" s="17"/>
      <c r="R136" s="17"/>
      <c r="S136" s="17"/>
    </row>
    <row r="137" spans="1:19" s="13" customFormat="1" ht="15" customHeight="1" x14ac:dyDescent="0.25">
      <c r="A137" s="302"/>
      <c r="B137" s="305"/>
      <c r="C137" s="308"/>
      <c r="D137" s="311"/>
      <c r="E137" s="318"/>
      <c r="F137" s="325"/>
      <c r="G137" s="55" t="s">
        <v>31</v>
      </c>
      <c r="H137" s="107">
        <v>0.3</v>
      </c>
      <c r="I137" s="114">
        <v>0.3</v>
      </c>
      <c r="J137" s="59">
        <v>0.3</v>
      </c>
      <c r="K137" s="71"/>
      <c r="L137" s="64"/>
      <c r="M137" s="65"/>
      <c r="N137" s="374"/>
      <c r="O137" s="331"/>
      <c r="P137" s="17"/>
      <c r="Q137" s="17"/>
      <c r="R137" s="17"/>
      <c r="S137" s="17"/>
    </row>
    <row r="138" spans="1:19" s="13" customFormat="1" ht="15" customHeight="1" x14ac:dyDescent="0.25">
      <c r="A138" s="302"/>
      <c r="B138" s="305"/>
      <c r="C138" s="308"/>
      <c r="D138" s="311"/>
      <c r="E138" s="318"/>
      <c r="F138" s="326"/>
      <c r="G138" s="28" t="s">
        <v>46</v>
      </c>
      <c r="H138" s="103">
        <v>613.79999999999995</v>
      </c>
      <c r="I138" s="186">
        <v>476.3</v>
      </c>
      <c r="J138" s="212">
        <v>11.8</v>
      </c>
      <c r="K138" s="71"/>
      <c r="L138" s="66"/>
      <c r="M138" s="227"/>
      <c r="N138" s="330"/>
      <c r="O138" s="331"/>
      <c r="P138" s="17"/>
      <c r="Q138" s="17"/>
      <c r="R138" s="17"/>
      <c r="S138" s="17"/>
    </row>
    <row r="139" spans="1:19" s="13" customFormat="1" ht="111" customHeight="1" thickBot="1" x14ac:dyDescent="0.3">
      <c r="A139" s="303"/>
      <c r="B139" s="306"/>
      <c r="C139" s="309"/>
      <c r="D139" s="312"/>
      <c r="E139" s="319"/>
      <c r="F139" s="327"/>
      <c r="G139" s="53" t="s">
        <v>8</v>
      </c>
      <c r="H139" s="108">
        <f>H135+H136+H138+H137</f>
        <v>682.89999999999986</v>
      </c>
      <c r="I139" s="108">
        <f t="shared" ref="I139:J139" si="23">I135+I136+I138+I137</f>
        <v>545.9</v>
      </c>
      <c r="J139" s="85">
        <f t="shared" si="23"/>
        <v>80.399999999999991</v>
      </c>
      <c r="K139" s="228"/>
      <c r="L139" s="229"/>
      <c r="M139" s="230"/>
      <c r="N139" s="332"/>
      <c r="O139" s="333"/>
      <c r="P139" s="17"/>
      <c r="Q139" s="17"/>
      <c r="R139" s="17"/>
      <c r="S139" s="17"/>
    </row>
    <row r="140" spans="1:19" s="13" customFormat="1" ht="15" customHeight="1" x14ac:dyDescent="0.25">
      <c r="A140" s="301"/>
      <c r="B140" s="304"/>
      <c r="C140" s="307"/>
      <c r="D140" s="310" t="s">
        <v>70</v>
      </c>
      <c r="E140" s="317" t="s">
        <v>30</v>
      </c>
      <c r="F140" s="324" t="s">
        <v>47</v>
      </c>
      <c r="G140" s="27" t="s">
        <v>44</v>
      </c>
      <c r="H140" s="102">
        <v>0</v>
      </c>
      <c r="I140" s="110">
        <v>62.6</v>
      </c>
      <c r="J140" s="34">
        <v>19.8</v>
      </c>
      <c r="K140" s="70"/>
      <c r="L140" s="62"/>
      <c r="M140" s="63"/>
      <c r="N140" s="375" t="s">
        <v>215</v>
      </c>
      <c r="O140" s="376"/>
      <c r="Q140" s="17"/>
      <c r="R140" s="17"/>
      <c r="S140" s="17"/>
    </row>
    <row r="141" spans="1:19" s="13" customFormat="1" ht="15" customHeight="1" x14ac:dyDescent="0.25">
      <c r="A141" s="302"/>
      <c r="B141" s="305"/>
      <c r="C141" s="308"/>
      <c r="D141" s="311"/>
      <c r="E141" s="318"/>
      <c r="F141" s="325"/>
      <c r="G141" s="206" t="s">
        <v>45</v>
      </c>
      <c r="H141" s="107">
        <v>0</v>
      </c>
      <c r="I141" s="114">
        <v>0</v>
      </c>
      <c r="J141" s="59">
        <v>0</v>
      </c>
      <c r="K141" s="71"/>
      <c r="L141" s="64"/>
      <c r="M141" s="65"/>
      <c r="N141" s="377"/>
      <c r="O141" s="378"/>
      <c r="P141" s="17"/>
      <c r="Q141" s="17"/>
      <c r="R141" s="17"/>
      <c r="S141" s="17"/>
    </row>
    <row r="142" spans="1:19" s="13" customFormat="1" ht="15" customHeight="1" x14ac:dyDescent="0.25">
      <c r="A142" s="302"/>
      <c r="B142" s="305"/>
      <c r="C142" s="308"/>
      <c r="D142" s="311"/>
      <c r="E142" s="318"/>
      <c r="F142" s="325"/>
      <c r="G142" s="206" t="s">
        <v>31</v>
      </c>
      <c r="H142" s="107">
        <v>0.4</v>
      </c>
      <c r="I142" s="114">
        <v>0.4</v>
      </c>
      <c r="J142" s="59">
        <v>0.4</v>
      </c>
      <c r="K142" s="71"/>
      <c r="L142" s="64"/>
      <c r="M142" s="65"/>
      <c r="N142" s="377"/>
      <c r="O142" s="378"/>
      <c r="P142" s="17"/>
      <c r="Q142" s="17"/>
      <c r="R142" s="17"/>
      <c r="S142" s="17"/>
    </row>
    <row r="143" spans="1:19" s="13" customFormat="1" ht="15" customHeight="1" x14ac:dyDescent="0.25">
      <c r="A143" s="302"/>
      <c r="B143" s="305"/>
      <c r="C143" s="308"/>
      <c r="D143" s="311"/>
      <c r="E143" s="318"/>
      <c r="F143" s="326"/>
      <c r="G143" s="202" t="s">
        <v>46</v>
      </c>
      <c r="H143" s="103">
        <v>512.6</v>
      </c>
      <c r="I143" s="186">
        <v>354.6</v>
      </c>
      <c r="J143" s="212">
        <v>20</v>
      </c>
      <c r="K143" s="71"/>
      <c r="L143" s="66"/>
      <c r="M143" s="227"/>
      <c r="N143" s="377"/>
      <c r="O143" s="378"/>
      <c r="P143" s="17"/>
      <c r="Q143" s="17"/>
      <c r="R143" s="17"/>
      <c r="S143" s="17"/>
    </row>
    <row r="144" spans="1:19" s="13" customFormat="1" ht="254.4" customHeight="1" thickBot="1" x14ac:dyDescent="0.3">
      <c r="A144" s="303"/>
      <c r="B144" s="306"/>
      <c r="C144" s="309"/>
      <c r="D144" s="312"/>
      <c r="E144" s="319"/>
      <c r="F144" s="327"/>
      <c r="G144" s="53" t="s">
        <v>8</v>
      </c>
      <c r="H144" s="108">
        <f>H140+H141+H143+H142</f>
        <v>513</v>
      </c>
      <c r="I144" s="108">
        <f t="shared" ref="I144:J144" si="24">I140+I141+I143+I142</f>
        <v>417.6</v>
      </c>
      <c r="J144" s="85">
        <f t="shared" si="24"/>
        <v>40.199999999999996</v>
      </c>
      <c r="K144" s="252"/>
      <c r="L144" s="229"/>
      <c r="M144" s="230"/>
      <c r="N144" s="379"/>
      <c r="O144" s="380"/>
      <c r="P144" s="17"/>
      <c r="Q144" s="17"/>
      <c r="R144" s="17"/>
      <c r="S144" s="17"/>
    </row>
    <row r="145" spans="1:19" s="13" customFormat="1" ht="13.95" customHeight="1" x14ac:dyDescent="0.25">
      <c r="A145" s="301"/>
      <c r="B145" s="304"/>
      <c r="C145" s="307"/>
      <c r="D145" s="310" t="s">
        <v>136</v>
      </c>
      <c r="E145" s="317" t="s">
        <v>30</v>
      </c>
      <c r="F145" s="324" t="s">
        <v>47</v>
      </c>
      <c r="G145" s="27" t="s">
        <v>44</v>
      </c>
      <c r="H145" s="102">
        <v>0</v>
      </c>
      <c r="I145" s="110">
        <v>0</v>
      </c>
      <c r="J145" s="34">
        <v>0</v>
      </c>
      <c r="K145" s="258"/>
      <c r="L145" s="62"/>
      <c r="M145" s="63"/>
      <c r="N145" s="328" t="s">
        <v>170</v>
      </c>
      <c r="O145" s="329"/>
      <c r="Q145" s="17"/>
      <c r="R145" s="17"/>
      <c r="S145" s="17"/>
    </row>
    <row r="146" spans="1:19" s="13" customFormat="1" ht="13.95" customHeight="1" x14ac:dyDescent="0.25">
      <c r="A146" s="302"/>
      <c r="B146" s="305"/>
      <c r="C146" s="308"/>
      <c r="D146" s="311"/>
      <c r="E146" s="318"/>
      <c r="F146" s="325"/>
      <c r="G146" s="206" t="s">
        <v>31</v>
      </c>
      <c r="H146" s="107">
        <v>50</v>
      </c>
      <c r="I146" s="114">
        <v>24.9</v>
      </c>
      <c r="J146" s="59">
        <v>9.4</v>
      </c>
      <c r="K146" s="71"/>
      <c r="L146" s="64"/>
      <c r="M146" s="65"/>
      <c r="N146" s="330"/>
      <c r="O146" s="331"/>
      <c r="P146" s="17"/>
      <c r="Q146" s="17"/>
      <c r="R146" s="17"/>
      <c r="S146" s="17"/>
    </row>
    <row r="147" spans="1:19" s="13" customFormat="1" ht="13.95" customHeight="1" x14ac:dyDescent="0.25">
      <c r="A147" s="302"/>
      <c r="B147" s="305"/>
      <c r="C147" s="308"/>
      <c r="D147" s="311"/>
      <c r="E147" s="318"/>
      <c r="F147" s="326"/>
      <c r="G147" s="202" t="s">
        <v>46</v>
      </c>
      <c r="H147" s="103">
        <v>0</v>
      </c>
      <c r="I147" s="186">
        <v>0</v>
      </c>
      <c r="J147" s="212">
        <v>0</v>
      </c>
      <c r="K147" s="71"/>
      <c r="L147" s="66"/>
      <c r="M147" s="227"/>
      <c r="N147" s="330"/>
      <c r="O147" s="331"/>
      <c r="P147" s="17"/>
      <c r="Q147" s="17"/>
      <c r="R147" s="17"/>
      <c r="S147" s="17"/>
    </row>
    <row r="148" spans="1:19" s="13" customFormat="1" ht="22.8" customHeight="1" thickBot="1" x14ac:dyDescent="0.3">
      <c r="A148" s="303"/>
      <c r="B148" s="306"/>
      <c r="C148" s="309"/>
      <c r="D148" s="312"/>
      <c r="E148" s="319"/>
      <c r="F148" s="327"/>
      <c r="G148" s="53" t="s">
        <v>8</v>
      </c>
      <c r="H148" s="108">
        <f>H145+H147+H146</f>
        <v>50</v>
      </c>
      <c r="I148" s="108">
        <f t="shared" ref="I148" si="25">I145+I147+I146</f>
        <v>24.9</v>
      </c>
      <c r="J148" s="108">
        <f t="shared" ref="J148" si="26">J145+J147+J146</f>
        <v>9.4</v>
      </c>
      <c r="K148" s="252"/>
      <c r="L148" s="229"/>
      <c r="M148" s="230"/>
      <c r="N148" s="332"/>
      <c r="O148" s="333"/>
      <c r="P148" s="17"/>
      <c r="Q148" s="17"/>
      <c r="R148" s="17"/>
      <c r="S148" s="17"/>
    </row>
    <row r="149" spans="1:19" s="13" customFormat="1" ht="15" customHeight="1" x14ac:dyDescent="0.25">
      <c r="A149" s="301"/>
      <c r="B149" s="304"/>
      <c r="C149" s="307"/>
      <c r="D149" s="310" t="s">
        <v>137</v>
      </c>
      <c r="E149" s="317" t="s">
        <v>30</v>
      </c>
      <c r="F149" s="324" t="s">
        <v>47</v>
      </c>
      <c r="G149" s="27" t="s">
        <v>44</v>
      </c>
      <c r="H149" s="102">
        <v>11.3</v>
      </c>
      <c r="I149" s="110">
        <v>11.3</v>
      </c>
      <c r="J149" s="34">
        <v>11.3</v>
      </c>
      <c r="K149" s="258" t="s">
        <v>163</v>
      </c>
      <c r="L149" s="62" t="s">
        <v>32</v>
      </c>
      <c r="M149" s="63" t="s">
        <v>32</v>
      </c>
      <c r="N149" s="328" t="s">
        <v>162</v>
      </c>
      <c r="O149" s="329"/>
      <c r="Q149" s="17"/>
      <c r="R149" s="17"/>
      <c r="S149" s="17"/>
    </row>
    <row r="150" spans="1:19" s="13" customFormat="1" ht="15" customHeight="1" x14ac:dyDescent="0.25">
      <c r="A150" s="302"/>
      <c r="B150" s="305"/>
      <c r="C150" s="308"/>
      <c r="D150" s="311"/>
      <c r="E150" s="318"/>
      <c r="F150" s="325"/>
      <c r="G150" s="206" t="s">
        <v>31</v>
      </c>
      <c r="H150" s="107">
        <v>0.2</v>
      </c>
      <c r="I150" s="114">
        <v>0</v>
      </c>
      <c r="J150" s="59">
        <v>0</v>
      </c>
      <c r="K150" s="71"/>
      <c r="L150" s="64"/>
      <c r="M150" s="65"/>
      <c r="N150" s="330"/>
      <c r="O150" s="331"/>
      <c r="Q150" s="17"/>
      <c r="R150" s="17"/>
      <c r="S150" s="17"/>
    </row>
    <row r="151" spans="1:19" s="13" customFormat="1" ht="15" customHeight="1" x14ac:dyDescent="0.25">
      <c r="A151" s="302"/>
      <c r="B151" s="305"/>
      <c r="C151" s="308"/>
      <c r="D151" s="311"/>
      <c r="E151" s="318"/>
      <c r="F151" s="326"/>
      <c r="G151" s="202" t="s">
        <v>46</v>
      </c>
      <c r="H151" s="103">
        <v>63.7</v>
      </c>
      <c r="I151" s="186">
        <v>63.8</v>
      </c>
      <c r="J151" s="212">
        <v>63.8</v>
      </c>
      <c r="K151" s="71"/>
      <c r="L151" s="66"/>
      <c r="M151" s="227"/>
      <c r="N151" s="330"/>
      <c r="O151" s="331"/>
      <c r="P151" s="17"/>
      <c r="Q151" s="17"/>
      <c r="R151" s="17"/>
      <c r="S151" s="17"/>
    </row>
    <row r="152" spans="1:19" s="13" customFormat="1" ht="14.25" customHeight="1" thickBot="1" x14ac:dyDescent="0.3">
      <c r="A152" s="303"/>
      <c r="B152" s="306"/>
      <c r="C152" s="309"/>
      <c r="D152" s="312"/>
      <c r="E152" s="319"/>
      <c r="F152" s="327"/>
      <c r="G152" s="53" t="s">
        <v>8</v>
      </c>
      <c r="H152" s="104">
        <f>H149+H151+H150</f>
        <v>75.2</v>
      </c>
      <c r="I152" s="104">
        <f t="shared" ref="I152:J152" si="27">I149+I151+I150</f>
        <v>75.099999999999994</v>
      </c>
      <c r="J152" s="104">
        <f t="shared" si="27"/>
        <v>75.099999999999994</v>
      </c>
      <c r="K152" s="252"/>
      <c r="L152" s="229"/>
      <c r="M152" s="230"/>
      <c r="N152" s="332"/>
      <c r="O152" s="333"/>
      <c r="P152" s="17"/>
      <c r="Q152" s="17"/>
      <c r="R152" s="17"/>
      <c r="S152" s="17"/>
    </row>
    <row r="153" spans="1:19" s="13" customFormat="1" ht="15" customHeight="1" x14ac:dyDescent="0.25">
      <c r="A153" s="301"/>
      <c r="B153" s="304"/>
      <c r="C153" s="307"/>
      <c r="D153" s="310" t="s">
        <v>71</v>
      </c>
      <c r="E153" s="317" t="s">
        <v>30</v>
      </c>
      <c r="F153" s="324" t="s">
        <v>47</v>
      </c>
      <c r="G153" s="27" t="s">
        <v>44</v>
      </c>
      <c r="H153" s="102">
        <v>47.4</v>
      </c>
      <c r="I153" s="110">
        <v>47.4</v>
      </c>
      <c r="J153" s="34">
        <v>0.3</v>
      </c>
      <c r="K153" s="70" t="s">
        <v>78</v>
      </c>
      <c r="L153" s="62" t="s">
        <v>32</v>
      </c>
      <c r="M153" s="63" t="s">
        <v>32</v>
      </c>
      <c r="N153" s="328" t="s">
        <v>171</v>
      </c>
      <c r="O153" s="329"/>
      <c r="Q153" s="17"/>
      <c r="R153" s="17"/>
      <c r="S153" s="17"/>
    </row>
    <row r="154" spans="1:19" s="13" customFormat="1" ht="15" customHeight="1" x14ac:dyDescent="0.25">
      <c r="A154" s="302"/>
      <c r="B154" s="305"/>
      <c r="C154" s="308"/>
      <c r="D154" s="311"/>
      <c r="E154" s="318"/>
      <c r="F154" s="325"/>
      <c r="G154" s="55" t="s">
        <v>31</v>
      </c>
      <c r="H154" s="107">
        <v>0</v>
      </c>
      <c r="I154" s="114">
        <v>0</v>
      </c>
      <c r="J154" s="59">
        <v>0</v>
      </c>
      <c r="K154" s="71"/>
      <c r="L154" s="64"/>
      <c r="M154" s="65"/>
      <c r="N154" s="330"/>
      <c r="O154" s="331"/>
      <c r="P154" s="17"/>
      <c r="Q154" s="17"/>
      <c r="R154" s="17"/>
      <c r="S154" s="17"/>
    </row>
    <row r="155" spans="1:19" s="13" customFormat="1" ht="15" customHeight="1" x14ac:dyDescent="0.25">
      <c r="A155" s="302"/>
      <c r="B155" s="305"/>
      <c r="C155" s="308"/>
      <c r="D155" s="311"/>
      <c r="E155" s="318"/>
      <c r="F155" s="326"/>
      <c r="G155" s="28" t="s">
        <v>46</v>
      </c>
      <c r="H155" s="103">
        <v>268</v>
      </c>
      <c r="I155" s="186">
        <v>268</v>
      </c>
      <c r="J155" s="212">
        <v>0</v>
      </c>
      <c r="K155" s="71"/>
      <c r="L155" s="66"/>
      <c r="M155" s="227"/>
      <c r="N155" s="330"/>
      <c r="O155" s="331"/>
      <c r="P155" s="17"/>
      <c r="Q155" s="17"/>
      <c r="R155" s="17"/>
      <c r="S155" s="17"/>
    </row>
    <row r="156" spans="1:19" s="13" customFormat="1" ht="43.2" customHeight="1" thickBot="1" x14ac:dyDescent="0.3">
      <c r="A156" s="303"/>
      <c r="B156" s="306"/>
      <c r="C156" s="309"/>
      <c r="D156" s="312"/>
      <c r="E156" s="319"/>
      <c r="F156" s="327"/>
      <c r="G156" s="53" t="s">
        <v>8</v>
      </c>
      <c r="H156" s="108">
        <f>H153+H154+H155</f>
        <v>315.39999999999998</v>
      </c>
      <c r="I156" s="85">
        <f t="shared" ref="I156" si="28">I153+I154+I155</f>
        <v>315.39999999999998</v>
      </c>
      <c r="J156" s="85">
        <f t="shared" ref="J156" si="29">J153+J154+J155</f>
        <v>0.3</v>
      </c>
      <c r="K156" s="252"/>
      <c r="L156" s="229"/>
      <c r="M156" s="230"/>
      <c r="N156" s="332"/>
      <c r="O156" s="333"/>
      <c r="P156" s="17"/>
      <c r="Q156" s="17"/>
      <c r="R156" s="17"/>
      <c r="S156" s="17"/>
    </row>
    <row r="157" spans="1:19" s="13" customFormat="1" ht="15" customHeight="1" x14ac:dyDescent="0.25">
      <c r="A157" s="301"/>
      <c r="B157" s="304"/>
      <c r="C157" s="307"/>
      <c r="D157" s="310" t="s">
        <v>122</v>
      </c>
      <c r="E157" s="317" t="s">
        <v>30</v>
      </c>
      <c r="F157" s="324" t="s">
        <v>62</v>
      </c>
      <c r="G157" s="27" t="s">
        <v>44</v>
      </c>
      <c r="H157" s="102">
        <v>0</v>
      </c>
      <c r="I157" s="110">
        <v>0</v>
      </c>
      <c r="J157" s="102">
        <v>0</v>
      </c>
      <c r="K157" s="279" t="s">
        <v>79</v>
      </c>
      <c r="L157" s="62" t="s">
        <v>32</v>
      </c>
      <c r="M157" s="63" t="s">
        <v>32</v>
      </c>
      <c r="N157" s="328" t="s">
        <v>172</v>
      </c>
      <c r="O157" s="329"/>
      <c r="Q157" s="17"/>
      <c r="R157" s="17"/>
      <c r="S157" s="17"/>
    </row>
    <row r="158" spans="1:19" s="13" customFormat="1" ht="15" customHeight="1" x14ac:dyDescent="0.25">
      <c r="A158" s="302"/>
      <c r="B158" s="305"/>
      <c r="C158" s="308"/>
      <c r="D158" s="311"/>
      <c r="E158" s="318"/>
      <c r="F158" s="325"/>
      <c r="G158" s="55" t="s">
        <v>45</v>
      </c>
      <c r="H158" s="107">
        <v>0</v>
      </c>
      <c r="I158" s="114">
        <v>0</v>
      </c>
      <c r="J158" s="107">
        <v>0</v>
      </c>
      <c r="K158" s="253"/>
      <c r="L158" s="64"/>
      <c r="M158" s="65"/>
      <c r="N158" s="330"/>
      <c r="O158" s="331"/>
      <c r="P158" s="17"/>
      <c r="Q158" s="17"/>
      <c r="R158" s="17"/>
      <c r="S158" s="17"/>
    </row>
    <row r="159" spans="1:19" s="13" customFormat="1" ht="14.25" customHeight="1" x14ac:dyDescent="0.25">
      <c r="A159" s="302"/>
      <c r="B159" s="305"/>
      <c r="C159" s="308"/>
      <c r="D159" s="311"/>
      <c r="E159" s="318"/>
      <c r="F159" s="326"/>
      <c r="G159" s="28" t="s">
        <v>46</v>
      </c>
      <c r="H159" s="103">
        <v>0</v>
      </c>
      <c r="I159" s="186">
        <v>0</v>
      </c>
      <c r="J159" s="103">
        <v>0</v>
      </c>
      <c r="K159" s="253"/>
      <c r="L159" s="66"/>
      <c r="M159" s="227"/>
      <c r="N159" s="330"/>
      <c r="O159" s="331"/>
      <c r="P159" s="17"/>
      <c r="Q159" s="17"/>
      <c r="R159" s="17"/>
      <c r="S159" s="17"/>
    </row>
    <row r="160" spans="1:19" s="13" customFormat="1" ht="12" customHeight="1" thickBot="1" x14ac:dyDescent="0.3">
      <c r="A160" s="303"/>
      <c r="B160" s="306"/>
      <c r="C160" s="309"/>
      <c r="D160" s="312"/>
      <c r="E160" s="319"/>
      <c r="F160" s="327"/>
      <c r="G160" s="53" t="s">
        <v>8</v>
      </c>
      <c r="H160" s="108">
        <f>H157+H158+H159</f>
        <v>0</v>
      </c>
      <c r="I160" s="85">
        <f t="shared" ref="I160" si="30">I157+I158+I159</f>
        <v>0</v>
      </c>
      <c r="J160" s="108">
        <f t="shared" ref="J160" si="31">J157+J158+J159</f>
        <v>0</v>
      </c>
      <c r="K160" s="254"/>
      <c r="L160" s="229"/>
      <c r="M160" s="280"/>
      <c r="N160" s="332"/>
      <c r="O160" s="333"/>
      <c r="P160" s="17"/>
      <c r="Q160" s="17"/>
      <c r="R160" s="17"/>
      <c r="S160" s="17"/>
    </row>
    <row r="161" spans="1:19" s="13" customFormat="1" ht="17.399999999999999" customHeight="1" x14ac:dyDescent="0.25">
      <c r="A161" s="301"/>
      <c r="B161" s="304"/>
      <c r="C161" s="307"/>
      <c r="D161" s="310" t="s">
        <v>74</v>
      </c>
      <c r="E161" s="317" t="s">
        <v>30</v>
      </c>
      <c r="F161" s="324" t="s">
        <v>47</v>
      </c>
      <c r="G161" s="27" t="s">
        <v>44</v>
      </c>
      <c r="H161" s="102">
        <v>23.9</v>
      </c>
      <c r="I161" s="110">
        <v>16.2</v>
      </c>
      <c r="J161" s="102">
        <v>0</v>
      </c>
      <c r="K161" s="279"/>
      <c r="L161" s="62"/>
      <c r="M161" s="63"/>
      <c r="N161" s="328" t="s">
        <v>216</v>
      </c>
      <c r="O161" s="329"/>
      <c r="Q161" s="17"/>
      <c r="R161" s="17"/>
      <c r="S161" s="17"/>
    </row>
    <row r="162" spans="1:19" s="13" customFormat="1" ht="17.399999999999999" customHeight="1" x14ac:dyDescent="0.25">
      <c r="A162" s="302"/>
      <c r="B162" s="305"/>
      <c r="C162" s="308"/>
      <c r="D162" s="311"/>
      <c r="E162" s="318"/>
      <c r="F162" s="325"/>
      <c r="G162" s="206" t="s">
        <v>31</v>
      </c>
      <c r="H162" s="107">
        <v>0.3</v>
      </c>
      <c r="I162" s="114">
        <v>0.3</v>
      </c>
      <c r="J162" s="107">
        <v>0.1</v>
      </c>
      <c r="K162" s="253"/>
      <c r="L162" s="64"/>
      <c r="M162" s="65"/>
      <c r="N162" s="330"/>
      <c r="O162" s="331"/>
      <c r="P162" s="17"/>
      <c r="Q162" s="17"/>
      <c r="R162" s="17"/>
      <c r="S162" s="17"/>
    </row>
    <row r="163" spans="1:19" s="13" customFormat="1" ht="17.399999999999999" customHeight="1" x14ac:dyDescent="0.25">
      <c r="A163" s="302"/>
      <c r="B163" s="305"/>
      <c r="C163" s="308"/>
      <c r="D163" s="311"/>
      <c r="E163" s="318"/>
      <c r="F163" s="326"/>
      <c r="G163" s="202" t="s">
        <v>46</v>
      </c>
      <c r="H163" s="103">
        <v>294.39999999999998</v>
      </c>
      <c r="I163" s="186">
        <v>199.6</v>
      </c>
      <c r="J163" s="103">
        <v>21.8</v>
      </c>
      <c r="K163" s="253"/>
      <c r="L163" s="66"/>
      <c r="M163" s="227"/>
      <c r="N163" s="330"/>
      <c r="O163" s="331"/>
      <c r="P163" s="17"/>
      <c r="Q163" s="17"/>
      <c r="R163" s="17"/>
      <c r="S163" s="17"/>
    </row>
    <row r="164" spans="1:19" s="13" customFormat="1" ht="82.8" customHeight="1" thickBot="1" x14ac:dyDescent="0.3">
      <c r="A164" s="303"/>
      <c r="B164" s="306"/>
      <c r="C164" s="309"/>
      <c r="D164" s="312"/>
      <c r="E164" s="319"/>
      <c r="F164" s="327"/>
      <c r="G164" s="53" t="s">
        <v>8</v>
      </c>
      <c r="H164" s="108">
        <f>H161+H163+H162</f>
        <v>318.59999999999997</v>
      </c>
      <c r="I164" s="108">
        <f t="shared" ref="I164" si="32">I161+I163+I162</f>
        <v>216.1</v>
      </c>
      <c r="J164" s="108">
        <f t="shared" ref="J164" si="33">J161+J163+J162</f>
        <v>21.900000000000002</v>
      </c>
      <c r="K164" s="281"/>
      <c r="L164" s="229"/>
      <c r="M164" s="280"/>
      <c r="N164" s="332"/>
      <c r="O164" s="333"/>
      <c r="P164" s="17"/>
      <c r="Q164" s="17"/>
      <c r="R164" s="17"/>
      <c r="S164" s="17"/>
    </row>
    <row r="165" spans="1:19" s="13" customFormat="1" ht="12.75" customHeight="1" x14ac:dyDescent="0.25">
      <c r="A165" s="301"/>
      <c r="B165" s="304"/>
      <c r="C165" s="307"/>
      <c r="D165" s="310" t="s">
        <v>138</v>
      </c>
      <c r="E165" s="317" t="s">
        <v>30</v>
      </c>
      <c r="F165" s="324" t="s">
        <v>47</v>
      </c>
      <c r="G165" s="27" t="s">
        <v>44</v>
      </c>
      <c r="H165" s="102">
        <v>0</v>
      </c>
      <c r="I165" s="110">
        <v>0</v>
      </c>
      <c r="J165" s="102">
        <v>0</v>
      </c>
      <c r="K165" s="279"/>
      <c r="L165" s="62"/>
      <c r="M165" s="63"/>
      <c r="N165" s="328" t="s">
        <v>217</v>
      </c>
      <c r="O165" s="329"/>
      <c r="P165" s="5"/>
      <c r="Q165" s="17"/>
      <c r="R165" s="17"/>
      <c r="S165" s="17"/>
    </row>
    <row r="166" spans="1:19" s="13" customFormat="1" ht="14.25" customHeight="1" x14ac:dyDescent="0.25">
      <c r="A166" s="302"/>
      <c r="B166" s="305"/>
      <c r="C166" s="308"/>
      <c r="D166" s="311"/>
      <c r="E166" s="318"/>
      <c r="F166" s="325"/>
      <c r="G166" s="206" t="s">
        <v>31</v>
      </c>
      <c r="H166" s="107">
        <v>93.6</v>
      </c>
      <c r="I166" s="114">
        <v>95.1</v>
      </c>
      <c r="J166" s="107">
        <v>3.7</v>
      </c>
      <c r="K166" s="253"/>
      <c r="L166" s="64"/>
      <c r="M166" s="65"/>
      <c r="N166" s="330"/>
      <c r="O166" s="331"/>
      <c r="P166" s="17"/>
      <c r="Q166" s="17"/>
      <c r="R166" s="17"/>
      <c r="S166" s="17"/>
    </row>
    <row r="167" spans="1:19" s="13" customFormat="1" ht="14.25" customHeight="1" x14ac:dyDescent="0.25">
      <c r="A167" s="302"/>
      <c r="B167" s="305"/>
      <c r="C167" s="308"/>
      <c r="D167" s="311"/>
      <c r="E167" s="318"/>
      <c r="F167" s="326"/>
      <c r="G167" s="202" t="s">
        <v>46</v>
      </c>
      <c r="H167" s="103">
        <v>0</v>
      </c>
      <c r="I167" s="186">
        <v>0</v>
      </c>
      <c r="J167" s="103">
        <v>0</v>
      </c>
      <c r="K167" s="253"/>
      <c r="L167" s="66"/>
      <c r="M167" s="227"/>
      <c r="N167" s="330"/>
      <c r="O167" s="331"/>
      <c r="P167" s="17"/>
      <c r="Q167" s="17"/>
      <c r="R167" s="17"/>
      <c r="S167" s="17"/>
    </row>
    <row r="168" spans="1:19" s="13" customFormat="1" ht="96" customHeight="1" thickBot="1" x14ac:dyDescent="0.3">
      <c r="A168" s="303"/>
      <c r="B168" s="306"/>
      <c r="C168" s="309"/>
      <c r="D168" s="312"/>
      <c r="E168" s="319"/>
      <c r="F168" s="327"/>
      <c r="G168" s="53" t="s">
        <v>8</v>
      </c>
      <c r="H168" s="108">
        <f>H165+H167+H166</f>
        <v>93.6</v>
      </c>
      <c r="I168" s="108">
        <f t="shared" ref="I168:J168" si="34">I165+I167+I166</f>
        <v>95.1</v>
      </c>
      <c r="J168" s="108">
        <f t="shared" si="34"/>
        <v>3.7</v>
      </c>
      <c r="K168" s="281"/>
      <c r="L168" s="229"/>
      <c r="M168" s="280"/>
      <c r="N168" s="332"/>
      <c r="O168" s="333"/>
      <c r="P168" s="17"/>
      <c r="Q168" s="17"/>
      <c r="R168" s="17"/>
      <c r="S168" s="17"/>
    </row>
    <row r="169" spans="1:19" s="13" customFormat="1" ht="51" customHeight="1" x14ac:dyDescent="0.25">
      <c r="A169" s="301"/>
      <c r="B169" s="304"/>
      <c r="C169" s="307"/>
      <c r="D169" s="310" t="s">
        <v>72</v>
      </c>
      <c r="E169" s="317" t="s">
        <v>30</v>
      </c>
      <c r="F169" s="324" t="s">
        <v>47</v>
      </c>
      <c r="G169" s="161" t="s">
        <v>31</v>
      </c>
      <c r="H169" s="286">
        <v>800</v>
      </c>
      <c r="I169" s="287">
        <v>5.7</v>
      </c>
      <c r="J169" s="288">
        <v>5.3</v>
      </c>
      <c r="K169" s="163" t="s">
        <v>104</v>
      </c>
      <c r="L169" s="62"/>
      <c r="M169" s="63"/>
      <c r="N169" s="362" t="s">
        <v>173</v>
      </c>
      <c r="O169" s="363"/>
      <c r="Q169" s="17"/>
      <c r="R169" s="17"/>
      <c r="S169" s="17"/>
    </row>
    <row r="170" spans="1:19" s="13" customFormat="1" ht="38.25" customHeight="1" x14ac:dyDescent="0.25">
      <c r="A170" s="302"/>
      <c r="B170" s="305"/>
      <c r="C170" s="308"/>
      <c r="D170" s="311"/>
      <c r="E170" s="318"/>
      <c r="F170" s="325"/>
      <c r="G170" s="162" t="s">
        <v>102</v>
      </c>
      <c r="H170" s="283">
        <v>1300</v>
      </c>
      <c r="I170" s="284">
        <v>2409.1999999999998</v>
      </c>
      <c r="J170" s="285">
        <v>2402.3000000000002</v>
      </c>
      <c r="K170" s="164" t="s">
        <v>139</v>
      </c>
      <c r="L170" s="64"/>
      <c r="M170" s="65"/>
      <c r="N170" s="320" t="s">
        <v>174</v>
      </c>
      <c r="O170" s="321"/>
      <c r="P170" s="17"/>
      <c r="Q170" s="17"/>
      <c r="R170" s="17"/>
      <c r="S170" s="17"/>
    </row>
    <row r="171" spans="1:19" s="13" customFormat="1" ht="52.5" customHeight="1" x14ac:dyDescent="0.25">
      <c r="A171" s="302"/>
      <c r="B171" s="305"/>
      <c r="C171" s="308"/>
      <c r="D171" s="311"/>
      <c r="E171" s="318"/>
      <c r="F171" s="325"/>
      <c r="G171" s="55"/>
      <c r="H171" s="107"/>
      <c r="I171" s="114"/>
      <c r="J171" s="59"/>
      <c r="K171" s="165" t="s">
        <v>105</v>
      </c>
      <c r="L171" s="166"/>
      <c r="M171" s="221"/>
      <c r="N171" s="364" t="s">
        <v>159</v>
      </c>
      <c r="O171" s="365"/>
      <c r="P171" s="17"/>
      <c r="Q171" s="17"/>
      <c r="R171" s="17"/>
      <c r="S171" s="17"/>
    </row>
    <row r="172" spans="1:19" s="13" customFormat="1" ht="51.75" customHeight="1" x14ac:dyDescent="0.25">
      <c r="A172" s="302"/>
      <c r="B172" s="305"/>
      <c r="C172" s="308"/>
      <c r="D172" s="311"/>
      <c r="E172" s="318"/>
      <c r="F172" s="326"/>
      <c r="G172" s="261"/>
      <c r="H172" s="107"/>
      <c r="I172" s="123"/>
      <c r="J172" s="262"/>
      <c r="K172" s="270" t="s">
        <v>140</v>
      </c>
      <c r="L172" s="66"/>
      <c r="M172" s="220"/>
      <c r="N172" s="322" t="s">
        <v>175</v>
      </c>
      <c r="O172" s="372"/>
      <c r="P172" s="17"/>
      <c r="Q172" s="17"/>
      <c r="R172" s="17"/>
      <c r="S172" s="17"/>
    </row>
    <row r="173" spans="1:19" s="13" customFormat="1" ht="51.75" customHeight="1" x14ac:dyDescent="0.25">
      <c r="A173" s="302"/>
      <c r="B173" s="305"/>
      <c r="C173" s="308"/>
      <c r="D173" s="311"/>
      <c r="E173" s="318"/>
      <c r="F173" s="338"/>
      <c r="G173" s="202"/>
      <c r="H173" s="107"/>
      <c r="I173" s="123"/>
      <c r="J173" s="262"/>
      <c r="K173" s="270" t="s">
        <v>106</v>
      </c>
      <c r="L173" s="167"/>
      <c r="M173" s="222"/>
      <c r="N173" s="364" t="s">
        <v>176</v>
      </c>
      <c r="O173" s="365"/>
      <c r="P173" s="17"/>
      <c r="Q173" s="17"/>
      <c r="R173" s="17"/>
      <c r="S173" s="17"/>
    </row>
    <row r="174" spans="1:19" s="13" customFormat="1" ht="77.25" customHeight="1" x14ac:dyDescent="0.25">
      <c r="A174" s="302"/>
      <c r="B174" s="305"/>
      <c r="C174" s="308"/>
      <c r="D174" s="311"/>
      <c r="E174" s="318"/>
      <c r="F174" s="338"/>
      <c r="G174" s="28"/>
      <c r="H174" s="107"/>
      <c r="I174" s="123"/>
      <c r="J174" s="262"/>
      <c r="K174" s="164" t="s">
        <v>141</v>
      </c>
      <c r="L174" s="66"/>
      <c r="M174" s="223"/>
      <c r="N174" s="322" t="s">
        <v>177</v>
      </c>
      <c r="O174" s="372"/>
      <c r="P174" s="17"/>
      <c r="Q174" s="17"/>
      <c r="R174" s="17"/>
      <c r="S174" s="17"/>
    </row>
    <row r="175" spans="1:19" s="13" customFormat="1" ht="92.4" x14ac:dyDescent="0.25">
      <c r="A175" s="302"/>
      <c r="B175" s="305"/>
      <c r="C175" s="308"/>
      <c r="D175" s="311"/>
      <c r="E175" s="318"/>
      <c r="F175" s="338"/>
      <c r="G175" s="28"/>
      <c r="H175" s="107"/>
      <c r="I175" s="123"/>
      <c r="J175" s="262"/>
      <c r="K175" s="270" t="s">
        <v>142</v>
      </c>
      <c r="L175" s="66"/>
      <c r="M175" s="223"/>
      <c r="N175" s="322" t="s">
        <v>178</v>
      </c>
      <c r="O175" s="323"/>
      <c r="P175" s="17"/>
      <c r="Q175" s="17"/>
      <c r="R175" s="17"/>
      <c r="S175" s="17"/>
    </row>
    <row r="176" spans="1:19" s="13" customFormat="1" ht="36.75" customHeight="1" x14ac:dyDescent="0.25">
      <c r="A176" s="302"/>
      <c r="B176" s="305"/>
      <c r="C176" s="308"/>
      <c r="D176" s="311"/>
      <c r="E176" s="318"/>
      <c r="F176" s="338"/>
      <c r="G176" s="28"/>
      <c r="H176" s="107"/>
      <c r="I176" s="123"/>
      <c r="J176" s="262"/>
      <c r="K176" s="296" t="s">
        <v>143</v>
      </c>
      <c r="L176" s="66"/>
      <c r="M176" s="223"/>
      <c r="N176" s="322" t="s">
        <v>160</v>
      </c>
      <c r="O176" s="323"/>
      <c r="P176" s="17"/>
      <c r="Q176" s="17"/>
      <c r="R176" s="17"/>
      <c r="S176" s="17"/>
    </row>
    <row r="177" spans="1:19" s="13" customFormat="1" ht="24" customHeight="1" x14ac:dyDescent="0.25">
      <c r="A177" s="302"/>
      <c r="B177" s="305"/>
      <c r="C177" s="308"/>
      <c r="D177" s="311"/>
      <c r="E177" s="318"/>
      <c r="F177" s="338"/>
      <c r="G177" s="28"/>
      <c r="H177" s="107"/>
      <c r="I177" s="123"/>
      <c r="J177" s="262"/>
      <c r="K177" s="269" t="s">
        <v>144</v>
      </c>
      <c r="L177" s="66"/>
      <c r="M177" s="223"/>
      <c r="N177" s="320" t="s">
        <v>161</v>
      </c>
      <c r="O177" s="321"/>
      <c r="P177" s="17"/>
      <c r="Q177" s="17"/>
      <c r="R177" s="17"/>
      <c r="S177" s="17"/>
    </row>
    <row r="178" spans="1:19" s="13" customFormat="1" ht="63.75" customHeight="1" x14ac:dyDescent="0.25">
      <c r="A178" s="302"/>
      <c r="B178" s="305"/>
      <c r="C178" s="308"/>
      <c r="D178" s="311"/>
      <c r="E178" s="318"/>
      <c r="F178" s="338"/>
      <c r="G178" s="28"/>
      <c r="H178" s="204"/>
      <c r="I178" s="289"/>
      <c r="J178" s="290"/>
      <c r="K178" s="296" t="s">
        <v>145</v>
      </c>
      <c r="L178" s="66"/>
      <c r="M178" s="223"/>
      <c r="N178" s="320" t="s">
        <v>179</v>
      </c>
      <c r="O178" s="321"/>
      <c r="P178" s="17"/>
      <c r="Q178" s="17"/>
      <c r="R178" s="17"/>
      <c r="S178" s="17"/>
    </row>
    <row r="179" spans="1:19" s="13" customFormat="1" ht="49.5" customHeight="1" x14ac:dyDescent="0.25">
      <c r="A179" s="302"/>
      <c r="B179" s="305"/>
      <c r="C179" s="308"/>
      <c r="D179" s="311"/>
      <c r="E179" s="318"/>
      <c r="F179" s="338"/>
      <c r="G179" s="28"/>
      <c r="H179" s="107"/>
      <c r="I179" s="123"/>
      <c r="J179" s="262"/>
      <c r="K179" s="297" t="s">
        <v>146</v>
      </c>
      <c r="L179" s="66"/>
      <c r="M179" s="223"/>
      <c r="N179" s="320" t="s">
        <v>179</v>
      </c>
      <c r="O179" s="321"/>
      <c r="P179" s="17"/>
      <c r="Q179" s="17"/>
      <c r="R179" s="17"/>
      <c r="S179" s="17"/>
    </row>
    <row r="180" spans="1:19" s="13" customFormat="1" ht="51" customHeight="1" x14ac:dyDescent="0.25">
      <c r="A180" s="302"/>
      <c r="B180" s="305"/>
      <c r="C180" s="308"/>
      <c r="D180" s="311"/>
      <c r="E180" s="318"/>
      <c r="F180" s="338"/>
      <c r="G180" s="28"/>
      <c r="H180" s="107"/>
      <c r="I180" s="123"/>
      <c r="J180" s="262"/>
      <c r="K180" s="269" t="s">
        <v>147</v>
      </c>
      <c r="L180" s="66"/>
      <c r="M180" s="223"/>
      <c r="N180" s="322" t="s">
        <v>180</v>
      </c>
      <c r="O180" s="323"/>
      <c r="P180" s="17"/>
      <c r="Q180" s="17"/>
      <c r="R180" s="17"/>
      <c r="S180" s="17"/>
    </row>
    <row r="181" spans="1:19" s="13" customFormat="1" ht="37.200000000000003" customHeight="1" x14ac:dyDescent="0.25">
      <c r="A181" s="302"/>
      <c r="B181" s="305"/>
      <c r="C181" s="308"/>
      <c r="D181" s="311"/>
      <c r="E181" s="318"/>
      <c r="F181" s="338"/>
      <c r="G181" s="28"/>
      <c r="H181" s="103"/>
      <c r="I181" s="111"/>
      <c r="J181" s="121"/>
      <c r="K181" s="269" t="s">
        <v>222</v>
      </c>
      <c r="L181" s="66"/>
      <c r="M181" s="223"/>
      <c r="N181" s="322" t="s">
        <v>223</v>
      </c>
      <c r="O181" s="565"/>
      <c r="P181" s="17"/>
      <c r="Q181" s="17"/>
      <c r="R181" s="17"/>
      <c r="S181" s="17"/>
    </row>
    <row r="182" spans="1:19" s="13" customFormat="1" ht="27" customHeight="1" x14ac:dyDescent="0.25">
      <c r="A182" s="302"/>
      <c r="B182" s="305"/>
      <c r="C182" s="308"/>
      <c r="D182" s="311"/>
      <c r="E182" s="318"/>
      <c r="F182" s="338"/>
      <c r="G182" s="28"/>
      <c r="H182" s="103"/>
      <c r="I182" s="111"/>
      <c r="J182" s="121"/>
      <c r="K182" s="269" t="s">
        <v>148</v>
      </c>
      <c r="L182" s="66"/>
      <c r="M182" s="220"/>
      <c r="N182" s="322" t="s">
        <v>181</v>
      </c>
      <c r="O182" s="323"/>
      <c r="P182" s="17"/>
      <c r="Q182" s="17"/>
      <c r="R182" s="17"/>
      <c r="S182" s="17"/>
    </row>
    <row r="183" spans="1:19" s="13" customFormat="1" ht="39.75" customHeight="1" thickBot="1" x14ac:dyDescent="0.3">
      <c r="A183" s="303"/>
      <c r="B183" s="306"/>
      <c r="C183" s="309"/>
      <c r="D183" s="312"/>
      <c r="E183" s="319"/>
      <c r="F183" s="327"/>
      <c r="G183" s="53" t="s">
        <v>8</v>
      </c>
      <c r="H183" s="108">
        <f>H169+H170+H172</f>
        <v>2100</v>
      </c>
      <c r="I183" s="85">
        <f>I169+I170+I172</f>
        <v>2414.8999999999996</v>
      </c>
      <c r="J183" s="122">
        <f>J169+J170+J172</f>
        <v>2407.6000000000004</v>
      </c>
      <c r="K183" s="246" t="s">
        <v>73</v>
      </c>
      <c r="L183" s="80"/>
      <c r="M183" s="81"/>
      <c r="N183" s="334"/>
      <c r="O183" s="335"/>
      <c r="P183" s="17"/>
      <c r="Q183" s="17"/>
      <c r="R183" s="17"/>
      <c r="S183" s="17"/>
    </row>
    <row r="184" spans="1:19" s="13" customFormat="1" ht="28.95" customHeight="1" thickBot="1" x14ac:dyDescent="0.3">
      <c r="A184" s="25" t="s">
        <v>9</v>
      </c>
      <c r="B184" s="26" t="s">
        <v>7</v>
      </c>
      <c r="C184" s="563" t="s">
        <v>10</v>
      </c>
      <c r="D184" s="564"/>
      <c r="E184" s="564"/>
      <c r="F184" s="564"/>
      <c r="G184" s="566"/>
      <c r="H184" s="120">
        <f>H129+H134+H139+H144+H152+H156+H160+H183+H168+H164+H148</f>
        <v>5445.3000000000011</v>
      </c>
      <c r="I184" s="120">
        <f t="shared" ref="I184:J184" si="35">I129+I134+I139+I144+I152+I156+I160+I183+I168+I164+I148</f>
        <v>4689.8999999999996</v>
      </c>
      <c r="J184" s="120">
        <f t="shared" si="35"/>
        <v>2707.1000000000004</v>
      </c>
      <c r="K184" s="140"/>
      <c r="L184" s="139"/>
      <c r="M184" s="139"/>
      <c r="N184" s="141"/>
      <c r="O184" s="142"/>
      <c r="P184" s="17"/>
      <c r="Q184" s="17"/>
      <c r="R184" s="17"/>
      <c r="S184" s="17"/>
    </row>
    <row r="185" spans="1:19" s="13" customFormat="1" ht="14.25" customHeight="1" thickBot="1" x14ac:dyDescent="0.3">
      <c r="A185" s="25" t="s">
        <v>9</v>
      </c>
      <c r="B185" s="26" t="s">
        <v>9</v>
      </c>
      <c r="C185" s="336" t="s">
        <v>75</v>
      </c>
      <c r="D185" s="337"/>
      <c r="E185" s="337"/>
      <c r="F185" s="337"/>
      <c r="G185" s="337"/>
      <c r="H185" s="337"/>
      <c r="I185" s="337"/>
      <c r="J185" s="337"/>
      <c r="K185" s="337"/>
      <c r="L185" s="337"/>
      <c r="M185" s="337"/>
      <c r="N185" s="128"/>
      <c r="O185" s="142"/>
      <c r="P185" s="17"/>
      <c r="Q185" s="17"/>
      <c r="R185" s="17"/>
      <c r="S185" s="17"/>
    </row>
    <row r="186" spans="1:19" s="13" customFormat="1" ht="16.2" customHeight="1" x14ac:dyDescent="0.25">
      <c r="A186" s="301"/>
      <c r="B186" s="304"/>
      <c r="C186" s="307"/>
      <c r="D186" s="310" t="s">
        <v>76</v>
      </c>
      <c r="E186" s="317" t="s">
        <v>30</v>
      </c>
      <c r="F186" s="324" t="s">
        <v>62</v>
      </c>
      <c r="G186" s="27" t="s">
        <v>44</v>
      </c>
      <c r="H186" s="102">
        <v>0</v>
      </c>
      <c r="I186" s="110">
        <v>3.8</v>
      </c>
      <c r="J186" s="34">
        <v>2.2000000000000002</v>
      </c>
      <c r="K186" s="70"/>
      <c r="L186" s="62"/>
      <c r="M186" s="63"/>
      <c r="N186" s="328" t="s">
        <v>182</v>
      </c>
      <c r="O186" s="329"/>
      <c r="Q186" s="17"/>
      <c r="R186" s="17"/>
      <c r="S186" s="17"/>
    </row>
    <row r="187" spans="1:19" s="13" customFormat="1" ht="12.6" customHeight="1" x14ac:dyDescent="0.25">
      <c r="A187" s="302"/>
      <c r="B187" s="305"/>
      <c r="C187" s="308"/>
      <c r="D187" s="311"/>
      <c r="E187" s="318"/>
      <c r="F187" s="325"/>
      <c r="G187" s="206" t="s">
        <v>31</v>
      </c>
      <c r="H187" s="107">
        <v>0.4</v>
      </c>
      <c r="I187" s="114">
        <v>0.5</v>
      </c>
      <c r="J187" s="59">
        <v>0.3</v>
      </c>
      <c r="K187" s="71"/>
      <c r="L187" s="64"/>
      <c r="M187" s="65"/>
      <c r="N187" s="330"/>
      <c r="O187" s="331"/>
      <c r="P187" s="17"/>
      <c r="Q187" s="17"/>
      <c r="R187" s="17"/>
      <c r="S187" s="17"/>
    </row>
    <row r="188" spans="1:19" s="13" customFormat="1" ht="14.25" customHeight="1" x14ac:dyDescent="0.25">
      <c r="A188" s="302"/>
      <c r="B188" s="305"/>
      <c r="C188" s="308"/>
      <c r="D188" s="311"/>
      <c r="E188" s="318"/>
      <c r="F188" s="326"/>
      <c r="G188" s="202" t="s">
        <v>46</v>
      </c>
      <c r="H188" s="103">
        <v>1467</v>
      </c>
      <c r="I188" s="186">
        <v>263.8</v>
      </c>
      <c r="J188" s="212">
        <v>134.69999999999999</v>
      </c>
      <c r="K188" s="71"/>
      <c r="L188" s="66"/>
      <c r="M188" s="227"/>
      <c r="N188" s="330"/>
      <c r="O188" s="331"/>
      <c r="P188" s="17"/>
      <c r="Q188" s="17"/>
      <c r="R188" s="17"/>
      <c r="S188" s="17"/>
    </row>
    <row r="189" spans="1:19" s="13" customFormat="1" ht="66.599999999999994" customHeight="1" thickBot="1" x14ac:dyDescent="0.3">
      <c r="A189" s="303"/>
      <c r="B189" s="306"/>
      <c r="C189" s="309"/>
      <c r="D189" s="312"/>
      <c r="E189" s="319"/>
      <c r="F189" s="327"/>
      <c r="G189" s="53" t="s">
        <v>8</v>
      </c>
      <c r="H189" s="108">
        <f>H186+H188+H187</f>
        <v>1467.4</v>
      </c>
      <c r="I189" s="108">
        <f t="shared" ref="I189:J189" si="36">I186+I188+I187</f>
        <v>268.10000000000002</v>
      </c>
      <c r="J189" s="108">
        <f t="shared" si="36"/>
        <v>137.19999999999999</v>
      </c>
      <c r="K189" s="228"/>
      <c r="L189" s="229"/>
      <c r="M189" s="230"/>
      <c r="N189" s="332"/>
      <c r="O189" s="333"/>
      <c r="P189" s="17"/>
      <c r="Q189" s="17"/>
      <c r="R189" s="17"/>
      <c r="S189" s="17"/>
    </row>
    <row r="190" spans="1:19" s="13" customFormat="1" ht="14.25" customHeight="1" x14ac:dyDescent="0.25">
      <c r="A190" s="301"/>
      <c r="B190" s="304"/>
      <c r="C190" s="307"/>
      <c r="D190" s="310" t="s">
        <v>77</v>
      </c>
      <c r="E190" s="317" t="s">
        <v>30</v>
      </c>
      <c r="F190" s="324" t="s">
        <v>62</v>
      </c>
      <c r="G190" s="27" t="s">
        <v>44</v>
      </c>
      <c r="H190" s="102">
        <v>0</v>
      </c>
      <c r="I190" s="110">
        <v>0</v>
      </c>
      <c r="J190" s="34">
        <v>0</v>
      </c>
      <c r="K190" s="72"/>
      <c r="L190" s="62"/>
      <c r="M190" s="63"/>
      <c r="N190" s="328" t="s">
        <v>183</v>
      </c>
      <c r="O190" s="329"/>
      <c r="Q190" s="17"/>
      <c r="R190" s="17"/>
      <c r="S190" s="17"/>
    </row>
    <row r="191" spans="1:19" s="13" customFormat="1" ht="14.25" customHeight="1" x14ac:dyDescent="0.25">
      <c r="A191" s="302"/>
      <c r="B191" s="305"/>
      <c r="C191" s="308"/>
      <c r="D191" s="311"/>
      <c r="E191" s="318"/>
      <c r="F191" s="325"/>
      <c r="G191" s="206" t="s">
        <v>31</v>
      </c>
      <c r="H191" s="107">
        <v>314.60000000000002</v>
      </c>
      <c r="I191" s="114">
        <v>314.60000000000002</v>
      </c>
      <c r="J191" s="59">
        <v>285.5</v>
      </c>
      <c r="K191" s="71"/>
      <c r="L191" s="64"/>
      <c r="M191" s="65"/>
      <c r="N191" s="330"/>
      <c r="O191" s="331"/>
      <c r="P191" s="17"/>
      <c r="Q191" s="17"/>
      <c r="R191" s="17"/>
      <c r="S191" s="17"/>
    </row>
    <row r="192" spans="1:19" s="13" customFormat="1" ht="21.6" customHeight="1" x14ac:dyDescent="0.25">
      <c r="A192" s="302"/>
      <c r="B192" s="305"/>
      <c r="C192" s="308"/>
      <c r="D192" s="311"/>
      <c r="E192" s="318"/>
      <c r="F192" s="326"/>
      <c r="G192" s="202" t="s">
        <v>46</v>
      </c>
      <c r="H192" s="103">
        <v>0</v>
      </c>
      <c r="I192" s="186">
        <v>0</v>
      </c>
      <c r="J192" s="212">
        <v>0</v>
      </c>
      <c r="K192" s="71"/>
      <c r="L192" s="66"/>
      <c r="M192" s="227"/>
      <c r="N192" s="330"/>
      <c r="O192" s="331"/>
      <c r="P192" s="17"/>
      <c r="Q192" s="17"/>
      <c r="R192" s="17"/>
      <c r="S192" s="17"/>
    </row>
    <row r="193" spans="1:19" s="13" customFormat="1" ht="51.6" customHeight="1" thickBot="1" x14ac:dyDescent="0.3">
      <c r="A193" s="303"/>
      <c r="B193" s="306"/>
      <c r="C193" s="309"/>
      <c r="D193" s="312"/>
      <c r="E193" s="319"/>
      <c r="F193" s="327"/>
      <c r="G193" s="53" t="s">
        <v>8</v>
      </c>
      <c r="H193" s="108">
        <f>H190+H192+H191</f>
        <v>314.60000000000002</v>
      </c>
      <c r="I193" s="108">
        <f t="shared" ref="I193:J193" si="37">I190+I192+I191</f>
        <v>314.60000000000002</v>
      </c>
      <c r="J193" s="108">
        <f t="shared" si="37"/>
        <v>285.5</v>
      </c>
      <c r="K193" s="228"/>
      <c r="L193" s="229"/>
      <c r="M193" s="230"/>
      <c r="N193" s="332"/>
      <c r="O193" s="333"/>
      <c r="P193" s="17"/>
      <c r="Q193" s="17"/>
      <c r="R193" s="17"/>
      <c r="S193" s="17"/>
    </row>
    <row r="194" spans="1:19" s="13" customFormat="1" ht="16.2" customHeight="1" x14ac:dyDescent="0.25">
      <c r="A194" s="301"/>
      <c r="B194" s="304"/>
      <c r="C194" s="307"/>
      <c r="D194" s="310" t="s">
        <v>149</v>
      </c>
      <c r="E194" s="317" t="s">
        <v>30</v>
      </c>
      <c r="F194" s="324" t="s">
        <v>47</v>
      </c>
      <c r="G194" s="27" t="s">
        <v>44</v>
      </c>
      <c r="H194" s="102">
        <v>15.7</v>
      </c>
      <c r="I194" s="110">
        <v>15.7</v>
      </c>
      <c r="J194" s="34">
        <v>10</v>
      </c>
      <c r="K194" s="70" t="s">
        <v>79</v>
      </c>
      <c r="L194" s="62" t="s">
        <v>32</v>
      </c>
      <c r="M194" s="63"/>
      <c r="N194" s="328" t="s">
        <v>218</v>
      </c>
      <c r="O194" s="329"/>
      <c r="Q194" s="17"/>
      <c r="R194" s="17"/>
      <c r="S194" s="17"/>
    </row>
    <row r="195" spans="1:19" s="13" customFormat="1" ht="12.6" customHeight="1" x14ac:dyDescent="0.25">
      <c r="A195" s="302"/>
      <c r="B195" s="305"/>
      <c r="C195" s="308"/>
      <c r="D195" s="311"/>
      <c r="E195" s="318"/>
      <c r="F195" s="325"/>
      <c r="G195" s="55" t="s">
        <v>31</v>
      </c>
      <c r="H195" s="107">
        <v>0.8</v>
      </c>
      <c r="I195" s="114">
        <v>0</v>
      </c>
      <c r="J195" s="59">
        <v>0</v>
      </c>
      <c r="K195" s="71"/>
      <c r="L195" s="64"/>
      <c r="M195" s="65"/>
      <c r="N195" s="330"/>
      <c r="O195" s="331"/>
      <c r="P195" s="17"/>
      <c r="Q195" s="17"/>
      <c r="R195" s="17"/>
      <c r="S195" s="17"/>
    </row>
    <row r="196" spans="1:19" s="13" customFormat="1" ht="15" customHeight="1" x14ac:dyDescent="0.25">
      <c r="A196" s="302"/>
      <c r="B196" s="305"/>
      <c r="C196" s="308"/>
      <c r="D196" s="311"/>
      <c r="E196" s="318"/>
      <c r="F196" s="326"/>
      <c r="G196" s="28" t="s">
        <v>46</v>
      </c>
      <c r="H196" s="103">
        <v>46.9</v>
      </c>
      <c r="I196" s="186">
        <v>46.9</v>
      </c>
      <c r="J196" s="212">
        <v>17.100000000000001</v>
      </c>
      <c r="K196" s="71"/>
      <c r="L196" s="66"/>
      <c r="M196" s="227"/>
      <c r="N196" s="330"/>
      <c r="O196" s="331"/>
      <c r="P196" s="17"/>
      <c r="Q196" s="17"/>
      <c r="R196" s="17"/>
      <c r="S196" s="17"/>
    </row>
    <row r="197" spans="1:19" s="13" customFormat="1" ht="23.25" customHeight="1" thickBot="1" x14ac:dyDescent="0.3">
      <c r="A197" s="303"/>
      <c r="B197" s="306"/>
      <c r="C197" s="309"/>
      <c r="D197" s="312"/>
      <c r="E197" s="319"/>
      <c r="F197" s="327"/>
      <c r="G197" s="53" t="s">
        <v>8</v>
      </c>
      <c r="H197" s="104">
        <f>H194+H195+H196</f>
        <v>63.4</v>
      </c>
      <c r="I197" s="31">
        <f t="shared" ref="I197:J197" si="38">I194+I195+I196</f>
        <v>62.599999999999994</v>
      </c>
      <c r="J197" s="31">
        <f t="shared" si="38"/>
        <v>27.1</v>
      </c>
      <c r="K197" s="228"/>
      <c r="L197" s="229"/>
      <c r="M197" s="230"/>
      <c r="N197" s="332"/>
      <c r="O197" s="333"/>
      <c r="P197" s="17"/>
      <c r="Q197" s="17"/>
      <c r="R197" s="17"/>
      <c r="S197" s="17"/>
    </row>
    <row r="198" spans="1:19" s="13" customFormat="1" ht="15.6" customHeight="1" x14ac:dyDescent="0.25">
      <c r="A198" s="301"/>
      <c r="B198" s="304"/>
      <c r="C198" s="307"/>
      <c r="D198" s="310" t="s">
        <v>150</v>
      </c>
      <c r="E198" s="317" t="s">
        <v>30</v>
      </c>
      <c r="F198" s="324" t="s">
        <v>47</v>
      </c>
      <c r="G198" s="27" t="s">
        <v>44</v>
      </c>
      <c r="H198" s="102">
        <v>0</v>
      </c>
      <c r="I198" s="110">
        <v>0</v>
      </c>
      <c r="J198" s="34">
        <v>0</v>
      </c>
      <c r="K198" s="70" t="s">
        <v>79</v>
      </c>
      <c r="L198" s="62" t="s">
        <v>32</v>
      </c>
      <c r="M198" s="63" t="s">
        <v>124</v>
      </c>
      <c r="N198" s="328" t="s">
        <v>184</v>
      </c>
      <c r="O198" s="329"/>
      <c r="Q198" s="17"/>
      <c r="R198" s="17"/>
      <c r="S198" s="17"/>
    </row>
    <row r="199" spans="1:19" s="13" customFormat="1" ht="15.6" customHeight="1" x14ac:dyDescent="0.25">
      <c r="A199" s="302"/>
      <c r="B199" s="305"/>
      <c r="C199" s="308"/>
      <c r="D199" s="311"/>
      <c r="E199" s="318"/>
      <c r="F199" s="325"/>
      <c r="G199" s="55" t="s">
        <v>31</v>
      </c>
      <c r="H199" s="107">
        <v>0.4</v>
      </c>
      <c r="I199" s="114">
        <v>0.5</v>
      </c>
      <c r="J199" s="59">
        <v>0.1</v>
      </c>
      <c r="K199" s="71"/>
      <c r="L199" s="64"/>
      <c r="M199" s="65"/>
      <c r="N199" s="330"/>
      <c r="O199" s="331"/>
      <c r="P199" s="17"/>
      <c r="Q199" s="17"/>
      <c r="R199" s="17"/>
      <c r="S199" s="17"/>
    </row>
    <row r="200" spans="1:19" s="13" customFormat="1" ht="16.2" customHeight="1" x14ac:dyDescent="0.25">
      <c r="A200" s="302"/>
      <c r="B200" s="305"/>
      <c r="C200" s="308"/>
      <c r="D200" s="311"/>
      <c r="E200" s="318"/>
      <c r="F200" s="326"/>
      <c r="G200" s="28" t="s">
        <v>46</v>
      </c>
      <c r="H200" s="103">
        <v>19.399999999999999</v>
      </c>
      <c r="I200" s="186">
        <v>19.399999999999999</v>
      </c>
      <c r="J200" s="212">
        <v>0</v>
      </c>
      <c r="K200" s="71"/>
      <c r="L200" s="66"/>
      <c r="M200" s="227"/>
      <c r="N200" s="330"/>
      <c r="O200" s="331"/>
      <c r="P200" s="17"/>
      <c r="Q200" s="17"/>
      <c r="R200" s="17"/>
      <c r="S200" s="17"/>
    </row>
    <row r="201" spans="1:19" s="13" customFormat="1" ht="25.5" customHeight="1" thickBot="1" x14ac:dyDescent="0.3">
      <c r="A201" s="303"/>
      <c r="B201" s="306"/>
      <c r="C201" s="309"/>
      <c r="D201" s="312"/>
      <c r="E201" s="319"/>
      <c r="F201" s="327"/>
      <c r="G201" s="53" t="s">
        <v>8</v>
      </c>
      <c r="H201" s="104">
        <f>H198+H199+H200</f>
        <v>19.799999999999997</v>
      </c>
      <c r="I201" s="31">
        <f t="shared" ref="I201:J201" si="39">I198+I199+I200</f>
        <v>19.899999999999999</v>
      </c>
      <c r="J201" s="31">
        <f t="shared" si="39"/>
        <v>0.1</v>
      </c>
      <c r="K201" s="228"/>
      <c r="L201" s="229"/>
      <c r="M201" s="230"/>
      <c r="N201" s="332"/>
      <c r="O201" s="333"/>
      <c r="P201" s="17"/>
      <c r="Q201" s="17"/>
      <c r="R201" s="17"/>
      <c r="S201" s="17"/>
    </row>
    <row r="202" spans="1:19" s="13" customFormat="1" ht="14.25" customHeight="1" x14ac:dyDescent="0.25">
      <c r="A202" s="301"/>
      <c r="B202" s="304"/>
      <c r="C202" s="307"/>
      <c r="D202" s="310" t="s">
        <v>107</v>
      </c>
      <c r="E202" s="317" t="s">
        <v>30</v>
      </c>
      <c r="F202" s="324" t="s">
        <v>47</v>
      </c>
      <c r="G202" s="27" t="s">
        <v>44</v>
      </c>
      <c r="H202" s="102">
        <v>10</v>
      </c>
      <c r="I202" s="110">
        <v>9</v>
      </c>
      <c r="J202" s="34">
        <v>0</v>
      </c>
      <c r="K202" s="70" t="s">
        <v>79</v>
      </c>
      <c r="L202" s="62" t="s">
        <v>32</v>
      </c>
      <c r="M202" s="63" t="s">
        <v>32</v>
      </c>
      <c r="N202" s="328" t="s">
        <v>219</v>
      </c>
      <c r="O202" s="329"/>
      <c r="Q202" s="17"/>
      <c r="R202" s="17"/>
      <c r="S202" s="17"/>
    </row>
    <row r="203" spans="1:19" s="13" customFormat="1" ht="24.6" customHeight="1" x14ac:dyDescent="0.25">
      <c r="A203" s="302"/>
      <c r="B203" s="305"/>
      <c r="C203" s="308"/>
      <c r="D203" s="311"/>
      <c r="E203" s="318"/>
      <c r="F203" s="325"/>
      <c r="G203" s="55" t="s">
        <v>31</v>
      </c>
      <c r="H203" s="107">
        <v>0.3</v>
      </c>
      <c r="I203" s="114">
        <v>0</v>
      </c>
      <c r="J203" s="59">
        <v>0</v>
      </c>
      <c r="K203" s="71"/>
      <c r="L203" s="64"/>
      <c r="M203" s="65"/>
      <c r="N203" s="330"/>
      <c r="O203" s="331"/>
      <c r="P203" s="17"/>
      <c r="Q203" s="17"/>
      <c r="R203" s="17"/>
      <c r="S203" s="17"/>
    </row>
    <row r="204" spans="1:19" s="13" customFormat="1" ht="16.2" customHeight="1" x14ac:dyDescent="0.25">
      <c r="A204" s="302"/>
      <c r="B204" s="305"/>
      <c r="C204" s="308"/>
      <c r="D204" s="311"/>
      <c r="E204" s="318"/>
      <c r="F204" s="326"/>
      <c r="G204" s="28" t="s">
        <v>46</v>
      </c>
      <c r="H204" s="103">
        <v>58</v>
      </c>
      <c r="I204" s="186">
        <v>58</v>
      </c>
      <c r="J204" s="212">
        <v>0</v>
      </c>
      <c r="K204" s="71"/>
      <c r="L204" s="66"/>
      <c r="M204" s="227"/>
      <c r="N204" s="330"/>
      <c r="O204" s="331"/>
      <c r="P204" s="17"/>
      <c r="R204" s="17"/>
      <c r="S204" s="17"/>
    </row>
    <row r="205" spans="1:19" s="13" customFormat="1" ht="45.6" customHeight="1" thickBot="1" x14ac:dyDescent="0.3">
      <c r="A205" s="303"/>
      <c r="B205" s="306"/>
      <c r="C205" s="309"/>
      <c r="D205" s="312"/>
      <c r="E205" s="319"/>
      <c r="F205" s="327"/>
      <c r="G205" s="53" t="s">
        <v>8</v>
      </c>
      <c r="H205" s="108">
        <f>H202+H203+H204</f>
        <v>68.3</v>
      </c>
      <c r="I205" s="85">
        <f t="shared" ref="I205" si="40">I202+I203+I204</f>
        <v>67</v>
      </c>
      <c r="J205" s="85">
        <f t="shared" ref="J205" si="41">J202+J203+J204</f>
        <v>0</v>
      </c>
      <c r="K205" s="228"/>
      <c r="L205" s="229"/>
      <c r="M205" s="230"/>
      <c r="N205" s="332"/>
      <c r="O205" s="333"/>
      <c r="P205" s="17"/>
      <c r="Q205" s="17"/>
      <c r="R205" s="17"/>
      <c r="S205" s="17"/>
    </row>
    <row r="206" spans="1:19" s="13" customFormat="1" ht="13.95" customHeight="1" x14ac:dyDescent="0.25">
      <c r="A206" s="137"/>
      <c r="B206" s="160"/>
      <c r="C206" s="402"/>
      <c r="D206" s="310" t="s">
        <v>123</v>
      </c>
      <c r="E206" s="570" t="s">
        <v>30</v>
      </c>
      <c r="F206" s="573" t="s">
        <v>47</v>
      </c>
      <c r="G206" s="168" t="s">
        <v>44</v>
      </c>
      <c r="H206" s="169">
        <v>0</v>
      </c>
      <c r="I206" s="170">
        <v>0</v>
      </c>
      <c r="J206" s="171">
        <v>0</v>
      </c>
      <c r="K206" s="70" t="s">
        <v>79</v>
      </c>
      <c r="L206" s="62" t="s">
        <v>32</v>
      </c>
      <c r="M206" s="63" t="s">
        <v>32</v>
      </c>
      <c r="N206" s="366" t="s">
        <v>185</v>
      </c>
      <c r="O206" s="367"/>
      <c r="Q206" s="17"/>
      <c r="R206" s="17"/>
      <c r="S206" s="17"/>
    </row>
    <row r="207" spans="1:19" s="13" customFormat="1" ht="16.95" customHeight="1" x14ac:dyDescent="0.25">
      <c r="A207" s="137"/>
      <c r="B207" s="160"/>
      <c r="C207" s="308"/>
      <c r="D207" s="311"/>
      <c r="E207" s="571"/>
      <c r="F207" s="574"/>
      <c r="G207" s="172" t="s">
        <v>31</v>
      </c>
      <c r="H207" s="173">
        <v>0</v>
      </c>
      <c r="I207" s="174">
        <v>93</v>
      </c>
      <c r="J207" s="175">
        <v>0</v>
      </c>
      <c r="K207" s="71"/>
      <c r="L207" s="64"/>
      <c r="M207" s="65"/>
      <c r="N207" s="368"/>
      <c r="O207" s="369"/>
      <c r="P207" s="17"/>
      <c r="Q207" s="17"/>
      <c r="R207" s="17"/>
      <c r="S207" s="17"/>
    </row>
    <row r="208" spans="1:19" s="13" customFormat="1" ht="12.6" customHeight="1" x14ac:dyDescent="0.25">
      <c r="A208" s="137"/>
      <c r="B208" s="160"/>
      <c r="C208" s="308"/>
      <c r="D208" s="311"/>
      <c r="E208" s="571"/>
      <c r="F208" s="575"/>
      <c r="G208" s="176" t="s">
        <v>46</v>
      </c>
      <c r="H208" s="177">
        <v>0</v>
      </c>
      <c r="I208" s="185">
        <v>0</v>
      </c>
      <c r="J208" s="213">
        <v>0</v>
      </c>
      <c r="K208" s="71"/>
      <c r="L208" s="66"/>
      <c r="M208" s="227"/>
      <c r="N208" s="368"/>
      <c r="O208" s="369"/>
      <c r="P208" s="17"/>
      <c r="Q208" s="17"/>
      <c r="R208" s="17"/>
      <c r="S208" s="17"/>
    </row>
    <row r="209" spans="1:19" s="13" customFormat="1" ht="30" customHeight="1" thickBot="1" x14ac:dyDescent="0.3">
      <c r="A209" s="137"/>
      <c r="B209" s="160"/>
      <c r="C209" s="403"/>
      <c r="D209" s="312"/>
      <c r="E209" s="572"/>
      <c r="F209" s="576"/>
      <c r="G209" s="180" t="s">
        <v>8</v>
      </c>
      <c r="H209" s="298">
        <f>H206+H207+H208</f>
        <v>0</v>
      </c>
      <c r="I209" s="299">
        <f t="shared" ref="I209:J209" si="42">I206+I207+I208</f>
        <v>93</v>
      </c>
      <c r="J209" s="299">
        <f t="shared" si="42"/>
        <v>0</v>
      </c>
      <c r="K209" s="228"/>
      <c r="L209" s="229"/>
      <c r="M209" s="230"/>
      <c r="N209" s="370"/>
      <c r="O209" s="371"/>
      <c r="P209" s="17"/>
      <c r="Q209" s="17"/>
      <c r="R209" s="17"/>
      <c r="S209" s="17"/>
    </row>
    <row r="210" spans="1:19" s="13" customFormat="1" ht="14.25" customHeight="1" x14ac:dyDescent="0.25">
      <c r="A210" s="301"/>
      <c r="B210" s="304"/>
      <c r="C210" s="307"/>
      <c r="D210" s="310" t="s">
        <v>108</v>
      </c>
      <c r="E210" s="313" t="s">
        <v>30</v>
      </c>
      <c r="F210" s="567" t="s">
        <v>109</v>
      </c>
      <c r="G210" s="181" t="s">
        <v>44</v>
      </c>
      <c r="H210" s="169">
        <v>0</v>
      </c>
      <c r="I210" s="170">
        <v>0</v>
      </c>
      <c r="J210" s="171">
        <v>0</v>
      </c>
      <c r="K210" s="70" t="s">
        <v>78</v>
      </c>
      <c r="L210" s="62" t="s">
        <v>32</v>
      </c>
      <c r="M210" s="63" t="s">
        <v>32</v>
      </c>
      <c r="N210" s="328" t="s">
        <v>220</v>
      </c>
      <c r="O210" s="329"/>
      <c r="Q210" s="17"/>
      <c r="R210" s="17"/>
      <c r="S210" s="17"/>
    </row>
    <row r="211" spans="1:19" s="13" customFormat="1" ht="13.2" customHeight="1" x14ac:dyDescent="0.25">
      <c r="A211" s="302"/>
      <c r="B211" s="305"/>
      <c r="C211" s="308"/>
      <c r="D211" s="311"/>
      <c r="E211" s="314"/>
      <c r="F211" s="568"/>
      <c r="G211" s="182" t="s">
        <v>102</v>
      </c>
      <c r="H211" s="173">
        <v>450</v>
      </c>
      <c r="I211" s="174">
        <v>620</v>
      </c>
      <c r="J211" s="175">
        <v>620</v>
      </c>
      <c r="K211" s="71" t="s">
        <v>125</v>
      </c>
      <c r="L211" s="66" t="s">
        <v>32</v>
      </c>
      <c r="M211" s="65"/>
      <c r="N211" s="330"/>
      <c r="O211" s="331"/>
      <c r="P211" s="17"/>
      <c r="Q211" s="17"/>
      <c r="R211" s="17"/>
      <c r="S211" s="17"/>
    </row>
    <row r="212" spans="1:19" s="13" customFormat="1" ht="14.25" customHeight="1" x14ac:dyDescent="0.25">
      <c r="A212" s="302"/>
      <c r="B212" s="305"/>
      <c r="C212" s="308"/>
      <c r="D212" s="311"/>
      <c r="E212" s="315"/>
      <c r="F212" s="569"/>
      <c r="G212" s="182" t="s">
        <v>31</v>
      </c>
      <c r="H212" s="173">
        <v>0</v>
      </c>
      <c r="I212" s="174">
        <v>0</v>
      </c>
      <c r="J212" s="175">
        <v>0</v>
      </c>
      <c r="K212" s="71"/>
      <c r="L212" s="64"/>
      <c r="M212" s="65"/>
      <c r="N212" s="330"/>
      <c r="O212" s="331"/>
      <c r="P212" s="17"/>
      <c r="Q212" s="17"/>
      <c r="R212" s="17"/>
      <c r="S212" s="17"/>
    </row>
    <row r="213" spans="1:19" s="13" customFormat="1" ht="12" customHeight="1" x14ac:dyDescent="0.25">
      <c r="A213" s="302"/>
      <c r="B213" s="305"/>
      <c r="C213" s="308"/>
      <c r="D213" s="311"/>
      <c r="E213" s="315"/>
      <c r="F213" s="315"/>
      <c r="G213" s="183"/>
      <c r="H213" s="177"/>
      <c r="I213" s="178"/>
      <c r="J213" s="179"/>
      <c r="K213" s="71"/>
      <c r="L213" s="66"/>
      <c r="M213" s="227"/>
      <c r="N213" s="330"/>
      <c r="O213" s="331"/>
      <c r="P213" s="17"/>
      <c r="Q213" s="17"/>
      <c r="R213" s="17"/>
      <c r="S213" s="17"/>
    </row>
    <row r="214" spans="1:19" s="13" customFormat="1" ht="33" customHeight="1" thickBot="1" x14ac:dyDescent="0.3">
      <c r="A214" s="303"/>
      <c r="B214" s="306"/>
      <c r="C214" s="309"/>
      <c r="D214" s="312"/>
      <c r="E214" s="316"/>
      <c r="F214" s="316"/>
      <c r="G214" s="184" t="s">
        <v>8</v>
      </c>
      <c r="H214" s="298">
        <f>H210+H211+H212</f>
        <v>450</v>
      </c>
      <c r="I214" s="298">
        <f t="shared" ref="I214:J214" si="43">I210+I211+I212</f>
        <v>620</v>
      </c>
      <c r="J214" s="298">
        <f t="shared" si="43"/>
        <v>620</v>
      </c>
      <c r="K214" s="228"/>
      <c r="L214" s="229"/>
      <c r="M214" s="230"/>
      <c r="N214" s="332"/>
      <c r="O214" s="333"/>
      <c r="P214" s="17"/>
      <c r="Q214" s="17"/>
      <c r="R214" s="17"/>
      <c r="S214" s="17"/>
    </row>
    <row r="215" spans="1:19" s="13" customFormat="1" ht="14.25" customHeight="1" x14ac:dyDescent="0.25">
      <c r="A215" s="301"/>
      <c r="B215" s="304"/>
      <c r="C215" s="307"/>
      <c r="D215" s="310" t="s">
        <v>110</v>
      </c>
      <c r="E215" s="317" t="s">
        <v>30</v>
      </c>
      <c r="F215" s="324" t="s">
        <v>47</v>
      </c>
      <c r="G215" s="27" t="s">
        <v>44</v>
      </c>
      <c r="H215" s="102">
        <v>4.7</v>
      </c>
      <c r="I215" s="110">
        <v>4.7</v>
      </c>
      <c r="J215" s="34">
        <v>4.7</v>
      </c>
      <c r="K215" s="70" t="s">
        <v>103</v>
      </c>
      <c r="L215" s="62" t="s">
        <v>32</v>
      </c>
      <c r="M215" s="63" t="s">
        <v>32</v>
      </c>
      <c r="N215" s="328" t="s">
        <v>186</v>
      </c>
      <c r="O215" s="329"/>
      <c r="Q215" s="17"/>
      <c r="R215" s="17"/>
      <c r="S215" s="17"/>
    </row>
    <row r="216" spans="1:19" s="13" customFormat="1" ht="14.25" customHeight="1" x14ac:dyDescent="0.25">
      <c r="A216" s="302"/>
      <c r="B216" s="305"/>
      <c r="C216" s="308"/>
      <c r="D216" s="311"/>
      <c r="E216" s="318"/>
      <c r="F216" s="325"/>
      <c r="G216" s="55" t="s">
        <v>45</v>
      </c>
      <c r="H216" s="107">
        <v>0</v>
      </c>
      <c r="I216" s="114">
        <v>0</v>
      </c>
      <c r="J216" s="59">
        <v>0</v>
      </c>
      <c r="K216" s="71"/>
      <c r="L216" s="64"/>
      <c r="M216" s="65"/>
      <c r="N216" s="330"/>
      <c r="O216" s="331"/>
      <c r="P216" s="17"/>
      <c r="Q216" s="17"/>
      <c r="R216" s="17"/>
      <c r="S216" s="17"/>
    </row>
    <row r="217" spans="1:19" s="13" customFormat="1" ht="14.25" customHeight="1" x14ac:dyDescent="0.25">
      <c r="A217" s="302"/>
      <c r="B217" s="305"/>
      <c r="C217" s="308"/>
      <c r="D217" s="311"/>
      <c r="E217" s="318"/>
      <c r="F217" s="326"/>
      <c r="G217" s="28" t="s">
        <v>46</v>
      </c>
      <c r="H217" s="103">
        <v>0</v>
      </c>
      <c r="I217" s="186">
        <v>0</v>
      </c>
      <c r="J217" s="212">
        <v>0</v>
      </c>
      <c r="K217" s="71"/>
      <c r="L217" s="66"/>
      <c r="M217" s="227"/>
      <c r="N217" s="330"/>
      <c r="O217" s="331"/>
      <c r="P217" s="17"/>
      <c r="Q217" s="17"/>
      <c r="R217" s="17"/>
      <c r="S217" s="17"/>
    </row>
    <row r="218" spans="1:19" s="13" customFormat="1" ht="13.5" customHeight="1" thickBot="1" x14ac:dyDescent="0.3">
      <c r="A218" s="303"/>
      <c r="B218" s="306"/>
      <c r="C218" s="309"/>
      <c r="D218" s="312"/>
      <c r="E218" s="319"/>
      <c r="F218" s="327"/>
      <c r="G218" s="53" t="s">
        <v>8</v>
      </c>
      <c r="H218" s="108">
        <f>H215+H216+H217</f>
        <v>4.7</v>
      </c>
      <c r="I218" s="85">
        <f t="shared" ref="I218" si="44">I215+I216+I217</f>
        <v>4.7</v>
      </c>
      <c r="J218" s="85">
        <f t="shared" ref="J218" si="45">J215+J216+J217</f>
        <v>4.7</v>
      </c>
      <c r="K218" s="228"/>
      <c r="L218" s="229"/>
      <c r="M218" s="230"/>
      <c r="N218" s="332"/>
      <c r="O218" s="333"/>
      <c r="P218" s="17"/>
      <c r="Q218" s="17"/>
      <c r="R218" s="17"/>
      <c r="S218" s="17"/>
    </row>
    <row r="219" spans="1:19" s="13" customFormat="1" ht="13.2" customHeight="1" x14ac:dyDescent="0.25">
      <c r="A219" s="271"/>
      <c r="B219" s="272"/>
      <c r="C219" s="273"/>
      <c r="D219" s="310" t="s">
        <v>155</v>
      </c>
      <c r="E219" s="317" t="s">
        <v>30</v>
      </c>
      <c r="F219" s="339" t="s">
        <v>94</v>
      </c>
      <c r="G219" s="27" t="s">
        <v>31</v>
      </c>
      <c r="H219" s="102">
        <v>0</v>
      </c>
      <c r="I219" s="110">
        <v>80.900000000000006</v>
      </c>
      <c r="J219" s="34">
        <v>25.1</v>
      </c>
      <c r="K219" s="231"/>
      <c r="L219" s="232"/>
      <c r="M219" s="233"/>
      <c r="N219" s="375" t="s">
        <v>221</v>
      </c>
      <c r="O219" s="550"/>
      <c r="Q219" s="17"/>
      <c r="R219" s="17"/>
      <c r="S219" s="17"/>
    </row>
    <row r="220" spans="1:19" s="13" customFormat="1" ht="15.6" customHeight="1" x14ac:dyDescent="0.25">
      <c r="A220" s="271"/>
      <c r="B220" s="272"/>
      <c r="C220" s="273"/>
      <c r="D220" s="311"/>
      <c r="E220" s="318"/>
      <c r="F220" s="340"/>
      <c r="G220" s="55" t="s">
        <v>102</v>
      </c>
      <c r="H220" s="107">
        <v>0</v>
      </c>
      <c r="I220" s="114">
        <v>50</v>
      </c>
      <c r="J220" s="59">
        <v>50</v>
      </c>
      <c r="K220" s="231"/>
      <c r="L220" s="232"/>
      <c r="M220" s="233"/>
      <c r="N220" s="551"/>
      <c r="O220" s="552"/>
      <c r="P220" s="17"/>
      <c r="Q220" s="17"/>
      <c r="R220" s="17"/>
      <c r="S220" s="17"/>
    </row>
    <row r="221" spans="1:19" s="13" customFormat="1" ht="12" customHeight="1" x14ac:dyDescent="0.25">
      <c r="A221" s="271"/>
      <c r="B221" s="272"/>
      <c r="C221" s="273"/>
      <c r="D221" s="311"/>
      <c r="E221" s="318"/>
      <c r="F221" s="341"/>
      <c r="G221" s="28" t="s">
        <v>44</v>
      </c>
      <c r="H221" s="103">
        <v>0</v>
      </c>
      <c r="I221" s="186">
        <v>89.1</v>
      </c>
      <c r="J221" s="212">
        <v>0.9</v>
      </c>
      <c r="K221" s="231"/>
      <c r="L221" s="232"/>
      <c r="M221" s="233"/>
      <c r="N221" s="551"/>
      <c r="O221" s="552"/>
      <c r="P221" s="17"/>
      <c r="Q221" s="17"/>
      <c r="R221" s="17"/>
      <c r="S221" s="17"/>
    </row>
    <row r="222" spans="1:19" s="13" customFormat="1" ht="31.5" customHeight="1" thickBot="1" x14ac:dyDescent="0.3">
      <c r="A222" s="271"/>
      <c r="B222" s="272"/>
      <c r="C222" s="273"/>
      <c r="D222" s="312"/>
      <c r="E222" s="319"/>
      <c r="F222" s="342"/>
      <c r="G222" s="53" t="s">
        <v>8</v>
      </c>
      <c r="H222" s="108">
        <f>H219+H220+H221</f>
        <v>0</v>
      </c>
      <c r="I222" s="85">
        <f>I219+I220+I221</f>
        <v>220</v>
      </c>
      <c r="J222" s="85">
        <f>J219+J220+J221</f>
        <v>76</v>
      </c>
      <c r="K222" s="231"/>
      <c r="L222" s="232"/>
      <c r="M222" s="233"/>
      <c r="N222" s="553"/>
      <c r="O222" s="554"/>
      <c r="P222" s="17"/>
      <c r="Q222" s="17"/>
      <c r="R222" s="17"/>
      <c r="S222" s="17"/>
    </row>
    <row r="223" spans="1:19" s="13" customFormat="1" ht="14.25" customHeight="1" x14ac:dyDescent="0.25">
      <c r="A223" s="301"/>
      <c r="B223" s="304"/>
      <c r="C223" s="307"/>
      <c r="D223" s="310" t="s">
        <v>80</v>
      </c>
      <c r="E223" s="317" t="s">
        <v>30</v>
      </c>
      <c r="F223" s="339" t="s">
        <v>94</v>
      </c>
      <c r="G223" s="27" t="s">
        <v>31</v>
      </c>
      <c r="H223" s="102">
        <v>38.6</v>
      </c>
      <c r="I223" s="110">
        <v>38.6</v>
      </c>
      <c r="J223" s="34">
        <v>34.799999999999997</v>
      </c>
      <c r="K223" s="541" t="s">
        <v>126</v>
      </c>
      <c r="L223" s="544">
        <v>7</v>
      </c>
      <c r="M223" s="547" t="s">
        <v>164</v>
      </c>
      <c r="N223" s="328" t="s">
        <v>187</v>
      </c>
      <c r="O223" s="329"/>
      <c r="Q223" s="17"/>
      <c r="R223" s="17"/>
      <c r="S223" s="17"/>
    </row>
    <row r="224" spans="1:19" s="13" customFormat="1" ht="16.2" customHeight="1" x14ac:dyDescent="0.25">
      <c r="A224" s="302"/>
      <c r="B224" s="305"/>
      <c r="C224" s="308"/>
      <c r="D224" s="311"/>
      <c r="E224" s="318"/>
      <c r="F224" s="340"/>
      <c r="G224" s="55" t="s">
        <v>45</v>
      </c>
      <c r="H224" s="107">
        <v>0</v>
      </c>
      <c r="I224" s="114">
        <v>0</v>
      </c>
      <c r="J224" s="59">
        <v>0</v>
      </c>
      <c r="K224" s="542"/>
      <c r="L224" s="545"/>
      <c r="M224" s="548"/>
      <c r="N224" s="330"/>
      <c r="O224" s="331"/>
      <c r="P224" s="17"/>
      <c r="Q224" s="17"/>
      <c r="R224" s="17"/>
      <c r="S224" s="17"/>
    </row>
    <row r="225" spans="1:35" s="13" customFormat="1" ht="12.6" customHeight="1" x14ac:dyDescent="0.25">
      <c r="A225" s="302"/>
      <c r="B225" s="305"/>
      <c r="C225" s="308"/>
      <c r="D225" s="311"/>
      <c r="E225" s="318"/>
      <c r="F225" s="341"/>
      <c r="G225" s="28" t="s">
        <v>46</v>
      </c>
      <c r="H225" s="103">
        <v>0</v>
      </c>
      <c r="I225" s="186">
        <v>0</v>
      </c>
      <c r="J225" s="212">
        <v>0</v>
      </c>
      <c r="K225" s="543"/>
      <c r="L225" s="546"/>
      <c r="M225" s="549"/>
      <c r="N225" s="330"/>
      <c r="O225" s="331"/>
      <c r="P225" s="17"/>
      <c r="Q225" s="17"/>
      <c r="R225" s="17"/>
      <c r="S225" s="17"/>
    </row>
    <row r="226" spans="1:35" s="13" customFormat="1" ht="66" customHeight="1" thickBot="1" x14ac:dyDescent="0.3">
      <c r="A226" s="303"/>
      <c r="B226" s="306"/>
      <c r="C226" s="309"/>
      <c r="D226" s="312"/>
      <c r="E226" s="319"/>
      <c r="F226" s="342"/>
      <c r="G226" s="53" t="s">
        <v>8</v>
      </c>
      <c r="H226" s="108">
        <f>H223+H224+H225</f>
        <v>38.6</v>
      </c>
      <c r="I226" s="85">
        <f>I223+I224+I225</f>
        <v>38.6</v>
      </c>
      <c r="J226" s="85">
        <f>J223+J224+J225</f>
        <v>34.799999999999997</v>
      </c>
      <c r="K226" s="228"/>
      <c r="L226" s="229"/>
      <c r="M226" s="230"/>
      <c r="N226" s="332"/>
      <c r="O226" s="333"/>
      <c r="P226" s="17"/>
      <c r="Q226" s="17"/>
      <c r="R226" s="17"/>
      <c r="S226" s="17"/>
    </row>
    <row r="227" spans="1:35" s="13" customFormat="1" ht="14.25" customHeight="1" x14ac:dyDescent="0.25">
      <c r="A227" s="301"/>
      <c r="B227" s="304"/>
      <c r="C227" s="307"/>
      <c r="D227" s="310" t="s">
        <v>81</v>
      </c>
      <c r="E227" s="317" t="s">
        <v>30</v>
      </c>
      <c r="F227" s="324" t="s">
        <v>47</v>
      </c>
      <c r="G227" s="27" t="s">
        <v>31</v>
      </c>
      <c r="H227" s="102">
        <v>100.2</v>
      </c>
      <c r="I227" s="110">
        <v>40.700000000000003</v>
      </c>
      <c r="J227" s="34">
        <v>13.7</v>
      </c>
      <c r="K227" s="70"/>
      <c r="L227" s="62"/>
      <c r="M227" s="63"/>
      <c r="N227" s="328" t="s">
        <v>165</v>
      </c>
      <c r="O227" s="329"/>
      <c r="P227" s="17"/>
      <c r="Q227" s="17"/>
      <c r="R227" s="17"/>
      <c r="S227" s="17"/>
    </row>
    <row r="228" spans="1:35" s="13" customFormat="1" ht="14.25" customHeight="1" x14ac:dyDescent="0.25">
      <c r="A228" s="302"/>
      <c r="B228" s="305"/>
      <c r="C228" s="308"/>
      <c r="D228" s="311"/>
      <c r="E228" s="318"/>
      <c r="F228" s="325"/>
      <c r="G228" s="55" t="s">
        <v>45</v>
      </c>
      <c r="H228" s="107"/>
      <c r="I228" s="114"/>
      <c r="J228" s="59"/>
      <c r="K228" s="71"/>
      <c r="L228" s="64"/>
      <c r="M228" s="65"/>
      <c r="N228" s="330"/>
      <c r="O228" s="331"/>
      <c r="Q228" s="17"/>
      <c r="R228" s="17"/>
      <c r="S228" s="17"/>
    </row>
    <row r="229" spans="1:35" s="13" customFormat="1" ht="14.25" customHeight="1" x14ac:dyDescent="0.25">
      <c r="A229" s="302"/>
      <c r="B229" s="305"/>
      <c r="C229" s="308"/>
      <c r="D229" s="311"/>
      <c r="E229" s="318"/>
      <c r="F229" s="326"/>
      <c r="G229" s="28" t="s">
        <v>46</v>
      </c>
      <c r="H229" s="103"/>
      <c r="I229" s="111"/>
      <c r="J229" s="36"/>
      <c r="K229" s="71"/>
      <c r="L229" s="66"/>
      <c r="M229" s="227"/>
      <c r="N229" s="330"/>
      <c r="O229" s="331"/>
      <c r="P229" s="17"/>
      <c r="Q229" s="17"/>
      <c r="R229" s="17"/>
      <c r="S229" s="17"/>
    </row>
    <row r="230" spans="1:35" s="13" customFormat="1" ht="18" customHeight="1" thickBot="1" x14ac:dyDescent="0.3">
      <c r="A230" s="303"/>
      <c r="B230" s="306"/>
      <c r="C230" s="309"/>
      <c r="D230" s="312"/>
      <c r="E230" s="319"/>
      <c r="F230" s="327"/>
      <c r="G230" s="53" t="s">
        <v>8</v>
      </c>
      <c r="H230" s="108">
        <f>H227+H228+H229</f>
        <v>100.2</v>
      </c>
      <c r="I230" s="85">
        <f t="shared" ref="I230" si="46">I227+I228+I229</f>
        <v>40.700000000000003</v>
      </c>
      <c r="J230" s="85">
        <f t="shared" ref="J230" si="47">J227+J228+J229</f>
        <v>13.7</v>
      </c>
      <c r="K230" s="228"/>
      <c r="L230" s="229"/>
      <c r="M230" s="230"/>
      <c r="N230" s="332"/>
      <c r="O230" s="333"/>
      <c r="P230" s="17"/>
      <c r="Q230" s="17"/>
      <c r="R230" s="17"/>
      <c r="S230" s="17"/>
    </row>
    <row r="231" spans="1:35" s="13" customFormat="1" ht="14.25" customHeight="1" x14ac:dyDescent="0.25">
      <c r="A231" s="301"/>
      <c r="B231" s="304"/>
      <c r="C231" s="307"/>
      <c r="D231" s="310" t="s">
        <v>82</v>
      </c>
      <c r="E231" s="317" t="s">
        <v>30</v>
      </c>
      <c r="F231" s="324" t="s">
        <v>47</v>
      </c>
      <c r="G231" s="27" t="s">
        <v>44</v>
      </c>
      <c r="H231" s="102">
        <v>1515.3</v>
      </c>
      <c r="I231" s="110">
        <v>1515.3</v>
      </c>
      <c r="J231" s="34">
        <v>0</v>
      </c>
      <c r="K231" s="72"/>
      <c r="L231" s="73"/>
      <c r="M231" s="74"/>
      <c r="N231" s="328" t="s">
        <v>168</v>
      </c>
      <c r="O231" s="557"/>
      <c r="P231" s="17"/>
      <c r="Q231" s="17"/>
      <c r="R231" s="17"/>
      <c r="S231" s="17"/>
    </row>
    <row r="232" spans="1:35" s="13" customFormat="1" ht="14.4" customHeight="1" x14ac:dyDescent="0.25">
      <c r="A232" s="302"/>
      <c r="B232" s="305"/>
      <c r="C232" s="308"/>
      <c r="D232" s="311"/>
      <c r="E232" s="318"/>
      <c r="F232" s="325"/>
      <c r="G232" s="55" t="s">
        <v>31</v>
      </c>
      <c r="H232" s="107">
        <v>98.7</v>
      </c>
      <c r="I232" s="114">
        <v>0</v>
      </c>
      <c r="J232" s="59">
        <v>0</v>
      </c>
      <c r="K232" s="75"/>
      <c r="L232" s="76"/>
      <c r="M232" s="77"/>
      <c r="N232" s="558"/>
      <c r="O232" s="559"/>
      <c r="P232" s="17"/>
      <c r="Q232" s="17"/>
      <c r="R232" s="17"/>
      <c r="S232" s="17"/>
    </row>
    <row r="233" spans="1:35" s="13" customFormat="1" ht="12" customHeight="1" x14ac:dyDescent="0.25">
      <c r="A233" s="302"/>
      <c r="B233" s="305"/>
      <c r="C233" s="308"/>
      <c r="D233" s="311"/>
      <c r="E233" s="318"/>
      <c r="F233" s="326"/>
      <c r="G233" s="28"/>
      <c r="H233" s="103"/>
      <c r="I233" s="111"/>
      <c r="J233" s="36"/>
      <c r="K233" s="75"/>
      <c r="L233" s="78"/>
      <c r="M233" s="79"/>
      <c r="N233" s="558"/>
      <c r="O233" s="559"/>
      <c r="P233" s="17"/>
      <c r="Q233" s="17"/>
      <c r="R233" s="17"/>
      <c r="S233" s="17"/>
    </row>
    <row r="234" spans="1:35" s="13" customFormat="1" ht="23.4" customHeight="1" thickBot="1" x14ac:dyDescent="0.3">
      <c r="A234" s="303"/>
      <c r="B234" s="306"/>
      <c r="C234" s="309"/>
      <c r="D234" s="312"/>
      <c r="E234" s="319"/>
      <c r="F234" s="327"/>
      <c r="G234" s="53" t="s">
        <v>8</v>
      </c>
      <c r="H234" s="108">
        <f>H231+H232+H233</f>
        <v>1614</v>
      </c>
      <c r="I234" s="85">
        <f t="shared" ref="I234" si="48">I231+I232+I233</f>
        <v>1515.3</v>
      </c>
      <c r="J234" s="85">
        <f t="shared" ref="J234" si="49">J231+J232+J233</f>
        <v>0</v>
      </c>
      <c r="K234" s="61"/>
      <c r="L234" s="80"/>
      <c r="M234" s="81"/>
      <c r="N234" s="560"/>
      <c r="O234" s="561"/>
      <c r="P234" s="17"/>
      <c r="Q234" s="17"/>
      <c r="R234" s="17"/>
      <c r="S234" s="17"/>
    </row>
    <row r="235" spans="1:35" s="15" customFormat="1" ht="15.6" customHeight="1" thickBot="1" x14ac:dyDescent="0.3">
      <c r="A235" s="42" t="s">
        <v>29</v>
      </c>
      <c r="B235" s="198" t="s">
        <v>9</v>
      </c>
      <c r="C235" s="563" t="s">
        <v>10</v>
      </c>
      <c r="D235" s="564"/>
      <c r="E235" s="564"/>
      <c r="F235" s="564"/>
      <c r="G235" s="564"/>
      <c r="H235" s="199">
        <f>H189+H193+H205+H209+H214+H218+H226+H230+H234+H201+H197+H222</f>
        <v>4141</v>
      </c>
      <c r="I235" s="199">
        <f t="shared" ref="I235:J235" si="50">I189+I193+I205+I209+I214+I218+I226+I230+I234+I201+I197+I222</f>
        <v>3264.5</v>
      </c>
      <c r="J235" s="199">
        <f t="shared" si="50"/>
        <v>1199.0999999999999</v>
      </c>
      <c r="K235" s="143"/>
      <c r="L235" s="144"/>
      <c r="M235" s="144"/>
      <c r="N235" s="562"/>
      <c r="O235" s="506"/>
      <c r="P235" s="19"/>
      <c r="Q235" s="19"/>
      <c r="R235" s="19"/>
      <c r="S235" s="19"/>
      <c r="T235" s="14"/>
      <c r="U235" s="14"/>
      <c r="V235" s="14"/>
      <c r="W235" s="14"/>
      <c r="X235" s="14"/>
      <c r="Y235" s="14"/>
      <c r="Z235" s="14"/>
      <c r="AA235" s="14"/>
      <c r="AB235" s="14"/>
      <c r="AC235" s="14"/>
      <c r="AD235" s="14"/>
      <c r="AE235" s="14"/>
      <c r="AF235" s="14"/>
      <c r="AG235" s="14"/>
      <c r="AH235" s="14"/>
      <c r="AI235" s="14"/>
    </row>
    <row r="236" spans="1:35" s="13" customFormat="1" ht="15" customHeight="1" thickBot="1" x14ac:dyDescent="0.3">
      <c r="A236" s="25" t="s">
        <v>29</v>
      </c>
      <c r="B236" s="555" t="s">
        <v>11</v>
      </c>
      <c r="C236" s="556"/>
      <c r="D236" s="556"/>
      <c r="E236" s="556"/>
      <c r="F236" s="556"/>
      <c r="G236" s="556"/>
      <c r="H236" s="200">
        <f>H184+H235</f>
        <v>9586.3000000000011</v>
      </c>
      <c r="I236" s="200">
        <f>I184+I235</f>
        <v>7954.4</v>
      </c>
      <c r="J236" s="200">
        <f>J184+J235</f>
        <v>3906.2000000000003</v>
      </c>
      <c r="K236" s="359"/>
      <c r="L236" s="360"/>
      <c r="M236" s="361"/>
      <c r="N236" s="387"/>
      <c r="O236" s="386"/>
      <c r="P236" s="17"/>
      <c r="Q236" s="17"/>
      <c r="R236" s="17"/>
      <c r="S236" s="17"/>
    </row>
    <row r="237" spans="1:35" s="13" customFormat="1" ht="14.4" customHeight="1" thickBot="1" x14ac:dyDescent="0.3">
      <c r="A237" s="145"/>
      <c r="B237" s="355" t="s">
        <v>12</v>
      </c>
      <c r="C237" s="355"/>
      <c r="D237" s="355"/>
      <c r="E237" s="355"/>
      <c r="F237" s="355"/>
      <c r="G237" s="355"/>
      <c r="H237" s="201">
        <f>H236+H122</f>
        <v>13677.300000000001</v>
      </c>
      <c r="I237" s="208">
        <f>I236+I122</f>
        <v>11297.099999999999</v>
      </c>
      <c r="J237" s="208">
        <f>J236+J122</f>
        <v>5040.4000000000005</v>
      </c>
      <c r="K237" s="345"/>
      <c r="L237" s="346"/>
      <c r="M237" s="346"/>
      <c r="N237" s="388"/>
      <c r="O237" s="389"/>
      <c r="P237" s="17"/>
      <c r="Q237" s="17"/>
      <c r="R237" s="17"/>
      <c r="S237" s="17"/>
    </row>
    <row r="238" spans="1:35" s="15" customFormat="1" ht="15.75" customHeight="1" x14ac:dyDescent="0.25">
      <c r="A238" s="146"/>
      <c r="B238" s="147"/>
      <c r="C238" s="147"/>
      <c r="D238" s="147"/>
      <c r="E238" s="147"/>
      <c r="F238" s="148"/>
      <c r="G238" s="148"/>
      <c r="H238" s="148"/>
      <c r="I238" s="148"/>
      <c r="J238" s="148"/>
      <c r="K238" s="149"/>
      <c r="L238" s="149"/>
      <c r="M238" s="149"/>
      <c r="N238" s="150"/>
      <c r="O238" s="150"/>
      <c r="P238" s="19"/>
      <c r="Q238" s="19"/>
      <c r="R238" s="19"/>
      <c r="S238" s="19"/>
      <c r="T238" s="14"/>
      <c r="U238" s="14"/>
      <c r="V238" s="14"/>
      <c r="W238" s="14"/>
      <c r="X238" s="14"/>
      <c r="Y238" s="14"/>
      <c r="Z238" s="14"/>
      <c r="AA238" s="14"/>
      <c r="AB238" s="14"/>
      <c r="AC238" s="14"/>
      <c r="AD238" s="14"/>
      <c r="AE238" s="14"/>
      <c r="AF238" s="14"/>
      <c r="AG238" s="14"/>
      <c r="AH238" s="14"/>
      <c r="AI238" s="14"/>
    </row>
    <row r="239" spans="1:35" s="15" customFormat="1" ht="15.75" customHeight="1" x14ac:dyDescent="0.25">
      <c r="A239" s="146"/>
      <c r="B239" s="147"/>
      <c r="C239" s="147"/>
      <c r="D239" s="147"/>
      <c r="E239" s="147"/>
      <c r="F239" s="148"/>
      <c r="G239" s="148"/>
      <c r="H239" s="148"/>
      <c r="I239" s="148"/>
      <c r="J239" s="148"/>
      <c r="K239" s="149"/>
      <c r="L239" s="149"/>
      <c r="M239" s="149"/>
      <c r="N239" s="150"/>
      <c r="O239" s="150"/>
      <c r="P239" s="19"/>
      <c r="Q239" s="19"/>
      <c r="R239" s="19"/>
      <c r="S239" s="19"/>
      <c r="T239" s="14"/>
      <c r="U239" s="14"/>
      <c r="V239" s="14"/>
      <c r="W239" s="14"/>
      <c r="X239" s="14"/>
      <c r="Y239" s="14"/>
      <c r="Z239" s="14"/>
      <c r="AA239" s="14"/>
      <c r="AB239" s="14"/>
      <c r="AC239" s="14"/>
      <c r="AD239" s="14"/>
      <c r="AE239" s="14"/>
      <c r="AF239" s="14"/>
      <c r="AG239" s="14"/>
      <c r="AH239" s="14"/>
      <c r="AI239" s="14"/>
    </row>
    <row r="240" spans="1:35" s="13" customFormat="1" ht="13.2" x14ac:dyDescent="0.25">
      <c r="A240" s="151"/>
      <c r="B240" s="151"/>
      <c r="C240" s="152"/>
      <c r="D240" s="153"/>
      <c r="E240" s="154"/>
      <c r="F240" s="155"/>
      <c r="G240" s="155"/>
      <c r="H240" s="155"/>
      <c r="I240" s="155"/>
      <c r="J240" s="155"/>
      <c r="K240" s="151"/>
      <c r="L240" s="156"/>
      <c r="M240" s="151"/>
      <c r="N240" s="155"/>
      <c r="O240" s="155"/>
      <c r="P240" s="17"/>
      <c r="Q240" s="17"/>
      <c r="R240" s="17"/>
      <c r="S240" s="17"/>
    </row>
    <row r="241" spans="1:19" s="13" customFormat="1" ht="17.25" customHeight="1" x14ac:dyDescent="0.25">
      <c r="A241" s="151"/>
      <c r="B241" s="151"/>
      <c r="C241" s="152"/>
      <c r="D241" s="153"/>
      <c r="E241" s="154"/>
      <c r="F241" s="347" t="s">
        <v>13</v>
      </c>
      <c r="G241" s="348"/>
      <c r="H241" s="348"/>
      <c r="I241" s="348"/>
      <c r="J241" s="348"/>
      <c r="K241" s="151"/>
      <c r="L241" s="156"/>
      <c r="M241" s="151"/>
      <c r="N241" s="155"/>
      <c r="O241" s="155"/>
      <c r="P241" s="17"/>
      <c r="Q241" s="17"/>
      <c r="R241" s="17"/>
      <c r="S241" s="17"/>
    </row>
    <row r="242" spans="1:19" ht="13.2" x14ac:dyDescent="0.25">
      <c r="A242" s="151"/>
      <c r="B242" s="151"/>
      <c r="C242" s="151"/>
      <c r="D242" s="151"/>
      <c r="E242" s="157"/>
      <c r="F242" s="151"/>
      <c r="G242" s="158"/>
      <c r="H242" s="151"/>
      <c r="I242" s="151"/>
      <c r="J242" s="151"/>
      <c r="K242" s="151"/>
      <c r="L242" s="156"/>
      <c r="M242" s="151"/>
      <c r="N242" s="155"/>
      <c r="O242" s="155"/>
    </row>
    <row r="243" spans="1:19" ht="13.5" customHeight="1" thickBot="1" x14ac:dyDescent="0.3">
      <c r="A243" s="151"/>
      <c r="B243" s="151"/>
      <c r="C243" s="147"/>
      <c r="D243" s="147"/>
      <c r="E243" s="147"/>
      <c r="F243" s="343"/>
      <c r="G243" s="344"/>
      <c r="H243" s="344"/>
      <c r="I243" s="344"/>
      <c r="J243" s="344"/>
      <c r="K243" s="151"/>
      <c r="L243" s="156"/>
      <c r="M243" s="151"/>
      <c r="N243" s="155"/>
      <c r="O243" s="155"/>
    </row>
    <row r="244" spans="1:19" ht="72.599999999999994" thickBot="1" x14ac:dyDescent="0.3">
      <c r="A244" s="151"/>
      <c r="B244" s="151"/>
      <c r="C244" s="352" t="s">
        <v>14</v>
      </c>
      <c r="D244" s="353"/>
      <c r="E244" s="353"/>
      <c r="F244" s="353"/>
      <c r="G244" s="354"/>
      <c r="H244" s="190" t="s">
        <v>151</v>
      </c>
      <c r="I244" s="191" t="s">
        <v>152</v>
      </c>
      <c r="J244" s="191" t="s">
        <v>153</v>
      </c>
      <c r="K244" s="151"/>
      <c r="L244" s="156"/>
      <c r="M244" s="151"/>
      <c r="N244" s="155"/>
      <c r="O244" s="155"/>
    </row>
    <row r="245" spans="1:19" ht="13.5" customHeight="1" thickBot="1" x14ac:dyDescent="0.3">
      <c r="A245" s="151"/>
      <c r="B245" s="151"/>
      <c r="C245" s="421" t="s">
        <v>15</v>
      </c>
      <c r="D245" s="422"/>
      <c r="E245" s="422"/>
      <c r="F245" s="422"/>
      <c r="G245" s="423"/>
      <c r="H245" s="192">
        <f>H246+H247+H248+H251+H249+H250</f>
        <v>13677.300000000001</v>
      </c>
      <c r="I245" s="192">
        <f t="shared" ref="I245:J245" si="51">I246+I247+I248+I251+I249+I250</f>
        <v>11297.099999999999</v>
      </c>
      <c r="J245" s="217">
        <f t="shared" si="51"/>
        <v>5040.3999999999996</v>
      </c>
      <c r="K245" s="151"/>
      <c r="L245" s="156"/>
      <c r="M245" s="151"/>
      <c r="N245" s="155"/>
      <c r="O245" s="155"/>
    </row>
    <row r="246" spans="1:19" ht="12.75" customHeight="1" x14ac:dyDescent="0.25">
      <c r="A246" s="151"/>
      <c r="B246" s="151"/>
      <c r="C246" s="424" t="s">
        <v>112</v>
      </c>
      <c r="D246" s="425"/>
      <c r="E246" s="425"/>
      <c r="F246" s="425"/>
      <c r="G246" s="426"/>
      <c r="H246" s="193">
        <v>1777.8</v>
      </c>
      <c r="I246" s="210">
        <v>909.3</v>
      </c>
      <c r="J246" s="215">
        <v>465.1</v>
      </c>
      <c r="K246" s="151"/>
      <c r="L246" s="156"/>
      <c r="M246" s="151"/>
      <c r="N246" s="155"/>
      <c r="O246" s="155"/>
    </row>
    <row r="247" spans="1:19" ht="12.75" customHeight="1" x14ac:dyDescent="0.25">
      <c r="A247" s="151"/>
      <c r="B247" s="151"/>
      <c r="C247" s="413" t="s">
        <v>118</v>
      </c>
      <c r="D247" s="414"/>
      <c r="E247" s="414"/>
      <c r="F247" s="414"/>
      <c r="G247" s="415"/>
      <c r="H247" s="194">
        <v>0</v>
      </c>
      <c r="I247" s="211">
        <v>0</v>
      </c>
      <c r="J247" s="216">
        <v>0</v>
      </c>
      <c r="K247" s="151"/>
      <c r="L247" s="156"/>
      <c r="M247" s="151"/>
      <c r="N247" s="155"/>
      <c r="O247" s="155"/>
    </row>
    <row r="248" spans="1:19" ht="12.75" customHeight="1" x14ac:dyDescent="0.25">
      <c r="A248" s="151"/>
      <c r="B248" s="151"/>
      <c r="C248" s="413" t="s">
        <v>113</v>
      </c>
      <c r="D248" s="416"/>
      <c r="E248" s="416"/>
      <c r="F248" s="416"/>
      <c r="G248" s="417"/>
      <c r="H248" s="194"/>
      <c r="I248" s="211"/>
      <c r="J248" s="216"/>
      <c r="K248" s="151"/>
      <c r="L248" s="156"/>
      <c r="M248" s="151"/>
      <c r="N248" s="155"/>
      <c r="O248" s="155"/>
    </row>
    <row r="249" spans="1:19" ht="12.75" customHeight="1" x14ac:dyDescent="0.25">
      <c r="A249" s="151"/>
      <c r="B249" s="151"/>
      <c r="C249" s="424" t="s">
        <v>114</v>
      </c>
      <c r="D249" s="425"/>
      <c r="E249" s="425"/>
      <c r="F249" s="425"/>
      <c r="G249" s="427"/>
      <c r="H249" s="195">
        <v>2347.4</v>
      </c>
      <c r="I249" s="209">
        <v>2347.4</v>
      </c>
      <c r="J249" s="214">
        <v>417</v>
      </c>
      <c r="K249" s="151"/>
      <c r="L249" s="156"/>
      <c r="M249" s="151"/>
      <c r="N249" s="155"/>
      <c r="O249" s="155"/>
    </row>
    <row r="250" spans="1:19" ht="12.75" customHeight="1" x14ac:dyDescent="0.25">
      <c r="A250" s="151"/>
      <c r="B250" s="151"/>
      <c r="C250" s="428" t="s">
        <v>115</v>
      </c>
      <c r="D250" s="429"/>
      <c r="E250" s="429"/>
      <c r="F250" s="429"/>
      <c r="G250" s="430"/>
      <c r="H250" s="195">
        <v>7802.1</v>
      </c>
      <c r="I250" s="209">
        <v>4961.2</v>
      </c>
      <c r="J250" s="214">
        <v>1086</v>
      </c>
      <c r="K250" s="151"/>
      <c r="L250" s="156"/>
      <c r="M250" s="151"/>
      <c r="N250" s="155"/>
      <c r="O250" s="155"/>
    </row>
    <row r="251" spans="1:19" ht="31.2" customHeight="1" thickBot="1" x14ac:dyDescent="0.3">
      <c r="A251" s="151"/>
      <c r="B251" s="151"/>
      <c r="C251" s="413" t="s">
        <v>117</v>
      </c>
      <c r="D251" s="414"/>
      <c r="E251" s="414"/>
      <c r="F251" s="414"/>
      <c r="G251" s="415"/>
      <c r="H251" s="195">
        <v>1750</v>
      </c>
      <c r="I251" s="209">
        <v>3079.2</v>
      </c>
      <c r="J251" s="214">
        <v>3072.3</v>
      </c>
      <c r="K251" s="151"/>
      <c r="L251" s="156"/>
      <c r="M251" s="151"/>
      <c r="N251" s="155"/>
      <c r="O251" s="155"/>
    </row>
    <row r="252" spans="1:19" ht="13.8" thickBot="1" x14ac:dyDescent="0.3">
      <c r="A252" s="151"/>
      <c r="B252" s="151"/>
      <c r="C252" s="421" t="s">
        <v>16</v>
      </c>
      <c r="D252" s="422"/>
      <c r="E252" s="422"/>
      <c r="F252" s="422"/>
      <c r="G252" s="423"/>
      <c r="H252" s="196">
        <f>H253*1</f>
        <v>0</v>
      </c>
      <c r="I252" s="196">
        <f t="shared" ref="I252:J252" si="52">I253*1</f>
        <v>0</v>
      </c>
      <c r="J252" s="218">
        <f t="shared" si="52"/>
        <v>0</v>
      </c>
      <c r="K252" s="151"/>
      <c r="L252" s="156"/>
      <c r="M252" s="151"/>
      <c r="N252" s="155"/>
      <c r="O252" s="155"/>
    </row>
    <row r="253" spans="1:19" ht="13.8" thickBot="1" x14ac:dyDescent="0.3">
      <c r="A253" s="151"/>
      <c r="B253" s="151"/>
      <c r="C253" s="418" t="s">
        <v>116</v>
      </c>
      <c r="D253" s="419"/>
      <c r="E253" s="419"/>
      <c r="F253" s="419"/>
      <c r="G253" s="420"/>
      <c r="H253" s="195"/>
      <c r="I253" s="209"/>
      <c r="J253" s="214"/>
      <c r="K253" s="151"/>
      <c r="L253" s="156"/>
      <c r="M253" s="151"/>
      <c r="N253" s="155"/>
      <c r="O253" s="155"/>
    </row>
    <row r="254" spans="1:19" ht="13.8" thickBot="1" x14ac:dyDescent="0.3">
      <c r="A254" s="151"/>
      <c r="B254" s="151"/>
      <c r="C254" s="410" t="s">
        <v>17</v>
      </c>
      <c r="D254" s="411"/>
      <c r="E254" s="411"/>
      <c r="F254" s="411"/>
      <c r="G254" s="412"/>
      <c r="H254" s="197">
        <f>H252+H245</f>
        <v>13677.300000000001</v>
      </c>
      <c r="I254" s="197">
        <f t="shared" ref="I254:J254" si="53">I252+I245</f>
        <v>11297.099999999999</v>
      </c>
      <c r="J254" s="219">
        <f t="shared" si="53"/>
        <v>5040.3999999999996</v>
      </c>
      <c r="K254" s="151"/>
      <c r="L254" s="156"/>
      <c r="M254" s="151"/>
      <c r="N254" s="155"/>
      <c r="O254" s="155"/>
    </row>
    <row r="255" spans="1:19" ht="13.2" x14ac:dyDescent="0.25">
      <c r="A255" s="24"/>
      <c r="B255" s="24"/>
      <c r="C255" s="24"/>
      <c r="D255" s="24"/>
      <c r="E255" s="43"/>
      <c r="F255" s="24"/>
      <c r="G255" s="44"/>
      <c r="H255" s="24"/>
      <c r="I255" s="24"/>
      <c r="J255" s="24"/>
      <c r="K255" s="24"/>
      <c r="L255" s="45"/>
      <c r="M255" s="24"/>
      <c r="N255" s="46"/>
      <c r="O255" s="46"/>
    </row>
  </sheetData>
  <mergeCells count="400">
    <mergeCell ref="N181:O181"/>
    <mergeCell ref="N210:O214"/>
    <mergeCell ref="N215:O218"/>
    <mergeCell ref="C184:G184"/>
    <mergeCell ref="N186:O189"/>
    <mergeCell ref="F190:F193"/>
    <mergeCell ref="F186:F189"/>
    <mergeCell ref="F210:F214"/>
    <mergeCell ref="D206:D209"/>
    <mergeCell ref="E206:E209"/>
    <mergeCell ref="F206:F209"/>
    <mergeCell ref="C206:C209"/>
    <mergeCell ref="F198:F201"/>
    <mergeCell ref="N198:O201"/>
    <mergeCell ref="E186:E189"/>
    <mergeCell ref="F202:F205"/>
    <mergeCell ref="N190:O193"/>
    <mergeCell ref="N202:O205"/>
    <mergeCell ref="B236:G236"/>
    <mergeCell ref="N231:O234"/>
    <mergeCell ref="N235:O237"/>
    <mergeCell ref="C235:G235"/>
    <mergeCell ref="A227:A230"/>
    <mergeCell ref="B227:B230"/>
    <mergeCell ref="C227:C230"/>
    <mergeCell ref="D227:D230"/>
    <mergeCell ref="E227:E230"/>
    <mergeCell ref="F227:F230"/>
    <mergeCell ref="N223:O226"/>
    <mergeCell ref="K223:K225"/>
    <mergeCell ref="L223:L225"/>
    <mergeCell ref="M223:M225"/>
    <mergeCell ref="D219:D222"/>
    <mergeCell ref="E219:E222"/>
    <mergeCell ref="A231:A234"/>
    <mergeCell ref="B231:B234"/>
    <mergeCell ref="C231:C234"/>
    <mergeCell ref="D231:D234"/>
    <mergeCell ref="E231:E234"/>
    <mergeCell ref="F231:F234"/>
    <mergeCell ref="N219:O222"/>
    <mergeCell ref="B215:B218"/>
    <mergeCell ref="C215:C218"/>
    <mergeCell ref="D215:D218"/>
    <mergeCell ref="A223:A226"/>
    <mergeCell ref="B223:B226"/>
    <mergeCell ref="C223:C226"/>
    <mergeCell ref="D223:D226"/>
    <mergeCell ref="E223:E226"/>
    <mergeCell ref="F223:F226"/>
    <mergeCell ref="F219:F222"/>
    <mergeCell ref="A215:A218"/>
    <mergeCell ref="A153:A156"/>
    <mergeCell ref="B153:B156"/>
    <mergeCell ref="C153:C156"/>
    <mergeCell ref="D153:D156"/>
    <mergeCell ref="E153:E156"/>
    <mergeCell ref="F153:F156"/>
    <mergeCell ref="A157:A160"/>
    <mergeCell ref="B157:B160"/>
    <mergeCell ref="C157:C160"/>
    <mergeCell ref="D157:D160"/>
    <mergeCell ref="E157:E160"/>
    <mergeCell ref="F157:F160"/>
    <mergeCell ref="C140:C144"/>
    <mergeCell ref="D140:D144"/>
    <mergeCell ref="E140:E144"/>
    <mergeCell ref="F140:F144"/>
    <mergeCell ref="A149:A152"/>
    <mergeCell ref="B149:B152"/>
    <mergeCell ref="C149:C152"/>
    <mergeCell ref="D149:D152"/>
    <mergeCell ref="E149:E152"/>
    <mergeCell ref="F149:F152"/>
    <mergeCell ref="A145:A148"/>
    <mergeCell ref="B145:B148"/>
    <mergeCell ref="C145:C148"/>
    <mergeCell ref="D145:D148"/>
    <mergeCell ref="E145:E148"/>
    <mergeCell ref="F145:F148"/>
    <mergeCell ref="A97:A100"/>
    <mergeCell ref="B97:B100"/>
    <mergeCell ref="C97:C100"/>
    <mergeCell ref="D97:D100"/>
    <mergeCell ref="E97:E100"/>
    <mergeCell ref="F97:F100"/>
    <mergeCell ref="A101:A104"/>
    <mergeCell ref="B101:B104"/>
    <mergeCell ref="C101:C104"/>
    <mergeCell ref="D101:D104"/>
    <mergeCell ref="E101:E104"/>
    <mergeCell ref="F101:F104"/>
    <mergeCell ref="A89:A92"/>
    <mergeCell ref="B89:B92"/>
    <mergeCell ref="C89:C92"/>
    <mergeCell ref="D89:D92"/>
    <mergeCell ref="E89:E92"/>
    <mergeCell ref="F89:F92"/>
    <mergeCell ref="A93:A96"/>
    <mergeCell ref="B93:B96"/>
    <mergeCell ref="C93:C96"/>
    <mergeCell ref="D93:D96"/>
    <mergeCell ref="E93:E96"/>
    <mergeCell ref="F93:F96"/>
    <mergeCell ref="A81:A84"/>
    <mergeCell ref="B81:B84"/>
    <mergeCell ref="C81:C84"/>
    <mergeCell ref="D81:D84"/>
    <mergeCell ref="E81:E84"/>
    <mergeCell ref="F81:F84"/>
    <mergeCell ref="A85:A88"/>
    <mergeCell ref="B85:B88"/>
    <mergeCell ref="C85:C88"/>
    <mergeCell ref="D85:D88"/>
    <mergeCell ref="E85:E88"/>
    <mergeCell ref="A56:A60"/>
    <mergeCell ref="B56:B60"/>
    <mergeCell ref="C56:C60"/>
    <mergeCell ref="D56:D60"/>
    <mergeCell ref="E56:E60"/>
    <mergeCell ref="F56:F60"/>
    <mergeCell ref="A69:A72"/>
    <mergeCell ref="B69:B72"/>
    <mergeCell ref="C69:C72"/>
    <mergeCell ref="D69:D72"/>
    <mergeCell ref="E69:E72"/>
    <mergeCell ref="F69:F72"/>
    <mergeCell ref="D61:D64"/>
    <mergeCell ref="E61:E64"/>
    <mergeCell ref="F61:F64"/>
    <mergeCell ref="C61:C64"/>
    <mergeCell ref="A65:A68"/>
    <mergeCell ref="B65:B68"/>
    <mergeCell ref="C65:C68"/>
    <mergeCell ref="D65:D68"/>
    <mergeCell ref="E65:E68"/>
    <mergeCell ref="F65:F68"/>
    <mergeCell ref="A52:A55"/>
    <mergeCell ref="B52:B55"/>
    <mergeCell ref="A48:A51"/>
    <mergeCell ref="B48:B51"/>
    <mergeCell ref="C48:C51"/>
    <mergeCell ref="C52:C55"/>
    <mergeCell ref="E52:E55"/>
    <mergeCell ref="F52:F55"/>
    <mergeCell ref="F43:F47"/>
    <mergeCell ref="D48:D51"/>
    <mergeCell ref="E48:E51"/>
    <mergeCell ref="F48:F51"/>
    <mergeCell ref="D52:D55"/>
    <mergeCell ref="A9:A12"/>
    <mergeCell ref="B9:B12"/>
    <mergeCell ref="C9:C12"/>
    <mergeCell ref="D9:D12"/>
    <mergeCell ref="C13:C15"/>
    <mergeCell ref="D13:D15"/>
    <mergeCell ref="E13:E15"/>
    <mergeCell ref="F13:F15"/>
    <mergeCell ref="C37:G37"/>
    <mergeCell ref="F24:F28"/>
    <mergeCell ref="C24:C28"/>
    <mergeCell ref="D24:D28"/>
    <mergeCell ref="C29:C32"/>
    <mergeCell ref="D29:D32"/>
    <mergeCell ref="E29:E32"/>
    <mergeCell ref="F29:F32"/>
    <mergeCell ref="A39:A42"/>
    <mergeCell ref="B39:B42"/>
    <mergeCell ref="C39:C42"/>
    <mergeCell ref="D43:D47"/>
    <mergeCell ref="E43:E47"/>
    <mergeCell ref="A43:A47"/>
    <mergeCell ref="B43:B47"/>
    <mergeCell ref="C43:C47"/>
    <mergeCell ref="E24:E28"/>
    <mergeCell ref="D39:D42"/>
    <mergeCell ref="E39:E42"/>
    <mergeCell ref="C38:M38"/>
    <mergeCell ref="B7:M7"/>
    <mergeCell ref="C8:M8"/>
    <mergeCell ref="I1:M1"/>
    <mergeCell ref="L5:M5"/>
    <mergeCell ref="C33:C36"/>
    <mergeCell ref="D33:D36"/>
    <mergeCell ref="E33:E36"/>
    <mergeCell ref="F33:F36"/>
    <mergeCell ref="D3:L3"/>
    <mergeCell ref="D16:D19"/>
    <mergeCell ref="C16:C19"/>
    <mergeCell ref="E16:E19"/>
    <mergeCell ref="F16:F19"/>
    <mergeCell ref="E9:E12"/>
    <mergeCell ref="F9:F12"/>
    <mergeCell ref="D2:O2"/>
    <mergeCell ref="D20:D23"/>
    <mergeCell ref="E20:E23"/>
    <mergeCell ref="F20:F23"/>
    <mergeCell ref="N4:N6"/>
    <mergeCell ref="O4:O6"/>
    <mergeCell ref="N20:O23"/>
    <mergeCell ref="N7:O8"/>
    <mergeCell ref="N9:O12"/>
    <mergeCell ref="A4:A6"/>
    <mergeCell ref="B4:B6"/>
    <mergeCell ref="C4:C6"/>
    <mergeCell ref="D4:D6"/>
    <mergeCell ref="E4:E6"/>
    <mergeCell ref="I5:I6"/>
    <mergeCell ref="K5:K6"/>
    <mergeCell ref="F4:F6"/>
    <mergeCell ref="G4:G6"/>
    <mergeCell ref="H5:H6"/>
    <mergeCell ref="K4:M4"/>
    <mergeCell ref="H4:J4"/>
    <mergeCell ref="J5:J6"/>
    <mergeCell ref="A73:A76"/>
    <mergeCell ref="B73:B76"/>
    <mergeCell ref="C254:G254"/>
    <mergeCell ref="C251:G251"/>
    <mergeCell ref="C248:G248"/>
    <mergeCell ref="C253:G253"/>
    <mergeCell ref="C252:G252"/>
    <mergeCell ref="C247:G247"/>
    <mergeCell ref="C245:G245"/>
    <mergeCell ref="C246:G246"/>
    <mergeCell ref="C249:G249"/>
    <mergeCell ref="C250:G250"/>
    <mergeCell ref="C125:C129"/>
    <mergeCell ref="D125:D129"/>
    <mergeCell ref="B123:M123"/>
    <mergeCell ref="C124:M124"/>
    <mergeCell ref="C121:G121"/>
    <mergeCell ref="B122:G122"/>
    <mergeCell ref="D117:D120"/>
    <mergeCell ref="E117:E120"/>
    <mergeCell ref="F117:F120"/>
    <mergeCell ref="D77:D80"/>
    <mergeCell ref="E77:E80"/>
    <mergeCell ref="F77:F80"/>
    <mergeCell ref="C73:C76"/>
    <mergeCell ref="D73:D76"/>
    <mergeCell ref="E73:E76"/>
    <mergeCell ref="F73:F76"/>
    <mergeCell ref="F85:F88"/>
    <mergeCell ref="N13:O15"/>
    <mergeCell ref="N16:O19"/>
    <mergeCell ref="N33:O36"/>
    <mergeCell ref="N38:O38"/>
    <mergeCell ref="N37:O37"/>
    <mergeCell ref="N39:O42"/>
    <mergeCell ref="N43:O47"/>
    <mergeCell ref="N48:O51"/>
    <mergeCell ref="N52:O55"/>
    <mergeCell ref="N56:O60"/>
    <mergeCell ref="N24:O28"/>
    <mergeCell ref="N29:O32"/>
    <mergeCell ref="F39:F42"/>
    <mergeCell ref="C77:C80"/>
    <mergeCell ref="K87:K88"/>
    <mergeCell ref="L87:L88"/>
    <mergeCell ref="M87:M88"/>
    <mergeCell ref="N81:O84"/>
    <mergeCell ref="N85:O88"/>
    <mergeCell ref="N117:O120"/>
    <mergeCell ref="N77:O80"/>
    <mergeCell ref="N61:O64"/>
    <mergeCell ref="N73:O76"/>
    <mergeCell ref="N122:O124"/>
    <mergeCell ref="N153:O156"/>
    <mergeCell ref="N65:O68"/>
    <mergeCell ref="N69:O72"/>
    <mergeCell ref="N89:O92"/>
    <mergeCell ref="N145:O148"/>
    <mergeCell ref="N93:O96"/>
    <mergeCell ref="N97:O100"/>
    <mergeCell ref="N101:O104"/>
    <mergeCell ref="C244:G244"/>
    <mergeCell ref="B237:G237"/>
    <mergeCell ref="B125:B129"/>
    <mergeCell ref="E215:E218"/>
    <mergeCell ref="F215:F218"/>
    <mergeCell ref="N227:O230"/>
    <mergeCell ref="K236:M236"/>
    <mergeCell ref="N165:O168"/>
    <mergeCell ref="N169:O169"/>
    <mergeCell ref="N171:O171"/>
    <mergeCell ref="N170:O170"/>
    <mergeCell ref="N206:O209"/>
    <mergeCell ref="N172:O172"/>
    <mergeCell ref="N173:O173"/>
    <mergeCell ref="N174:O174"/>
    <mergeCell ref="N125:O129"/>
    <mergeCell ref="N130:O134"/>
    <mergeCell ref="N135:O139"/>
    <mergeCell ref="N140:O144"/>
    <mergeCell ref="N149:O152"/>
    <mergeCell ref="D130:D134"/>
    <mergeCell ref="N157:O160"/>
    <mergeCell ref="B135:B139"/>
    <mergeCell ref="C135:C139"/>
    <mergeCell ref="A113:A116"/>
    <mergeCell ref="B113:B116"/>
    <mergeCell ref="C113:C116"/>
    <mergeCell ref="D113:D116"/>
    <mergeCell ref="E113:E116"/>
    <mergeCell ref="F113:F116"/>
    <mergeCell ref="N113:O116"/>
    <mergeCell ref="F243:J243"/>
    <mergeCell ref="K237:M237"/>
    <mergeCell ref="F241:J241"/>
    <mergeCell ref="A135:A139"/>
    <mergeCell ref="D135:D139"/>
    <mergeCell ref="E135:E139"/>
    <mergeCell ref="F135:F139"/>
    <mergeCell ref="A125:A129"/>
    <mergeCell ref="E125:E129"/>
    <mergeCell ref="F125:F129"/>
    <mergeCell ref="E130:E134"/>
    <mergeCell ref="F130:F134"/>
    <mergeCell ref="A130:A134"/>
    <mergeCell ref="B130:B134"/>
    <mergeCell ref="C130:C134"/>
    <mergeCell ref="A140:A144"/>
    <mergeCell ref="B140:B144"/>
    <mergeCell ref="B169:B183"/>
    <mergeCell ref="C169:C183"/>
    <mergeCell ref="D169:D183"/>
    <mergeCell ref="E169:E183"/>
    <mergeCell ref="F169:F183"/>
    <mergeCell ref="N182:O182"/>
    <mergeCell ref="N179:O179"/>
    <mergeCell ref="A105:A108"/>
    <mergeCell ref="B105:B108"/>
    <mergeCell ref="C105:C108"/>
    <mergeCell ref="D105:D108"/>
    <mergeCell ref="E105:E108"/>
    <mergeCell ref="F105:F108"/>
    <mergeCell ref="N105:O108"/>
    <mergeCell ref="A117:A120"/>
    <mergeCell ref="B117:B120"/>
    <mergeCell ref="C117:C120"/>
    <mergeCell ref="A109:A112"/>
    <mergeCell ref="B109:B112"/>
    <mergeCell ref="C109:C112"/>
    <mergeCell ref="D109:D112"/>
    <mergeCell ref="E109:E112"/>
    <mergeCell ref="F109:F112"/>
    <mergeCell ref="N109:O112"/>
    <mergeCell ref="A161:A164"/>
    <mergeCell ref="B161:B164"/>
    <mergeCell ref="C161:C164"/>
    <mergeCell ref="D161:D164"/>
    <mergeCell ref="E161:E164"/>
    <mergeCell ref="F161:F164"/>
    <mergeCell ref="N161:O164"/>
    <mergeCell ref="A165:A168"/>
    <mergeCell ref="B165:B168"/>
    <mergeCell ref="C165:C168"/>
    <mergeCell ref="D165:D168"/>
    <mergeCell ref="E165:E168"/>
    <mergeCell ref="F165:F168"/>
    <mergeCell ref="N178:O178"/>
    <mergeCell ref="N176:O176"/>
    <mergeCell ref="N175:O175"/>
    <mergeCell ref="A194:A197"/>
    <mergeCell ref="B194:B197"/>
    <mergeCell ref="C194:C197"/>
    <mergeCell ref="D194:D197"/>
    <mergeCell ref="E194:E197"/>
    <mergeCell ref="F194:F197"/>
    <mergeCell ref="N194:O197"/>
    <mergeCell ref="A190:A193"/>
    <mergeCell ref="B190:B193"/>
    <mergeCell ref="C190:C193"/>
    <mergeCell ref="D190:D193"/>
    <mergeCell ref="E190:E193"/>
    <mergeCell ref="A186:A189"/>
    <mergeCell ref="B186:B189"/>
    <mergeCell ref="C186:C189"/>
    <mergeCell ref="D186:D189"/>
    <mergeCell ref="N183:O183"/>
    <mergeCell ref="N180:O180"/>
    <mergeCell ref="N177:O177"/>
    <mergeCell ref="C185:M185"/>
    <mergeCell ref="A169:A183"/>
    <mergeCell ref="A210:A214"/>
    <mergeCell ref="B210:B214"/>
    <mergeCell ref="C210:C214"/>
    <mergeCell ref="D210:D214"/>
    <mergeCell ref="E210:E214"/>
    <mergeCell ref="A198:A201"/>
    <mergeCell ref="B198:B201"/>
    <mergeCell ref="C198:C201"/>
    <mergeCell ref="D198:D201"/>
    <mergeCell ref="E198:E201"/>
    <mergeCell ref="A202:A205"/>
    <mergeCell ref="B202:B205"/>
    <mergeCell ref="C202:C205"/>
    <mergeCell ref="D202:D205"/>
    <mergeCell ref="E202:E205"/>
  </mergeCells>
  <phoneticPr fontId="1" type="noConversion"/>
  <pageMargins left="0.75" right="0.75" top="1" bottom="1" header="0.5" footer="0.5"/>
  <pageSetup paperSize="9" scale="91" fitToHeight="0" orientation="landscape" horizontalDpi="4294967294" verticalDpi="4294967294"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G18" sqref="G18"/>
    </sheetView>
  </sheetViews>
  <sheetFormatPr defaultRowHeight="13.2" x14ac:dyDescent="0.25"/>
  <cols>
    <col min="2" max="2" width="14.88671875" customWidth="1"/>
    <col min="3" max="3" width="43.5546875" customWidth="1"/>
  </cols>
  <sheetData>
    <row r="2" spans="2:3" ht="13.8" thickBot="1" x14ac:dyDescent="0.3">
      <c r="C2" t="s">
        <v>27</v>
      </c>
    </row>
    <row r="3" spans="2:3" ht="31.8" thickBot="1" x14ac:dyDescent="0.3">
      <c r="B3" s="7" t="s">
        <v>18</v>
      </c>
      <c r="C3" s="8" t="s">
        <v>19</v>
      </c>
    </row>
    <row r="4" spans="2:3" ht="15.6" x14ac:dyDescent="0.25">
      <c r="B4" s="82">
        <v>0</v>
      </c>
      <c r="C4" s="83" t="s">
        <v>20</v>
      </c>
    </row>
    <row r="5" spans="2:3" ht="15.6" x14ac:dyDescent="0.25">
      <c r="B5" s="9">
        <v>1</v>
      </c>
      <c r="C5" s="10" t="s">
        <v>22</v>
      </c>
    </row>
    <row r="6" spans="2:3" ht="15.6" x14ac:dyDescent="0.25">
      <c r="B6" s="9">
        <v>2</v>
      </c>
      <c r="C6" s="10" t="s">
        <v>21</v>
      </c>
    </row>
    <row r="7" spans="2:3" ht="15.6" x14ac:dyDescent="0.25">
      <c r="B7" s="9">
        <v>3</v>
      </c>
      <c r="C7" s="10" t="s">
        <v>24</v>
      </c>
    </row>
    <row r="8" spans="2:3" ht="15.6" x14ac:dyDescent="0.25">
      <c r="B8" s="9">
        <v>4</v>
      </c>
      <c r="C8" s="10" t="s">
        <v>83</v>
      </c>
    </row>
    <row r="9" spans="2:3" ht="15.6" x14ac:dyDescent="0.25">
      <c r="B9" s="9">
        <v>5</v>
      </c>
      <c r="C9" s="10" t="s">
        <v>84</v>
      </c>
    </row>
    <row r="10" spans="2:3" ht="15.6" x14ac:dyDescent="0.25">
      <c r="B10" s="9">
        <v>6</v>
      </c>
      <c r="C10" s="10" t="s">
        <v>25</v>
      </c>
    </row>
    <row r="11" spans="2:3" ht="15.6" x14ac:dyDescent="0.25">
      <c r="B11" s="9">
        <v>7</v>
      </c>
      <c r="C11" s="10" t="s">
        <v>85</v>
      </c>
    </row>
    <row r="12" spans="2:3" ht="15.6" x14ac:dyDescent="0.25">
      <c r="B12" s="9">
        <v>8</v>
      </c>
      <c r="C12" s="10" t="s">
        <v>86</v>
      </c>
    </row>
    <row r="13" spans="2:3" ht="15.6" x14ac:dyDescent="0.25">
      <c r="B13" s="9">
        <v>9</v>
      </c>
      <c r="C13" s="10" t="s">
        <v>87</v>
      </c>
    </row>
    <row r="14" spans="2:3" ht="15.6" x14ac:dyDescent="0.25">
      <c r="B14" s="9">
        <v>10</v>
      </c>
      <c r="C14" s="10" t="s">
        <v>36</v>
      </c>
    </row>
    <row r="15" spans="2:3" ht="31.2" x14ac:dyDescent="0.25">
      <c r="B15" s="9">
        <v>11</v>
      </c>
      <c r="C15" s="10" t="s">
        <v>88</v>
      </c>
    </row>
    <row r="16" spans="2:3" ht="15.6" x14ac:dyDescent="0.25">
      <c r="B16" s="9">
        <v>12</v>
      </c>
      <c r="C16" s="10" t="s">
        <v>89</v>
      </c>
    </row>
    <row r="17" spans="2:3" ht="15.6" x14ac:dyDescent="0.25">
      <c r="B17" s="9">
        <v>13</v>
      </c>
      <c r="C17" s="10" t="s">
        <v>90</v>
      </c>
    </row>
    <row r="18" spans="2:3" ht="15.6" x14ac:dyDescent="0.25">
      <c r="B18" s="9">
        <v>14</v>
      </c>
      <c r="C18" s="10" t="s">
        <v>91</v>
      </c>
    </row>
    <row r="19" spans="2:3" ht="15.6" x14ac:dyDescent="0.25">
      <c r="B19" s="9">
        <v>15</v>
      </c>
      <c r="C19" s="10" t="s">
        <v>26</v>
      </c>
    </row>
    <row r="20" spans="2:3" ht="15.6" x14ac:dyDescent="0.25">
      <c r="B20" s="9">
        <v>16</v>
      </c>
      <c r="C20" s="10" t="s">
        <v>92</v>
      </c>
    </row>
    <row r="21" spans="2:3" ht="15.6" x14ac:dyDescent="0.25">
      <c r="B21" s="9">
        <v>17</v>
      </c>
      <c r="C21" s="10" t="s">
        <v>23</v>
      </c>
    </row>
    <row r="22" spans="2:3" ht="16.2" thickBot="1" x14ac:dyDescent="0.3">
      <c r="B22" s="11">
        <v>18</v>
      </c>
      <c r="C22" s="12" t="s">
        <v>28</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Angelė Steponavičienė</dc:creator>
  <cp:lastModifiedBy>Asta Puodžiūnienė</cp:lastModifiedBy>
  <cp:lastPrinted>2019-02-22T09:18:36Z</cp:lastPrinted>
  <dcterms:created xsi:type="dcterms:W3CDTF">1996-10-14T23:33:28Z</dcterms:created>
  <dcterms:modified xsi:type="dcterms:W3CDTF">2019-03-07T14:07:25Z</dcterms:modified>
</cp:coreProperties>
</file>