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"/>
    </mc:Choice>
  </mc:AlternateContent>
  <bookViews>
    <workbookView xWindow="0" yWindow="0" windowWidth="28800" windowHeight="11835"/>
  </bookViews>
  <sheets>
    <sheet name="1priedas" sheetId="24" r:id="rId1"/>
    <sheet name="2 priedas" sheetId="22" r:id="rId2"/>
    <sheet name="3 priedas" sheetId="26" r:id="rId3"/>
    <sheet name="4 priedas" sheetId="25" r:id="rId4"/>
  </sheets>
  <definedNames>
    <definedName name="_xlnm.Print_Titles" localSheetId="0">'1priedas'!$8:$8</definedName>
    <definedName name="_xlnm.Print_Titles" localSheetId="1">'2 priedas'!$4:$6</definedName>
    <definedName name="_xlnm.Print_Titles" localSheetId="3">'4 priedas'!#REF!</definedName>
  </definedNames>
  <calcPr calcId="152511"/>
</workbook>
</file>

<file path=xl/calcChain.xml><?xml version="1.0" encoding="utf-8"?>
<calcChain xmlns="http://schemas.openxmlformats.org/spreadsheetml/2006/main">
  <c r="C175" i="22" l="1"/>
  <c r="D175" i="22"/>
  <c r="B175" i="22"/>
  <c r="C52" i="22"/>
  <c r="B52" i="22"/>
  <c r="C8" i="22" l="1"/>
  <c r="D8" i="22"/>
  <c r="B8" i="22"/>
  <c r="E13" i="22" l="1"/>
  <c r="B13" i="22"/>
  <c r="C201" i="22" l="1"/>
  <c r="D201" i="22"/>
  <c r="B201" i="22"/>
  <c r="C200" i="22" l="1"/>
  <c r="D200" i="22"/>
  <c r="B200" i="22"/>
  <c r="C195" i="22"/>
  <c r="D195" i="22"/>
  <c r="B195" i="22"/>
  <c r="B16" i="22" l="1"/>
  <c r="B16" i="26"/>
  <c r="B14" i="26"/>
  <c r="C172" i="22"/>
  <c r="D172" i="22"/>
  <c r="E172" i="22"/>
  <c r="C174" i="22"/>
  <c r="D174" i="22"/>
  <c r="E174" i="22"/>
  <c r="B174" i="22"/>
  <c r="C204" i="22" l="1"/>
  <c r="E204" i="22"/>
  <c r="C50" i="22"/>
  <c r="C206" i="22" s="1"/>
  <c r="D50" i="22"/>
  <c r="E50" i="22"/>
  <c r="E206" i="22" s="1"/>
  <c r="B50" i="22"/>
  <c r="B206" i="22" s="1"/>
  <c r="D49" i="22"/>
  <c r="C45" i="22"/>
  <c r="D45" i="22"/>
  <c r="B45" i="22"/>
  <c r="E42" i="22"/>
  <c r="B42" i="22"/>
  <c r="C36" i="22"/>
  <c r="B36" i="22"/>
  <c r="B39" i="22"/>
  <c r="D34" i="22"/>
  <c r="C32" i="22"/>
  <c r="B32" i="22"/>
  <c r="D28" i="22"/>
  <c r="D30" i="22"/>
  <c r="C173" i="22"/>
  <c r="C209" i="22" s="1"/>
  <c r="D173" i="22"/>
  <c r="D209" i="22" s="1"/>
  <c r="E173" i="22"/>
  <c r="E209" i="22" s="1"/>
  <c r="D204" i="22"/>
  <c r="C171" i="22"/>
  <c r="C203" i="22" s="1"/>
  <c r="D171" i="22"/>
  <c r="E171" i="22"/>
  <c r="B171" i="22"/>
  <c r="D168" i="22"/>
  <c r="C166" i="22"/>
  <c r="D166" i="22"/>
  <c r="B166" i="22"/>
  <c r="D164" i="22"/>
  <c r="E160" i="22"/>
  <c r="C160" i="22"/>
  <c r="B160" i="22"/>
  <c r="B25" i="26"/>
  <c r="C155" i="22"/>
  <c r="D155" i="22"/>
  <c r="E155" i="22"/>
  <c r="C153" i="22"/>
  <c r="E153" i="22"/>
  <c r="E150" i="22"/>
  <c r="D148" i="22"/>
  <c r="D146" i="22"/>
  <c r="D144" i="22"/>
  <c r="E140" i="22"/>
  <c r="C140" i="22"/>
  <c r="D135" i="22"/>
  <c r="C158" i="22"/>
  <c r="D158" i="22"/>
  <c r="B158" i="22"/>
  <c r="D133" i="22"/>
  <c r="E130" i="22"/>
  <c r="E124" i="22" l="1"/>
  <c r="C120" i="22"/>
  <c r="D120" i="22"/>
  <c r="B120" i="22"/>
  <c r="D118" i="22"/>
  <c r="B23" i="26" l="1"/>
  <c r="B22" i="26"/>
  <c r="C112" i="22"/>
  <c r="B112" i="22"/>
  <c r="C91" i="22"/>
  <c r="D91" i="22"/>
  <c r="B91" i="22"/>
  <c r="E110" i="22"/>
  <c r="C110" i="22"/>
  <c r="D110" i="22"/>
  <c r="B110" i="22"/>
  <c r="B107" i="22"/>
  <c r="C107" i="22"/>
  <c r="D107" i="22"/>
  <c r="C105" i="22"/>
  <c r="B105" i="22"/>
  <c r="E103" i="22"/>
  <c r="C103" i="22"/>
  <c r="D103" i="22"/>
  <c r="B103" i="22"/>
  <c r="C96" i="22"/>
  <c r="B96" i="22"/>
  <c r="C94" i="22"/>
  <c r="D94" i="22"/>
  <c r="B94" i="22"/>
  <c r="C89" i="22"/>
  <c r="B89" i="22"/>
  <c r="C87" i="22"/>
  <c r="D87" i="22"/>
  <c r="B87" i="22"/>
  <c r="C85" i="22"/>
  <c r="D85" i="22"/>
  <c r="B85" i="22"/>
  <c r="D83" i="22"/>
  <c r="C83" i="22"/>
  <c r="B83" i="22"/>
  <c r="B80" i="22"/>
  <c r="C80" i="22"/>
  <c r="D80" i="22"/>
  <c r="C78" i="22"/>
  <c r="D78" i="22"/>
  <c r="B78" i="22"/>
  <c r="C74" i="22"/>
  <c r="B74" i="22"/>
  <c r="C69" i="22"/>
  <c r="B69" i="22"/>
  <c r="C67" i="22"/>
  <c r="B67" i="22"/>
  <c r="D65" i="22"/>
  <c r="E65" i="22"/>
  <c r="C65" i="22"/>
  <c r="B65" i="22"/>
  <c r="C58" i="22"/>
  <c r="D58" i="22"/>
  <c r="B58" i="22"/>
  <c r="E54" i="22"/>
  <c r="E170" i="22" s="1"/>
  <c r="C54" i="22"/>
  <c r="B54" i="22"/>
  <c r="C197" i="22" l="1"/>
  <c r="C199" i="22" s="1"/>
  <c r="D197" i="22"/>
  <c r="D199" i="22" s="1"/>
  <c r="B197" i="22"/>
  <c r="B199" i="22" s="1"/>
  <c r="C177" i="22"/>
  <c r="B177" i="22"/>
  <c r="C193" i="22"/>
  <c r="C207" i="22" s="1"/>
  <c r="D193" i="22"/>
  <c r="D207" i="22" s="1"/>
  <c r="E193" i="22"/>
  <c r="B193" i="22"/>
  <c r="B207" i="22" s="1"/>
  <c r="D192" i="22"/>
  <c r="D206" i="22" s="1"/>
  <c r="C191" i="22"/>
  <c r="D191" i="22"/>
  <c r="B191" i="22"/>
  <c r="D190" i="22"/>
  <c r="D203" i="22" s="1"/>
  <c r="C187" i="22"/>
  <c r="D187" i="22"/>
  <c r="B187" i="22"/>
  <c r="C185" i="22"/>
  <c r="B185" i="22"/>
  <c r="C180" i="22"/>
  <c r="D180" i="22"/>
  <c r="E180" i="22"/>
  <c r="B180" i="22"/>
  <c r="E189" i="22" l="1"/>
  <c r="C189" i="22"/>
  <c r="D189" i="22"/>
  <c r="B189" i="22"/>
  <c r="C11" i="22" l="1"/>
  <c r="C205" i="22" s="1"/>
  <c r="D11" i="22"/>
  <c r="D205" i="22" s="1"/>
  <c r="B11" i="22"/>
  <c r="B205" i="22" s="1"/>
  <c r="B10" i="24" l="1"/>
  <c r="B9" i="24" s="1"/>
  <c r="E17" i="25" l="1"/>
  <c r="E18" i="25" s="1"/>
  <c r="C17" i="25"/>
  <c r="C18" i="25" s="1"/>
  <c r="C26" i="22" l="1"/>
  <c r="C208" i="22" s="1"/>
  <c r="C23" i="22"/>
  <c r="C25" i="22" s="1"/>
  <c r="D162" i="22" l="1"/>
  <c r="C150" i="22"/>
  <c r="D150" i="22"/>
  <c r="D142" i="22"/>
  <c r="D137" i="22"/>
  <c r="C130" i="22"/>
  <c r="D130" i="22"/>
  <c r="B130" i="22"/>
  <c r="D127" i="22"/>
  <c r="C124" i="22"/>
  <c r="D124" i="22"/>
  <c r="C115" i="22"/>
  <c r="D115" i="22"/>
  <c r="B115" i="22"/>
  <c r="D101" i="22"/>
  <c r="C99" i="22"/>
  <c r="B99" i="22"/>
  <c r="B76" i="22"/>
  <c r="C76" i="22"/>
  <c r="C71" i="22"/>
  <c r="D71" i="22"/>
  <c r="B71" i="22"/>
  <c r="C62" i="22"/>
  <c r="D62" i="22"/>
  <c r="B62" i="22"/>
  <c r="B20" i="26"/>
  <c r="B17" i="26"/>
  <c r="B18" i="26"/>
  <c r="B19" i="26"/>
  <c r="B21" i="26"/>
  <c r="B12" i="26" l="1"/>
  <c r="B13" i="26"/>
  <c r="B15" i="26"/>
  <c r="B24" i="26"/>
  <c r="B26" i="26"/>
  <c r="C39" i="22"/>
  <c r="D39" i="22"/>
  <c r="D42" i="22"/>
  <c r="D36" i="22"/>
  <c r="C34" i="22"/>
  <c r="B34" i="22"/>
  <c r="C27" i="26"/>
  <c r="D27" i="26"/>
  <c r="E27" i="26"/>
  <c r="E48" i="22" l="1"/>
  <c r="D48" i="22"/>
  <c r="B11" i="26"/>
  <c r="B27" i="26" l="1"/>
  <c r="B14" i="24"/>
  <c r="B13" i="24" s="1"/>
  <c r="E21" i="22" l="1"/>
  <c r="E203" i="22" s="1"/>
  <c r="B21" i="22"/>
  <c r="E18" i="22"/>
  <c r="E20" i="22" s="1"/>
  <c r="B18" i="22"/>
  <c r="B20" i="22" s="1"/>
  <c r="E26" i="22"/>
  <c r="E208" i="22" s="1"/>
  <c r="E23" i="22"/>
  <c r="E25" i="22" s="1"/>
  <c r="C60" i="22" l="1"/>
  <c r="B60" i="22"/>
  <c r="C56" i="22"/>
  <c r="C170" i="22" s="1"/>
  <c r="D56" i="22"/>
  <c r="D170" i="22" s="1"/>
  <c r="B56" i="22"/>
  <c r="B170" i="22" l="1"/>
  <c r="B48" i="22"/>
  <c r="C48" i="22"/>
  <c r="C10" i="22" l="1"/>
  <c r="C202" i="22" s="1"/>
  <c r="D10" i="22"/>
  <c r="D202" i="22" s="1"/>
  <c r="B10" i="22" l="1"/>
  <c r="B18" i="24" l="1"/>
  <c r="E16" i="22"/>
  <c r="E207" i="22" s="1"/>
  <c r="E15" i="22" l="1"/>
  <c r="E202" i="22" s="1"/>
  <c r="B15" i="22" l="1"/>
  <c r="B202" i="22" s="1"/>
</calcChain>
</file>

<file path=xl/sharedStrings.xml><?xml version="1.0" encoding="utf-8"?>
<sst xmlns="http://schemas.openxmlformats.org/spreadsheetml/2006/main" count="268" uniqueCount="166">
  <si>
    <t>Asignavimų valdytojas</t>
  </si>
  <si>
    <t xml:space="preserve">Savivaldybės administracija </t>
  </si>
  <si>
    <t xml:space="preserve">     ASIGNAVIMAI PAGAL ASIGNAVIMŲ VALDYTOJUS IR PROGRAMAS</t>
  </si>
  <si>
    <t xml:space="preserve">                                            13 ŠVIETIMO IR UGDYMO PROGRAMA</t>
  </si>
  <si>
    <t>Iš viso 13 programai</t>
  </si>
  <si>
    <t>Iš viso 15 programai</t>
  </si>
  <si>
    <t xml:space="preserve">  išlaidoms</t>
  </si>
  <si>
    <t>iš viso</t>
  </si>
  <si>
    <t>turtui įsigyti  ir finansi-niams įsipareigoji-mams vykdyti</t>
  </si>
  <si>
    <t>Vytauto Žemkalnio gimnazija</t>
  </si>
  <si>
    <t>Juozo Miltinio gimnazija</t>
  </si>
  <si>
    <t>Pajamų pavadinimas</t>
  </si>
  <si>
    <t>DOTACIJOS</t>
  </si>
  <si>
    <t>Iš viso pajamų</t>
  </si>
  <si>
    <t>Iš jų  (tūkst. Eur)</t>
  </si>
  <si>
    <t>Iš viso (tūkst. Eur)</t>
  </si>
  <si>
    <t>iš jų darbo užmokesčiui</t>
  </si>
  <si>
    <t xml:space="preserve">       4 priedas</t>
  </si>
  <si>
    <t xml:space="preserve">                LĖŠŲ PAGAL PROGRAMAS IR ASIGNAVIMŲ VALDYTOJUS</t>
  </si>
  <si>
    <t>Asignavimų valdytojai</t>
  </si>
  <si>
    <t>Iš viso (Eur)</t>
  </si>
  <si>
    <t>išlaidoms</t>
  </si>
  <si>
    <t xml:space="preserve">iš viso </t>
  </si>
  <si>
    <t>Suaugusiųjų ir jaunimo mokymo centras</t>
  </si>
  <si>
    <r>
      <t xml:space="preserve">                                   </t>
    </r>
    <r>
      <rPr>
        <b/>
        <sz val="11"/>
        <color theme="1"/>
        <rFont val="Times New Roman"/>
        <family val="1"/>
        <charset val="186"/>
      </rPr>
      <t>02 INVESTICIJŲ PROJEKTŲ PROGRAMA</t>
    </r>
  </si>
  <si>
    <t>turtui įsigyti ir finansiniams įsipareigoji-mams vykdyti</t>
  </si>
  <si>
    <t xml:space="preserve">         Europos Sąjungos finansinės paramos lėšos</t>
  </si>
  <si>
    <t>Iš jų: savivaldybės biudžeto lėšos</t>
  </si>
  <si>
    <t>,,Šaltinio“ progimnazija</t>
  </si>
  <si>
    <t xml:space="preserve">       Panevėžio miesto savivaldybės tarybos </t>
  </si>
  <si>
    <t xml:space="preserve">         ASIGNAVIMAI IŠ SAVIVALDYBĖS 2018 M. NEPANAUDOTŲ BIUDŽETO</t>
  </si>
  <si>
    <t>Iš viso 02 programai</t>
  </si>
  <si>
    <t xml:space="preserve">             10 MIESTO INFRASTRUKTŪROS OBJEKTŲ PLĖTROS, MODERNIZAVIMO                                                                                             IR PRIEŽIŪROS  PROGRAMA</t>
  </si>
  <si>
    <t>Iš viso 10 programai</t>
  </si>
  <si>
    <t xml:space="preserve">   Iš viso asignavimų </t>
  </si>
  <si>
    <t xml:space="preserve">        PANEVĖŽIO MIESTO SAVIVALDYBĖS 2019 METŲ BIUDŽETO PAJAMOS       </t>
  </si>
  <si>
    <t xml:space="preserve">          ugdymo reikių lėšos</t>
  </si>
  <si>
    <t xml:space="preserve">        ugdymo reikmių lėšos</t>
  </si>
  <si>
    <t>Juozo Balčikonio gimnazija</t>
  </si>
  <si>
    <t>5-oji gimnazija</t>
  </si>
  <si>
    <t xml:space="preserve">           Iš jų (Eur)</t>
  </si>
  <si>
    <t xml:space="preserve">                                1. TIKSLINĖS PASKIRTIES LĖŠOS</t>
  </si>
  <si>
    <t xml:space="preserve">                                  15 SOCIALINĖS PARAMOS ĮGYVENDINIMO PROGRAMA</t>
  </si>
  <si>
    <t xml:space="preserve">Mykolo Karkos pagrindinė mokykla </t>
  </si>
  <si>
    <t>01 SAVIVALDYBĖS VALDYMO PROGRAMA</t>
  </si>
  <si>
    <t>Savivaldybės administracija</t>
  </si>
  <si>
    <t>Iš viso 01 programai</t>
  </si>
  <si>
    <t xml:space="preserve">         įstaigos pajamos už paslaugas</t>
  </si>
  <si>
    <t>Savivaldybės administracijos Socialinių reikalų skyrius</t>
  </si>
  <si>
    <t>Speciali tikslinė dotacija</t>
  </si>
  <si>
    <t>Valstybinėms (valstybės perduotoms savivaldybėms) funkcijoms atlikti</t>
  </si>
  <si>
    <t xml:space="preserve">                                 Iš viso</t>
  </si>
  <si>
    <t xml:space="preserve">                                  11 KULTŪROS IR MENO PROGRAMA</t>
  </si>
  <si>
    <t>Kultūros centras Panevėžio bendruomenių rūmai</t>
  </si>
  <si>
    <t>Kraštotyros muziejus</t>
  </si>
  <si>
    <t>Iš viso 11 programai</t>
  </si>
  <si>
    <t>Raimundo Sargūno sporto gimnazija</t>
  </si>
  <si>
    <t>Lopšelis-darželis „Aušra“</t>
  </si>
  <si>
    <t>Beržų progimnazija</t>
  </si>
  <si>
    <t>„Žemynos“ progimnazija</t>
  </si>
  <si>
    <t>„Vyturio“ progimnazija</t>
  </si>
  <si>
    <t>Alfonso Lipniūno progimnazija</t>
  </si>
  <si>
    <t>Pradinė mokykla</t>
  </si>
  <si>
    <t>Lopšelis-darželis „Draugystė“</t>
  </si>
  <si>
    <t>Lopšelis-darželis „Vyturėlis“</t>
  </si>
  <si>
    <t>Lopšelis-darželis „Žibutė“</t>
  </si>
  <si>
    <t>Lopšelis-darželis „Sigutė“</t>
  </si>
  <si>
    <t>Kastyčio Ramanausko lopšelis-darželis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</si>
  <si>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</si>
  <si>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</si>
  <si>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</si>
  <si>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</si>
  <si>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</si>
  <si>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„Riešutėlis“</t>
  </si>
  <si>
    <t>Lopšelis-darželis „Rugelis“</t>
  </si>
  <si>
    <t>Lopšelis-darželis „Dobilas“</t>
  </si>
  <si>
    <t>Lopšelis-daželis „Vaivorykštė“</t>
  </si>
  <si>
    <t>Lopšelis-darželis „Vaikystė“</t>
  </si>
  <si>
    <t>Lopšelis-darželis „Žilvitis“</t>
  </si>
  <si>
    <t>Lopšelis-darželis „Papartis“</t>
  </si>
  <si>
    <t>Lopšelis-darželis „Puriena“</t>
  </si>
  <si>
    <t>Lopšelis-darželis „Voveraitė“</t>
  </si>
  <si>
    <t>Lopšelis-darželis „Rūta“</t>
  </si>
  <si>
    <t>Lpošelis-darželis „Diemedis“</t>
  </si>
  <si>
    <t>Muzikos mokykla</t>
  </si>
  <si>
    <t>Dailės mokykla</t>
  </si>
  <si>
    <t>Gamtos mokykla</t>
  </si>
  <si>
    <t>Pedagoginė-psichologinė tarnyba</t>
  </si>
  <si>
    <t>Iš viso 03 programai</t>
  </si>
  <si>
    <t xml:space="preserve">                                    03 URBANISTINĖS  PLĖTROS PROGRAMA</t>
  </si>
  <si>
    <t>Socialinių paslaugų centras</t>
  </si>
  <si>
    <t xml:space="preserve">          ugdymo reikmių lėšos</t>
  </si>
  <si>
    <t>KITOS PAJAMOS</t>
  </si>
  <si>
    <t>Pajamos už prekes ir paslaugas</t>
  </si>
  <si>
    <t>Įmokos už išlaikymą švietimo, socialinės  apsaugos ir kitose  įstaigose</t>
  </si>
  <si>
    <t>Pajamos už ilgalaikio ir trumpalaikio materialiojo turto nuomą</t>
  </si>
  <si>
    <t>Biudžetinių įstaigų pajamos už prekes ir paslaugas</t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</si>
  <si>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</si>
  <si>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</si>
  <si>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</si>
  <si>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t xml:space="preserve">         Iš jų ( tūkst. Eur)</t>
  </si>
  <si>
    <t xml:space="preserve">įmokos už išlaikymą švietimo, socialinės apsaugos ir kitose įstaigose </t>
  </si>
  <si>
    <t xml:space="preserve">pajamos už prekes ir paslaugas </t>
  </si>
  <si>
    <t xml:space="preserve">pajamos už patalpų nuomą           </t>
  </si>
  <si>
    <t xml:space="preserve">Panevėžio miesto savivaldybės tarybos </t>
  </si>
  <si>
    <t>3 priedas</t>
  </si>
  <si>
    <t>Kino centras  „Garsas“</t>
  </si>
  <si>
    <t>Dailės galerija</t>
  </si>
  <si>
    <t>Kino centras „Garsas“</t>
  </si>
  <si>
    <t xml:space="preserve">          įstaigos pajamos už paslaugas</t>
  </si>
  <si>
    <t>Muzikinis teatras</t>
  </si>
  <si>
    <t>Teatras „Menas“</t>
  </si>
  <si>
    <t>Lėlių vežimo teatras</t>
  </si>
  <si>
    <t>Iš jų: savivaldybės biudžeto  lėšos</t>
  </si>
  <si>
    <t>2019 m. gruodžio   d.    sprendimo Nr.</t>
  </si>
  <si>
    <t xml:space="preserve">       2019 m.gruodžio   d. sprendimo Nr. </t>
  </si>
  <si>
    <t>04 APLINKOS APSAUGOS RĖMIMO SPECIALIOJI PROGRAMA</t>
  </si>
  <si>
    <t xml:space="preserve">                      Iš viso 04 programai</t>
  </si>
  <si>
    <t xml:space="preserve">      įstaigos pajamos už paslaugas</t>
  </si>
  <si>
    <t>Specialioji mokykla-daugiafunkcis centras</t>
  </si>
  <si>
    <t>Jaunuolių dienos centras</t>
  </si>
  <si>
    <t>Europos Sąjungos finansinės paramos lėšos</t>
  </si>
  <si>
    <t xml:space="preserve">            16 VISUOMENĖS SVEIKATOS RĖMIMO SPECIALIOJI PROGRAMA</t>
  </si>
  <si>
    <t>Visuomenės sveikatos biuras</t>
  </si>
  <si>
    <t>Iš viso 16 programai</t>
  </si>
  <si>
    <t>Iš jų – Europos Sąjungos finansinės paramos lėšos</t>
  </si>
  <si>
    <t>Lopšelis-darželis „Pasaka“</t>
  </si>
  <si>
    <t>Lpošelis-darželis „Taika“</t>
  </si>
  <si>
    <t>Lopšelis-darželis „Diemedis“</t>
  </si>
  <si>
    <t>Iš jų – savivaldybės biudžeto lėšos</t>
  </si>
  <si>
    <t>Vytauto Žemkalino gimnazija</t>
  </si>
  <si>
    <t>Atviras jaunimo centras</t>
  </si>
  <si>
    <t xml:space="preserve">Savivaldybės viešoji biblioteka </t>
  </si>
  <si>
    <t xml:space="preserve">          Europos Sąjungos finansinės paramos lėšos</t>
  </si>
  <si>
    <t xml:space="preserve">         valstybės biudžeto lėšos</t>
  </si>
  <si>
    <t xml:space="preserve">          valstybės biudžeto lėšos</t>
  </si>
  <si>
    <t xml:space="preserve"> Iš jų – Europos Sąjungos finansinės paramos lėšos</t>
  </si>
  <si>
    <t>Iš jų – valstybės biudžeto specialioji tikslinė dotacija valstybinėms (valstybės perduotoms savivaldybėms) funkcijoms alikti)</t>
  </si>
  <si>
    <t>Iš jų – valstybės  lėšos vietinės reikšmės keliams             (gatvėms) tiesti, taisyti, prižiūrėti ir saugaus eismo sąlygoms užtikrinti</t>
  </si>
  <si>
    <t xml:space="preserve"> Iš jų – įstaigos pajamos už paslaugas</t>
  </si>
  <si>
    <t>Iš jų – įstaigos pajamos už paslaugas</t>
  </si>
  <si>
    <t>Lopšelis-darželis „Jūratė“</t>
  </si>
  <si>
    <t>Iš jų – savivaldybės biudeto lėšos</t>
  </si>
  <si>
    <t>Iš jų – savivaldybės biudžeto  lėšos</t>
  </si>
  <si>
    <t>Lopšelis-darželis „Gintarėlis“</t>
  </si>
  <si>
    <t>Lopšelis-darželis „Žvaigždutė“</t>
  </si>
  <si>
    <t>Iš jų – ugdymo reikmių lėšos</t>
  </si>
  <si>
    <t>Regos centras „Linelis“</t>
  </si>
  <si>
    <t>,,Minties“ gimnazija</t>
  </si>
  <si>
    <t xml:space="preserve"> Iš jų –  valstybės biudžeto lėšos</t>
  </si>
  <si>
    <t>,,Vilties“ progimnazija</t>
  </si>
  <si>
    <t xml:space="preserve"> Iš jų – ugdymo reikmių lėšos</t>
  </si>
  <si>
    <t>,,Aušros“ progimnazija</t>
  </si>
  <si>
    <t>Iš jų – valstybės lėšos</t>
  </si>
  <si>
    <t xml:space="preserve">        Europos Sąjungos finansinės paramos lėšos</t>
  </si>
  <si>
    <t xml:space="preserve">      valstybės biudžeto specialioji tikslinė dotacija valstybinėms (valstybės perduotoms savivaldybėms) funkcijoms alikti)</t>
  </si>
  <si>
    <t>Iš jų: valstybės biudžeto specialioji tikslinė dotacija valstybinėms (valstybės perduotoms savivaldybėms) funkcijoms alikti)</t>
  </si>
  <si>
    <t xml:space="preserve">  Iš jų – valstybės biudžeto specialioji tikslinė dotacija valstybinėms (valstybės perduotoms savivaldybėms) funkcijoms alikti)</t>
  </si>
  <si>
    <t xml:space="preserve">  Iš jų: valstybės biudžeto specialioji tikslinė dotacija valstybinėms (valstybės perduotoms savivaldybėms) funkcijoms alikti)</t>
  </si>
  <si>
    <t xml:space="preserve">          valstybės biudžeto specialioji tikslinė dotacija valstybinėms (valstybės perduotoms savivaldybėms) funkcijoms alikti)</t>
  </si>
  <si>
    <t xml:space="preserve">         valstybės  lėšos vietinės reikšmės keliams              (gatvėms) tiesti, taisyti, prižiūrėti ir saugaus eismo sąlygoms užtikrinti</t>
  </si>
  <si>
    <t>Teatras ,,Menas“</t>
  </si>
  <si>
    <t>Regos centras ,,Linelis“</t>
  </si>
  <si>
    <t xml:space="preserve">Iš viso: </t>
  </si>
  <si>
    <t>,,Ąžuolo“ progimnazija</t>
  </si>
  <si>
    <t>Dotacija savivaldybėms iš Europos Sąjungos, kitos tarptautinės finansinės paramos ir bendrojo finansavimo lėšų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</si>
</sst>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"/>
      <name val="Arial"/>
      <family val="2"/>
      <charset val="186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name val="Arial"/>
      <family val="2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9">
    <xf numFmtId="0" fontId="0" fillId="0" borderId="0" xfId="0"/>
    <xf numFmtId="164" fontId="7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49" fontId="6" fillId="0" borderId="0" xfId="0" applyNumberFormat="1" applyFont="1" applyAlignment="1">
      <alignment horizontal="right"/>
    </xf>
    <xf numFmtId="0" fontId="6" fillId="0" borderId="0" xfId="0" applyFont="1" applyBorder="1"/>
    <xf numFmtId="164" fontId="6" fillId="0" borderId="0" xfId="0" applyNumberFormat="1" applyFont="1" applyBorder="1"/>
    <xf numFmtId="164" fontId="9" fillId="0" borderId="1" xfId="0" applyNumberFormat="1" applyFont="1" applyBorder="1" applyAlignment="1">
      <alignment horizontal="right" vertical="center" wrapText="1"/>
    </xf>
    <xf numFmtId="0" fontId="11" fillId="0" borderId="0" xfId="0" applyFont="1"/>
    <xf numFmtId="164" fontId="6" fillId="0" borderId="1" xfId="0" applyNumberFormat="1" applyFont="1" applyBorder="1"/>
    <xf numFmtId="164" fontId="7" fillId="0" borderId="6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/>
    <xf numFmtId="164" fontId="6" fillId="0" borderId="1" xfId="0" applyNumberFormat="1" applyFont="1" applyBorder="1" applyAlignment="1">
      <alignment horizontal="right"/>
    </xf>
    <xf numFmtId="164" fontId="7" fillId="0" borderId="7" xfId="0" applyNumberFormat="1" applyFont="1" applyBorder="1"/>
    <xf numFmtId="49" fontId="6" fillId="0" borderId="0" xfId="0" applyNumberFormat="1" applyFont="1" applyBorder="1" applyAlignment="1">
      <alignment horizontal="right"/>
    </xf>
    <xf numFmtId="0" fontId="15" fillId="0" borderId="0" xfId="0" applyFont="1"/>
    <xf numFmtId="164" fontId="7" fillId="0" borderId="1" xfId="0" applyNumberFormat="1" applyFont="1" applyBorder="1"/>
    <xf numFmtId="164" fontId="2" fillId="0" borderId="2" xfId="0" applyNumberFormat="1" applyFont="1" applyBorder="1" applyAlignment="1">
      <alignment horizontal="left" vertical="center" wrapText="1"/>
    </xf>
    <xf numFmtId="164" fontId="11" fillId="0" borderId="5" xfId="0" applyNumberFormat="1" applyFont="1" applyBorder="1" applyAlignment="1">
      <alignment horizontal="left" vertical="center" wrapText="1"/>
    </xf>
    <xf numFmtId="164" fontId="12" fillId="0" borderId="7" xfId="0" applyNumberFormat="1" applyFont="1" applyBorder="1" applyAlignment="1">
      <alignment horizontal="right" vertical="center" wrapText="1"/>
    </xf>
    <xf numFmtId="164" fontId="9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11" fillId="0" borderId="3" xfId="0" applyNumberFormat="1" applyFont="1" applyBorder="1" applyAlignment="1">
      <alignment horizontal="left" vertical="center" wrapText="1"/>
    </xf>
    <xf numFmtId="164" fontId="8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wrapText="1"/>
    </xf>
    <xf numFmtId="164" fontId="11" fillId="0" borderId="5" xfId="0" applyNumberFormat="1" applyFont="1" applyBorder="1" applyAlignment="1">
      <alignment wrapText="1"/>
    </xf>
    <xf numFmtId="164" fontId="2" fillId="0" borderId="2" xfId="0" applyNumberFormat="1" applyFont="1" applyBorder="1"/>
    <xf numFmtId="164" fontId="11" fillId="0" borderId="5" xfId="0" applyNumberFormat="1" applyFont="1" applyBorder="1"/>
    <xf numFmtId="0" fontId="2" fillId="0" borderId="0" xfId="0" applyFont="1" applyAlignment="1"/>
    <xf numFmtId="0" fontId="11" fillId="0" borderId="0" xfId="0" applyFont="1" applyBorder="1"/>
    <xf numFmtId="0" fontId="2" fillId="0" borderId="0" xfId="0" applyFont="1"/>
    <xf numFmtId="0" fontId="7" fillId="0" borderId="0" xfId="0" applyFont="1"/>
    <xf numFmtId="0" fontId="0" fillId="0" borderId="11" xfId="0" applyBorder="1"/>
    <xf numFmtId="0" fontId="10" fillId="0" borderId="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164" fontId="6" fillId="0" borderId="7" xfId="0" applyNumberFormat="1" applyFont="1" applyFill="1" applyBorder="1"/>
    <xf numFmtId="164" fontId="0" fillId="0" borderId="0" xfId="0" applyNumberFormat="1"/>
    <xf numFmtId="164" fontId="11" fillId="0" borderId="5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left" vertical="center" wrapText="1"/>
    </xf>
    <xf numFmtId="164" fontId="17" fillId="0" borderId="7" xfId="0" applyNumberFormat="1" applyFont="1" applyFill="1" applyBorder="1"/>
    <xf numFmtId="164" fontId="21" fillId="0" borderId="3" xfId="0" applyNumberFormat="1" applyFont="1" applyBorder="1" applyAlignment="1">
      <alignment wrapText="1"/>
    </xf>
    <xf numFmtId="0" fontId="16" fillId="0" borderId="0" xfId="0" applyFont="1"/>
    <xf numFmtId="0" fontId="7" fillId="0" borderId="0" xfId="0" applyFont="1" applyAlignment="1">
      <alignment horizontal="center" shrinkToFit="1"/>
    </xf>
    <xf numFmtId="0" fontId="7" fillId="0" borderId="0" xfId="0" applyFont="1" applyAlignment="1">
      <alignment shrinkToFi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164" fontId="17" fillId="0" borderId="1" xfId="0" applyNumberFormat="1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/>
    </xf>
    <xf numFmtId="164" fontId="22" fillId="0" borderId="5" xfId="0" applyNumberFormat="1" applyFont="1" applyBorder="1" applyAlignment="1">
      <alignment wrapText="1"/>
    </xf>
    <xf numFmtId="164" fontId="14" fillId="0" borderId="4" xfId="0" applyNumberFormat="1" applyFont="1" applyBorder="1" applyAlignment="1">
      <alignment horizontal="right" vertical="center"/>
    </xf>
    <xf numFmtId="164" fontId="12" fillId="0" borderId="1" xfId="0" applyNumberFormat="1" applyFont="1" applyBorder="1" applyAlignment="1">
      <alignment horizontal="right" vertical="center" wrapText="1"/>
    </xf>
    <xf numFmtId="164" fontId="7" fillId="0" borderId="9" xfId="0" applyNumberFormat="1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left" vertical="center" wrapText="1"/>
    </xf>
    <xf numFmtId="164" fontId="22" fillId="0" borderId="2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164" fontId="6" fillId="0" borderId="7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0" xfId="0" applyNumberFormat="1" applyFont="1" applyFill="1" applyBorder="1"/>
    <xf numFmtId="0" fontId="2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left" vertical="center" wrapText="1"/>
    </xf>
    <xf numFmtId="164" fontId="2" fillId="0" borderId="9" xfId="0" applyNumberFormat="1" applyFont="1" applyBorder="1" applyAlignment="1">
      <alignment horizontal="left" vertical="center" wrapText="1"/>
    </xf>
    <xf numFmtId="164" fontId="7" fillId="0" borderId="9" xfId="0" applyNumberFormat="1" applyFont="1" applyBorder="1" applyAlignment="1">
      <alignment horizontal="left" vertical="center"/>
    </xf>
    <xf numFmtId="164" fontId="6" fillId="0" borderId="4" xfId="0" applyNumberFormat="1" applyFont="1" applyBorder="1" applyAlignment="1">
      <alignment horizontal="right" vertical="center"/>
    </xf>
    <xf numFmtId="164" fontId="6" fillId="0" borderId="7" xfId="0" applyNumberFormat="1" applyFont="1" applyBorder="1" applyAlignment="1">
      <alignment horizontal="right" vertical="center"/>
    </xf>
    <xf numFmtId="164" fontId="11" fillId="0" borderId="12" xfId="0" applyNumberFormat="1" applyFont="1" applyBorder="1" applyAlignment="1">
      <alignment horizontal="left" vertical="center" wrapText="1"/>
    </xf>
    <xf numFmtId="164" fontId="14" fillId="0" borderId="7" xfId="0" applyNumberFormat="1" applyFont="1" applyBorder="1" applyAlignment="1">
      <alignment horizontal="right" vertical="center"/>
    </xf>
    <xf numFmtId="164" fontId="2" fillId="0" borderId="9" xfId="0" applyNumberFormat="1" applyFont="1" applyFill="1" applyBorder="1" applyAlignment="1">
      <alignment horizontal="left" vertical="center"/>
    </xf>
    <xf numFmtId="164" fontId="7" fillId="0" borderId="7" xfId="0" applyNumberFormat="1" applyFont="1" applyBorder="1" applyAlignment="1">
      <alignment vertical="center"/>
    </xf>
    <xf numFmtId="0" fontId="6" fillId="0" borderId="10" xfId="0" applyFont="1" applyBorder="1" applyAlignment="1">
      <alignment wrapText="1"/>
    </xf>
    <xf numFmtId="0" fontId="6" fillId="0" borderId="2" xfId="0" applyFont="1" applyBorder="1" applyAlignment="1">
      <alignment vertical="top" wrapText="1"/>
    </xf>
    <xf numFmtId="0" fontId="6" fillId="0" borderId="4" xfId="0" applyFont="1" applyBorder="1" applyAlignment="1">
      <alignment vertical="center"/>
    </xf>
    <xf numFmtId="0" fontId="6" fillId="0" borderId="7" xfId="0" applyFont="1" applyBorder="1"/>
    <xf numFmtId="0" fontId="6" fillId="0" borderId="1" xfId="0" applyFont="1" applyBorder="1"/>
    <xf numFmtId="0" fontId="7" fillId="0" borderId="1" xfId="0" applyFont="1" applyBorder="1"/>
    <xf numFmtId="0" fontId="23" fillId="0" borderId="0" xfId="0" applyFont="1" applyAlignment="1">
      <alignment horizontal="left" vertical="center" readingOrder="1"/>
    </xf>
    <xf numFmtId="0" fontId="1" fillId="0" borderId="0" xfId="0" applyFont="1"/>
    <xf numFmtId="0" fontId="6" fillId="0" borderId="6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left" vertical="top" wrapText="1"/>
    </xf>
    <xf numFmtId="164" fontId="11" fillId="0" borderId="9" xfId="0" applyNumberFormat="1" applyFont="1" applyBorder="1" applyAlignment="1">
      <alignment horizontal="left" vertical="center" wrapText="1"/>
    </xf>
    <xf numFmtId="164" fontId="2" fillId="0" borderId="10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164" fontId="1" fillId="0" borderId="7" xfId="0" applyNumberFormat="1" applyFont="1" applyBorder="1" applyAlignment="1"/>
    <xf numFmtId="164" fontId="7" fillId="0" borderId="7" xfId="0" applyNumberFormat="1" applyFont="1" applyFill="1" applyBorder="1"/>
    <xf numFmtId="164" fontId="17" fillId="2" borderId="7" xfId="0" applyNumberFormat="1" applyFont="1" applyFill="1" applyBorder="1" applyAlignment="1">
      <alignment horizontal="right" vertical="center" wrapText="1"/>
    </xf>
    <xf numFmtId="164" fontId="21" fillId="0" borderId="5" xfId="0" applyNumberFormat="1" applyFont="1" applyBorder="1" applyAlignment="1">
      <alignment horizontal="left" vertical="center" wrapText="1"/>
    </xf>
    <xf numFmtId="164" fontId="17" fillId="2" borderId="1" xfId="0" applyNumberFormat="1" applyFont="1" applyFill="1" applyBorder="1" applyAlignment="1">
      <alignment horizontal="right" vertical="center" wrapText="1"/>
    </xf>
    <xf numFmtId="164" fontId="11" fillId="0" borderId="5" xfId="0" applyNumberFormat="1" applyFont="1" applyBorder="1" applyAlignment="1">
      <alignment horizontal="left" vertical="top" wrapText="1"/>
    </xf>
    <xf numFmtId="164" fontId="6" fillId="0" borderId="11" xfId="0" applyNumberFormat="1" applyFont="1" applyBorder="1" applyAlignment="1">
      <alignment vertical="center"/>
    </xf>
    <xf numFmtId="164" fontId="7" fillId="0" borderId="8" xfId="0" applyNumberFormat="1" applyFont="1" applyBorder="1" applyAlignment="1">
      <alignment horizontal="left" vertical="center"/>
    </xf>
    <xf numFmtId="164" fontId="7" fillId="0" borderId="4" xfId="0" applyNumberFormat="1" applyFont="1" applyBorder="1" applyAlignment="1">
      <alignment vertical="center"/>
    </xf>
    <xf numFmtId="164" fontId="7" fillId="0" borderId="6" xfId="0" applyNumberFormat="1" applyFont="1" applyBorder="1" applyAlignment="1">
      <alignment vertical="center"/>
    </xf>
    <xf numFmtId="164" fontId="6" fillId="0" borderId="0" xfId="0" applyNumberFormat="1" applyFont="1"/>
    <xf numFmtId="164" fontId="22" fillId="0" borderId="5" xfId="0" applyNumberFormat="1" applyFont="1" applyBorder="1" applyAlignment="1">
      <alignment horizontal="left" vertical="center" wrapText="1"/>
    </xf>
    <xf numFmtId="164" fontId="2" fillId="0" borderId="7" xfId="0" applyNumberFormat="1" applyFont="1" applyBorder="1" applyAlignment="1">
      <alignment horizontal="righ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164" fontId="7" fillId="0" borderId="2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17" fillId="0" borderId="7" xfId="0" applyNumberFormat="1" applyFont="1" applyFill="1" applyBorder="1" applyAlignment="1">
      <alignment horizontal="right" vertical="center" wrapText="1"/>
    </xf>
    <xf numFmtId="164" fontId="17" fillId="0" borderId="7" xfId="0" applyNumberFormat="1" applyFont="1" applyBorder="1" applyAlignment="1">
      <alignment horizontal="right" vertical="center" wrapText="1"/>
    </xf>
    <xf numFmtId="164" fontId="17" fillId="0" borderId="7" xfId="0" applyNumberFormat="1" applyFont="1" applyBorder="1"/>
    <xf numFmtId="164" fontId="2" fillId="0" borderId="2" xfId="0" applyNumberFormat="1" applyFont="1" applyBorder="1" applyAlignment="1">
      <alignment horizontal="left"/>
    </xf>
    <xf numFmtId="164" fontId="17" fillId="2" borderId="1" xfId="0" applyNumberFormat="1" applyFont="1" applyFill="1" applyBorder="1" applyAlignment="1">
      <alignment vertical="center"/>
    </xf>
    <xf numFmtId="164" fontId="22" fillId="0" borderId="10" xfId="0" applyNumberFormat="1" applyFont="1" applyBorder="1" applyAlignment="1">
      <alignment vertical="center" wrapText="1"/>
    </xf>
    <xf numFmtId="164" fontId="21" fillId="0" borderId="12" xfId="0" applyNumberFormat="1" applyFont="1" applyBorder="1" applyAlignment="1">
      <alignment wrapText="1"/>
    </xf>
    <xf numFmtId="164" fontId="20" fillId="0" borderId="1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164" fontId="17" fillId="0" borderId="1" xfId="0" applyNumberFormat="1" applyFont="1" applyBorder="1" applyAlignment="1">
      <alignment vertical="center"/>
    </xf>
    <xf numFmtId="0" fontId="7" fillId="0" borderId="0" xfId="0" applyFont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164" fontId="19" fillId="0" borderId="10" xfId="0" applyNumberFormat="1" applyFont="1" applyBorder="1" applyAlignment="1">
      <alignment vertical="center" wrapText="1"/>
    </xf>
    <xf numFmtId="164" fontId="20" fillId="0" borderId="4" xfId="0" applyNumberFormat="1" applyFont="1" applyBorder="1" applyAlignment="1">
      <alignment vertical="center"/>
    </xf>
    <xf numFmtId="164" fontId="20" fillId="0" borderId="7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/>
    </xf>
    <xf numFmtId="164" fontId="13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/>
    <xf numFmtId="164" fontId="17" fillId="0" borderId="9" xfId="0" applyNumberFormat="1" applyFont="1" applyBorder="1" applyAlignment="1">
      <alignment horizontal="left" vertical="center" wrapText="1"/>
    </xf>
    <xf numFmtId="164" fontId="20" fillId="0" borderId="4" xfId="0" applyNumberFormat="1" applyFont="1" applyBorder="1" applyAlignment="1">
      <alignment wrapText="1"/>
    </xf>
    <xf numFmtId="164" fontId="20" fillId="0" borderId="7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3133726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3133726" y="76200"/>
          <a:ext cx="2571750" cy="1057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2019 m gruodžio  d. sprendimo Nr.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0</xdr:row>
      <xdr:rowOff>95250</xdr:rowOff>
    </xdr:from>
    <xdr:to>
      <xdr:col>5</xdr:col>
      <xdr:colOff>0</xdr:colOff>
      <xdr:row>0</xdr:row>
      <xdr:rowOff>895350</xdr:rowOff>
    </xdr:to>
    <xdr:sp macro="" textlink="">
      <xdr:nvSpPr>
        <xdr:cNvPr id="16385" name="Text Box 1">
          <a:extLst>
            <a:ext uri="{FF2B5EF4-FFF2-40B4-BE49-F238E27FC236}">
              <a16:creationId xmlns:a16="http://schemas.microsoft.com/office/drawing/2014/main" xmlns="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3543300" y="95250"/>
          <a:ext cx="2847975" cy="8001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2019 m. gruodžio  d. sprendimo Nr.          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 priedas</a:t>
          </a:r>
          <a:endParaRPr lang="lt-LT"/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0"/>
  <sheetViews>
    <sheetView tabSelected="1" workbookViewId="0">
      <selection activeCell="E16" sqref="E16"/>
    </sheetView>
  </sheetViews>
  <sheetFormatPr defaultRowHeight="12.75" x14ac:dyDescent="0.2"/>
  <cols>
    <col min="1" max="1" width="59.7109375" customWidth="1"/>
    <col min="2" max="2" width="26.5703125" customWidth="1"/>
  </cols>
  <sheetData>
    <row r="1" spans="1:2" ht="89.25" customHeight="1" x14ac:dyDescent="0.25">
      <c r="A1" s="33"/>
      <c r="B1" s="3"/>
    </row>
    <row r="2" spans="1:2" ht="15" x14ac:dyDescent="0.25">
      <c r="A2" s="124"/>
      <c r="B2" s="125"/>
    </row>
    <row r="3" spans="1:2" ht="14.25" x14ac:dyDescent="0.2">
      <c r="A3" s="48"/>
      <c r="B3" s="49"/>
    </row>
    <row r="4" spans="1:2" ht="14.25" x14ac:dyDescent="0.2">
      <c r="A4" s="126" t="s">
        <v>35</v>
      </c>
      <c r="B4" s="126"/>
    </row>
    <row r="5" spans="1:2" ht="14.25" x14ac:dyDescent="0.2">
      <c r="A5" s="124"/>
      <c r="B5" s="124"/>
    </row>
    <row r="6" spans="1:2" ht="15" x14ac:dyDescent="0.25">
      <c r="A6" s="33"/>
      <c r="B6" s="3"/>
    </row>
    <row r="7" spans="1:2" ht="15" x14ac:dyDescent="0.25">
      <c r="A7" s="3"/>
      <c r="B7" s="3"/>
    </row>
    <row r="8" spans="1:2" ht="18.75" customHeight="1" x14ac:dyDescent="0.2">
      <c r="A8" s="50" t="s">
        <v>11</v>
      </c>
      <c r="B8" s="50" t="s">
        <v>15</v>
      </c>
    </row>
    <row r="9" spans="1:2" ht="16.5" customHeight="1" x14ac:dyDescent="0.2">
      <c r="A9" s="51" t="s">
        <v>12</v>
      </c>
      <c r="B9" s="52">
        <f>B10+B12</f>
        <v>201.8</v>
      </c>
    </row>
    <row r="10" spans="1:2" ht="16.5" customHeight="1" x14ac:dyDescent="0.2">
      <c r="A10" s="51" t="s">
        <v>49</v>
      </c>
      <c r="B10" s="52">
        <f>B11</f>
        <v>81.099999999999994</v>
      </c>
    </row>
    <row r="11" spans="1:2" ht="16.5" customHeight="1" x14ac:dyDescent="0.2">
      <c r="A11" s="53" t="s">
        <v>50</v>
      </c>
      <c r="B11" s="67">
        <v>81.099999999999994</v>
      </c>
    </row>
    <row r="12" spans="1:2" ht="33" customHeight="1" x14ac:dyDescent="0.2">
      <c r="A12" s="51" t="s">
        <v>165</v>
      </c>
      <c r="B12" s="52">
        <v>120.7</v>
      </c>
    </row>
    <row r="13" spans="1:2" ht="17.25" customHeight="1" x14ac:dyDescent="0.2">
      <c r="A13" s="51" t="s">
        <v>92</v>
      </c>
      <c r="B13" s="55">
        <f>B14</f>
        <v>125.60000000000001</v>
      </c>
    </row>
    <row r="14" spans="1:2" ht="18.75" customHeight="1" x14ac:dyDescent="0.2">
      <c r="A14" s="51" t="s">
        <v>93</v>
      </c>
      <c r="B14" s="55">
        <f>B15+B16+B17</f>
        <v>125.60000000000001</v>
      </c>
    </row>
    <row r="15" spans="1:2" ht="15.75" customHeight="1" x14ac:dyDescent="0.2">
      <c r="A15" s="53" t="s">
        <v>96</v>
      </c>
      <c r="B15" s="54">
        <v>77.400000000000006</v>
      </c>
    </row>
    <row r="16" spans="1:2" ht="19.5" customHeight="1" x14ac:dyDescent="0.2">
      <c r="A16" s="53" t="s">
        <v>94</v>
      </c>
      <c r="B16" s="54">
        <v>32</v>
      </c>
    </row>
    <row r="17" spans="1:2" ht="21" customHeight="1" x14ac:dyDescent="0.2">
      <c r="A17" s="53" t="s">
        <v>95</v>
      </c>
      <c r="B17" s="54">
        <v>16.2</v>
      </c>
    </row>
    <row r="18" spans="1:2" ht="21.75" customHeight="1" x14ac:dyDescent="0.2">
      <c r="A18" s="51" t="s">
        <v>13</v>
      </c>
      <c r="B18" s="52">
        <f>B9+B13</f>
        <v>327.40000000000003</v>
      </c>
    </row>
    <row r="19" spans="1:2" ht="15" x14ac:dyDescent="0.25">
      <c r="A19" s="3"/>
      <c r="B19" s="3"/>
    </row>
    <row r="20" spans="1:2" x14ac:dyDescent="0.2">
      <c r="B20" s="40"/>
    </row>
  </sheetData>
  <mergeCells count="3">
    <mergeCell ref="A2:B2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1"/>
  <sheetViews>
    <sheetView topLeftCell="A195" zoomScaleNormal="100" workbookViewId="0">
      <selection activeCell="H172" sqref="H172"/>
    </sheetView>
  </sheetViews>
  <sheetFormatPr defaultColWidth="9.140625" defaultRowHeight="15" x14ac:dyDescent="0.25"/>
  <cols>
    <col min="1" max="1" width="42.5703125" style="3" customWidth="1"/>
    <col min="2" max="2" width="11.7109375" style="3" customWidth="1"/>
    <col min="3" max="3" width="11" style="3" customWidth="1"/>
    <col min="4" max="4" width="11.42578125" style="4" customWidth="1"/>
    <col min="5" max="5" width="11.7109375" style="3" customWidth="1"/>
    <col min="6" max="16384" width="9.140625" style="3"/>
  </cols>
  <sheetData>
    <row r="1" spans="1:7" ht="76.5" customHeight="1" x14ac:dyDescent="0.25"/>
    <row r="2" spans="1:7" ht="30.75" customHeight="1" x14ac:dyDescent="0.25">
      <c r="A2" s="133" t="s">
        <v>2</v>
      </c>
      <c r="B2" s="134"/>
      <c r="C2" s="134"/>
      <c r="D2" s="134"/>
      <c r="E2" s="134"/>
    </row>
    <row r="3" spans="1:7" hidden="1" x14ac:dyDescent="0.25"/>
    <row r="4" spans="1:7" ht="12.75" customHeight="1" x14ac:dyDescent="0.25">
      <c r="A4" s="138" t="s">
        <v>0</v>
      </c>
      <c r="B4" s="138" t="s">
        <v>15</v>
      </c>
      <c r="C4" s="139" t="s">
        <v>14</v>
      </c>
      <c r="D4" s="139"/>
      <c r="E4" s="139"/>
    </row>
    <row r="5" spans="1:7" ht="12.75" customHeight="1" x14ac:dyDescent="0.25">
      <c r="A5" s="139"/>
      <c r="B5" s="141"/>
      <c r="C5" s="143" t="s">
        <v>6</v>
      </c>
      <c r="D5" s="144"/>
      <c r="E5" s="139" t="s">
        <v>8</v>
      </c>
    </row>
    <row r="6" spans="1:7" ht="105.75" customHeight="1" x14ac:dyDescent="0.25">
      <c r="A6" s="140"/>
      <c r="B6" s="142"/>
      <c r="C6" s="64" t="s">
        <v>7</v>
      </c>
      <c r="D6" s="64" t="s">
        <v>16</v>
      </c>
      <c r="E6" s="145"/>
    </row>
    <row r="7" spans="1:7" ht="37.5" customHeight="1" x14ac:dyDescent="0.25">
      <c r="A7" s="146" t="s">
        <v>44</v>
      </c>
      <c r="B7" s="147"/>
      <c r="C7" s="147"/>
      <c r="D7" s="147"/>
      <c r="E7" s="148"/>
    </row>
    <row r="8" spans="1:7" ht="19.5" customHeight="1" x14ac:dyDescent="0.25">
      <c r="A8" s="65" t="s">
        <v>45</v>
      </c>
      <c r="B8" s="24">
        <f>B9</f>
        <v>-3.5</v>
      </c>
      <c r="C8" s="24">
        <f t="shared" ref="C8:D8" si="0">C9</f>
        <v>-3.5</v>
      </c>
      <c r="D8" s="24">
        <f t="shared" si="0"/>
        <v>-4.4000000000000004</v>
      </c>
      <c r="E8" s="52"/>
    </row>
    <row r="9" spans="1:7" ht="42" customHeight="1" x14ac:dyDescent="0.25">
      <c r="A9" s="18" t="s">
        <v>137</v>
      </c>
      <c r="B9" s="21">
        <v>-3.5</v>
      </c>
      <c r="C9" s="2">
        <v>-3.5</v>
      </c>
      <c r="D9" s="37">
        <v>-4.4000000000000004</v>
      </c>
      <c r="E9" s="67"/>
    </row>
    <row r="10" spans="1:7" ht="17.25" customHeight="1" x14ac:dyDescent="0.25">
      <c r="A10" s="65" t="s">
        <v>46</v>
      </c>
      <c r="B10" s="24">
        <f t="shared" ref="B10:D11" si="1">B8</f>
        <v>-3.5</v>
      </c>
      <c r="C10" s="24">
        <f t="shared" si="1"/>
        <v>-3.5</v>
      </c>
      <c r="D10" s="24">
        <f t="shared" si="1"/>
        <v>-4.4000000000000004</v>
      </c>
      <c r="E10" s="52"/>
    </row>
    <row r="11" spans="1:7" ht="45" customHeight="1" x14ac:dyDescent="0.25">
      <c r="A11" s="18" t="s">
        <v>137</v>
      </c>
      <c r="B11" s="21">
        <f t="shared" si="1"/>
        <v>-3.5</v>
      </c>
      <c r="C11" s="21">
        <f t="shared" si="1"/>
        <v>-3.5</v>
      </c>
      <c r="D11" s="21">
        <f t="shared" si="1"/>
        <v>-4.4000000000000004</v>
      </c>
      <c r="E11" s="67"/>
    </row>
    <row r="12" spans="1:7" ht="24" customHeight="1" x14ac:dyDescent="0.25">
      <c r="A12" s="135" t="s">
        <v>24</v>
      </c>
      <c r="B12" s="136"/>
      <c r="C12" s="136"/>
      <c r="D12" s="136"/>
      <c r="E12" s="137"/>
    </row>
    <row r="13" spans="1:7" ht="15.75" x14ac:dyDescent="0.25">
      <c r="A13" s="17" t="s">
        <v>1</v>
      </c>
      <c r="B13" s="23">
        <f>B14</f>
        <v>-159.69999999999999</v>
      </c>
      <c r="C13" s="23"/>
      <c r="D13" s="23"/>
      <c r="E13" s="23">
        <f t="shared" ref="E13" si="2">E14</f>
        <v>-159.69999999999999</v>
      </c>
    </row>
    <row r="14" spans="1:7" ht="15.75" customHeight="1" x14ac:dyDescent="0.25">
      <c r="A14" s="41" t="s">
        <v>136</v>
      </c>
      <c r="B14" s="114">
        <v>-159.69999999999999</v>
      </c>
      <c r="C14" s="115"/>
      <c r="D14" s="37"/>
      <c r="E14" s="116">
        <v>-159.69999999999999</v>
      </c>
    </row>
    <row r="15" spans="1:7" ht="21" customHeight="1" x14ac:dyDescent="0.25">
      <c r="A15" s="17" t="s">
        <v>31</v>
      </c>
      <c r="B15" s="19">
        <f>B13</f>
        <v>-159.69999999999999</v>
      </c>
      <c r="C15" s="19"/>
      <c r="D15" s="19"/>
      <c r="E15" s="19">
        <f>E13</f>
        <v>-159.69999999999999</v>
      </c>
    </row>
    <row r="16" spans="1:7" ht="18.75" customHeight="1" x14ac:dyDescent="0.25">
      <c r="A16" s="44" t="s">
        <v>136</v>
      </c>
      <c r="B16" s="20">
        <f>B14</f>
        <v>-159.69999999999999</v>
      </c>
      <c r="C16" s="7"/>
      <c r="D16" s="7"/>
      <c r="E16" s="7">
        <f>E14</f>
        <v>-159.69999999999999</v>
      </c>
      <c r="F16" s="47"/>
      <c r="G16" s="47"/>
    </row>
    <row r="17" spans="1:7" ht="24" customHeight="1" x14ac:dyDescent="0.25">
      <c r="A17" s="79" t="s">
        <v>89</v>
      </c>
      <c r="B17" s="59"/>
      <c r="C17" s="59"/>
      <c r="D17" s="59"/>
      <c r="E17" s="78"/>
      <c r="F17" s="47"/>
      <c r="G17" s="47"/>
    </row>
    <row r="18" spans="1:7" ht="15.75" customHeight="1" x14ac:dyDescent="0.25">
      <c r="A18" s="17" t="s">
        <v>1</v>
      </c>
      <c r="B18" s="60">
        <f>B19</f>
        <v>-10</v>
      </c>
      <c r="C18" s="60"/>
      <c r="D18" s="60"/>
      <c r="E18" s="60">
        <f t="shared" ref="E18" si="3">E19</f>
        <v>-10</v>
      </c>
      <c r="F18" s="47"/>
      <c r="G18" s="47"/>
    </row>
    <row r="19" spans="1:7" ht="15.75" customHeight="1" x14ac:dyDescent="0.25">
      <c r="A19" s="22" t="s">
        <v>129</v>
      </c>
      <c r="B19" s="7">
        <v>-10</v>
      </c>
      <c r="C19" s="7"/>
      <c r="D19" s="7"/>
      <c r="E19" s="7">
        <v>-10</v>
      </c>
      <c r="F19" s="47"/>
      <c r="G19" s="47"/>
    </row>
    <row r="20" spans="1:7" ht="15.75" customHeight="1" x14ac:dyDescent="0.25">
      <c r="A20" s="17" t="s">
        <v>88</v>
      </c>
      <c r="B20" s="60">
        <f>B18</f>
        <v>-10</v>
      </c>
      <c r="C20" s="60"/>
      <c r="D20" s="60"/>
      <c r="E20" s="60">
        <f t="shared" ref="E20" si="4">E18</f>
        <v>-10</v>
      </c>
      <c r="F20" s="47"/>
      <c r="G20" s="47"/>
    </row>
    <row r="21" spans="1:7" ht="21" customHeight="1" x14ac:dyDescent="0.25">
      <c r="A21" s="22" t="s">
        <v>129</v>
      </c>
      <c r="B21" s="7">
        <f>B19</f>
        <v>-10</v>
      </c>
      <c r="C21" s="7"/>
      <c r="D21" s="7"/>
      <c r="E21" s="7">
        <f t="shared" ref="E21" si="5">E19</f>
        <v>-10</v>
      </c>
      <c r="F21" s="47"/>
      <c r="G21" s="47"/>
    </row>
    <row r="22" spans="1:7" ht="38.25" customHeight="1" x14ac:dyDescent="0.25">
      <c r="A22" s="130" t="s">
        <v>32</v>
      </c>
      <c r="B22" s="131"/>
      <c r="C22" s="131"/>
      <c r="D22" s="131"/>
      <c r="E22" s="132"/>
    </row>
    <row r="23" spans="1:7" ht="16.5" customHeight="1" x14ac:dyDescent="0.25">
      <c r="A23" s="17" t="s">
        <v>1</v>
      </c>
      <c r="B23" s="10"/>
      <c r="C23" s="10">
        <f t="shared" ref="C23" si="6">C24</f>
        <v>-658.6</v>
      </c>
      <c r="D23" s="10"/>
      <c r="E23" s="10">
        <f t="shared" ref="E23" si="7">E24</f>
        <v>658.6</v>
      </c>
    </row>
    <row r="24" spans="1:7" ht="39.75" customHeight="1" x14ac:dyDescent="0.25">
      <c r="A24" s="22" t="s">
        <v>138</v>
      </c>
      <c r="B24" s="98"/>
      <c r="C24" s="100">
        <v>-658.6</v>
      </c>
      <c r="D24" s="56"/>
      <c r="E24" s="118">
        <v>658.6</v>
      </c>
      <c r="F24" s="47"/>
      <c r="G24" s="47"/>
    </row>
    <row r="25" spans="1:7" ht="18.75" customHeight="1" x14ac:dyDescent="0.25">
      <c r="A25" s="17" t="s">
        <v>33</v>
      </c>
      <c r="B25" s="1"/>
      <c r="C25" s="1">
        <f t="shared" ref="C25" si="8">C23</f>
        <v>-658.6</v>
      </c>
      <c r="D25" s="1"/>
      <c r="E25" s="1">
        <f t="shared" ref="E25" si="9">E23</f>
        <v>658.6</v>
      </c>
    </row>
    <row r="26" spans="1:7" ht="42" customHeight="1" x14ac:dyDescent="0.25">
      <c r="A26" s="22" t="s">
        <v>138</v>
      </c>
      <c r="B26" s="2"/>
      <c r="C26" s="2">
        <f t="shared" ref="C26" si="10">C24</f>
        <v>-658.6</v>
      </c>
      <c r="D26" s="2"/>
      <c r="E26" s="2">
        <f t="shared" ref="E26" si="11">E24</f>
        <v>658.6</v>
      </c>
    </row>
    <row r="27" spans="1:7" ht="30.75" customHeight="1" x14ac:dyDescent="0.25">
      <c r="A27" s="74" t="s">
        <v>52</v>
      </c>
      <c r="B27" s="75"/>
      <c r="C27" s="75"/>
      <c r="D27" s="75"/>
      <c r="E27" s="76"/>
    </row>
    <row r="28" spans="1:7" ht="17.25" customHeight="1" x14ac:dyDescent="0.25">
      <c r="A28" s="93" t="s">
        <v>132</v>
      </c>
      <c r="B28" s="1"/>
      <c r="C28" s="1"/>
      <c r="D28" s="1">
        <f t="shared" ref="D28" si="12">D29</f>
        <v>-0.5</v>
      </c>
      <c r="E28" s="1"/>
    </row>
    <row r="29" spans="1:7" ht="17.25" customHeight="1" x14ac:dyDescent="0.25">
      <c r="A29" s="77" t="s">
        <v>129</v>
      </c>
      <c r="B29" s="2"/>
      <c r="C29" s="2"/>
      <c r="D29" s="2">
        <v>-0.5</v>
      </c>
      <c r="E29" s="2"/>
    </row>
    <row r="30" spans="1:7" ht="18.75" customHeight="1" x14ac:dyDescent="0.25">
      <c r="A30" s="72" t="s">
        <v>54</v>
      </c>
      <c r="B30" s="1"/>
      <c r="C30" s="1"/>
      <c r="D30" s="1">
        <f t="shared" ref="D30" si="13">D31</f>
        <v>-0.9</v>
      </c>
      <c r="E30" s="1"/>
    </row>
    <row r="31" spans="1:7" ht="17.25" customHeight="1" x14ac:dyDescent="0.25">
      <c r="A31" s="92" t="s">
        <v>129</v>
      </c>
      <c r="B31" s="2"/>
      <c r="C31" s="2"/>
      <c r="D31" s="2">
        <v>-0.9</v>
      </c>
      <c r="E31" s="2"/>
    </row>
    <row r="32" spans="1:7" ht="17.25" customHeight="1" x14ac:dyDescent="0.25">
      <c r="A32" s="17" t="s">
        <v>107</v>
      </c>
      <c r="B32" s="24">
        <f>B33</f>
        <v>0.9</v>
      </c>
      <c r="C32" s="24">
        <f t="shared" ref="C32" si="14">C33</f>
        <v>0.9</v>
      </c>
      <c r="D32" s="24"/>
      <c r="E32" s="24"/>
    </row>
    <row r="33" spans="1:5" ht="17.25" customHeight="1" x14ac:dyDescent="0.25">
      <c r="A33" s="22" t="s">
        <v>139</v>
      </c>
      <c r="B33" s="21">
        <v>0.9</v>
      </c>
      <c r="C33" s="2">
        <v>0.9</v>
      </c>
      <c r="D33" s="2"/>
      <c r="E33" s="2"/>
    </row>
    <row r="34" spans="1:5" ht="17.25" customHeight="1" x14ac:dyDescent="0.25">
      <c r="A34" s="17" t="s">
        <v>108</v>
      </c>
      <c r="B34" s="1">
        <f>B35</f>
        <v>23</v>
      </c>
      <c r="C34" s="1">
        <f t="shared" ref="C34:D34" si="15">C35</f>
        <v>23</v>
      </c>
      <c r="D34" s="1">
        <f t="shared" si="15"/>
        <v>12.1</v>
      </c>
      <c r="E34" s="1"/>
    </row>
    <row r="35" spans="1:5" ht="17.25" customHeight="1" x14ac:dyDescent="0.25">
      <c r="A35" s="18" t="s">
        <v>140</v>
      </c>
      <c r="B35" s="2">
        <v>23</v>
      </c>
      <c r="C35" s="2">
        <v>23</v>
      </c>
      <c r="D35" s="2">
        <v>12.1</v>
      </c>
      <c r="E35" s="2"/>
    </row>
    <row r="36" spans="1:5" ht="17.25" customHeight="1" x14ac:dyDescent="0.25">
      <c r="A36" s="17" t="s">
        <v>111</v>
      </c>
      <c r="B36" s="108">
        <f>B37+B38</f>
        <v>8</v>
      </c>
      <c r="C36" s="108">
        <f>C37+C38</f>
        <v>8</v>
      </c>
      <c r="D36" s="94">
        <f t="shared" ref="D36" si="16">D37</f>
        <v>-2.1</v>
      </c>
      <c r="E36" s="94"/>
    </row>
    <row r="37" spans="1:5" ht="17.25" customHeight="1" x14ac:dyDescent="0.25">
      <c r="A37" s="18" t="s">
        <v>27</v>
      </c>
      <c r="B37" s="21"/>
      <c r="C37" s="2"/>
      <c r="D37" s="2">
        <v>-2.1</v>
      </c>
      <c r="E37" s="2"/>
    </row>
    <row r="38" spans="1:5" ht="17.25" customHeight="1" x14ac:dyDescent="0.25">
      <c r="A38" s="22" t="s">
        <v>109</v>
      </c>
      <c r="B38" s="21">
        <v>8</v>
      </c>
      <c r="C38" s="2">
        <v>8</v>
      </c>
      <c r="D38" s="2"/>
      <c r="E38" s="2"/>
    </row>
    <row r="39" spans="1:5" ht="17.25" customHeight="1" x14ac:dyDescent="0.25">
      <c r="A39" s="109" t="s">
        <v>110</v>
      </c>
      <c r="B39" s="94">
        <f>B40+B41</f>
        <v>14</v>
      </c>
      <c r="C39" s="94">
        <f t="shared" ref="C39:D39" si="17">C40+C41</f>
        <v>14</v>
      </c>
      <c r="D39" s="94">
        <f t="shared" si="17"/>
        <v>-5</v>
      </c>
      <c r="E39" s="94"/>
    </row>
    <row r="40" spans="1:5" ht="17.25" customHeight="1" x14ac:dyDescent="0.25">
      <c r="A40" s="18" t="s">
        <v>27</v>
      </c>
      <c r="B40" s="2"/>
      <c r="C40" s="2"/>
      <c r="D40" s="2">
        <v>-5</v>
      </c>
      <c r="E40" s="2"/>
    </row>
    <row r="41" spans="1:5" ht="17.25" customHeight="1" x14ac:dyDescent="0.25">
      <c r="A41" s="22" t="s">
        <v>109</v>
      </c>
      <c r="B41" s="2">
        <v>14</v>
      </c>
      <c r="C41" s="2">
        <v>14</v>
      </c>
      <c r="D41" s="2"/>
      <c r="E41" s="2"/>
    </row>
    <row r="42" spans="1:5" ht="17.25" customHeight="1" x14ac:dyDescent="0.25">
      <c r="A42" s="73" t="s">
        <v>112</v>
      </c>
      <c r="B42" s="94">
        <f>B43+B44</f>
        <v>6</v>
      </c>
      <c r="C42" s="94"/>
      <c r="D42" s="94">
        <f t="shared" ref="D42:E42" si="18">D43+D44</f>
        <v>-0.6</v>
      </c>
      <c r="E42" s="94">
        <f t="shared" si="18"/>
        <v>6</v>
      </c>
    </row>
    <row r="43" spans="1:5" ht="17.25" customHeight="1" x14ac:dyDescent="0.25">
      <c r="A43" s="18" t="s">
        <v>27</v>
      </c>
      <c r="B43" s="2"/>
      <c r="C43" s="2"/>
      <c r="D43" s="2">
        <v>-0.6</v>
      </c>
      <c r="E43" s="2"/>
    </row>
    <row r="44" spans="1:5" ht="17.25" customHeight="1" x14ac:dyDescent="0.25">
      <c r="A44" s="18" t="s">
        <v>109</v>
      </c>
      <c r="B44" s="2">
        <v>6</v>
      </c>
      <c r="C44" s="2"/>
      <c r="D44" s="2"/>
      <c r="E44" s="2">
        <v>6</v>
      </c>
    </row>
    <row r="45" spans="1:5" ht="33.75" customHeight="1" x14ac:dyDescent="0.25">
      <c r="A45" s="17" t="s">
        <v>53</v>
      </c>
      <c r="B45" s="108">
        <f>B46+B47</f>
        <v>38</v>
      </c>
      <c r="C45" s="108">
        <f t="shared" ref="C45:D45" si="19">C46+C47</f>
        <v>38</v>
      </c>
      <c r="D45" s="108">
        <f t="shared" si="19"/>
        <v>15.5</v>
      </c>
      <c r="E45" s="108"/>
    </row>
    <row r="46" spans="1:5" ht="17.25" customHeight="1" x14ac:dyDescent="0.25">
      <c r="A46" s="18" t="s">
        <v>27</v>
      </c>
      <c r="B46" s="21"/>
      <c r="C46" s="37"/>
      <c r="D46" s="2">
        <v>0.5</v>
      </c>
      <c r="E46" s="2"/>
    </row>
    <row r="47" spans="1:5" ht="17.25" customHeight="1" x14ac:dyDescent="0.25">
      <c r="A47" s="22" t="s">
        <v>109</v>
      </c>
      <c r="B47" s="21">
        <v>38</v>
      </c>
      <c r="C47" s="37">
        <v>38</v>
      </c>
      <c r="D47" s="2">
        <v>15</v>
      </c>
      <c r="E47" s="2"/>
    </row>
    <row r="48" spans="1:5" ht="17.25" customHeight="1" x14ac:dyDescent="0.25">
      <c r="A48" s="73" t="s">
        <v>55</v>
      </c>
      <c r="B48" s="1">
        <f>B28+B30+B32+B34+B36+B39+B42+B45</f>
        <v>89.9</v>
      </c>
      <c r="C48" s="1">
        <f>C28+C30+C32+C34+C36+C39+C42+C45</f>
        <v>83.9</v>
      </c>
      <c r="D48" s="1">
        <f>D28+D30+D32+D34+D36+D39+D42+D45</f>
        <v>18.5</v>
      </c>
      <c r="E48" s="1">
        <f>E28+E30+E32+E34+E36+E39+E42+E45</f>
        <v>6</v>
      </c>
    </row>
    <row r="49" spans="1:5" ht="17.25" customHeight="1" x14ac:dyDescent="0.25">
      <c r="A49" s="18" t="s">
        <v>27</v>
      </c>
      <c r="B49" s="2"/>
      <c r="C49" s="2"/>
      <c r="D49" s="2">
        <f t="shared" ref="D49" si="20">D29+D31+D37+D40+D43+D46</f>
        <v>-8.6</v>
      </c>
      <c r="E49" s="2"/>
    </row>
    <row r="50" spans="1:5" ht="17.25" customHeight="1" x14ac:dyDescent="0.25">
      <c r="A50" s="22" t="s">
        <v>109</v>
      </c>
      <c r="B50" s="2">
        <f>B33+B35+B38+B44+B41+B47</f>
        <v>89.9</v>
      </c>
      <c r="C50" s="2">
        <f t="shared" ref="C50:E50" si="21">C33+C35+C38+C44+C41+C47</f>
        <v>83.9</v>
      </c>
      <c r="D50" s="2">
        <f t="shared" si="21"/>
        <v>27.1</v>
      </c>
      <c r="E50" s="2">
        <f t="shared" si="21"/>
        <v>6</v>
      </c>
    </row>
    <row r="51" spans="1:5" ht="25.5" customHeight="1" x14ac:dyDescent="0.25">
      <c r="A51" s="127" t="s">
        <v>3</v>
      </c>
      <c r="B51" s="128"/>
      <c r="C51" s="128"/>
      <c r="D51" s="128"/>
      <c r="E51" s="129"/>
    </row>
    <row r="52" spans="1:5" ht="19.5" customHeight="1" x14ac:dyDescent="0.25">
      <c r="A52" s="119" t="s">
        <v>45</v>
      </c>
      <c r="B52" s="122">
        <f>B53</f>
        <v>120.7</v>
      </c>
      <c r="C52" s="122">
        <f>C53</f>
        <v>120.7</v>
      </c>
      <c r="D52" s="121"/>
      <c r="E52" s="121"/>
    </row>
    <row r="53" spans="1:5" ht="17.25" customHeight="1" x14ac:dyDescent="0.25">
      <c r="A53" s="120" t="s">
        <v>125</v>
      </c>
      <c r="B53" s="123">
        <v>120.7</v>
      </c>
      <c r="C53" s="123">
        <v>120.7</v>
      </c>
      <c r="D53" s="121"/>
      <c r="E53" s="121"/>
    </row>
    <row r="54" spans="1:5" ht="16.5" customHeight="1" x14ac:dyDescent="0.25">
      <c r="A54" s="17" t="s">
        <v>63</v>
      </c>
      <c r="B54" s="24">
        <f>B55</f>
        <v>-4.3</v>
      </c>
      <c r="C54" s="24">
        <f t="shared" ref="C54:E54" si="22">C55</f>
        <v>-7.7</v>
      </c>
      <c r="D54" s="24"/>
      <c r="E54" s="24">
        <f t="shared" si="22"/>
        <v>3.4</v>
      </c>
    </row>
    <row r="55" spans="1:5" ht="16.5" customHeight="1" x14ac:dyDescent="0.25">
      <c r="A55" s="22" t="s">
        <v>142</v>
      </c>
      <c r="B55" s="21">
        <v>-4.3</v>
      </c>
      <c r="C55" s="21">
        <v>-7.7</v>
      </c>
      <c r="D55" s="21"/>
      <c r="E55" s="9">
        <v>3.4</v>
      </c>
    </row>
    <row r="56" spans="1:5" ht="16.5" customHeight="1" x14ac:dyDescent="0.25">
      <c r="A56" s="25" t="s">
        <v>141</v>
      </c>
      <c r="B56" s="24">
        <f>B57</f>
        <v>0.1</v>
      </c>
      <c r="C56" s="24">
        <f t="shared" ref="C56:D56" si="23">C57</f>
        <v>0.1</v>
      </c>
      <c r="D56" s="24">
        <f t="shared" si="23"/>
        <v>-5.2</v>
      </c>
      <c r="E56" s="24"/>
    </row>
    <row r="57" spans="1:5" ht="16.5" customHeight="1" x14ac:dyDescent="0.25">
      <c r="A57" s="22" t="s">
        <v>142</v>
      </c>
      <c r="B57" s="21">
        <v>0.1</v>
      </c>
      <c r="C57" s="21">
        <v>0.1</v>
      </c>
      <c r="D57" s="21">
        <v>-5.2</v>
      </c>
      <c r="E57" s="9"/>
    </row>
    <row r="58" spans="1:5" ht="16.5" customHeight="1" x14ac:dyDescent="0.25">
      <c r="A58" s="17" t="s">
        <v>57</v>
      </c>
      <c r="B58" s="24">
        <f>B59</f>
        <v>-0.1</v>
      </c>
      <c r="C58" s="24">
        <f t="shared" ref="C58:D58" si="24">C59</f>
        <v>-0.1</v>
      </c>
      <c r="D58" s="24">
        <f t="shared" si="24"/>
        <v>2.7</v>
      </c>
      <c r="E58" s="24"/>
    </row>
    <row r="59" spans="1:5" ht="16.5" customHeight="1" x14ac:dyDescent="0.25">
      <c r="A59" s="22" t="s">
        <v>143</v>
      </c>
      <c r="B59" s="21">
        <v>-0.1</v>
      </c>
      <c r="C59" s="21">
        <v>-0.1</v>
      </c>
      <c r="D59" s="21">
        <v>2.7</v>
      </c>
      <c r="E59" s="9"/>
    </row>
    <row r="60" spans="1:5" ht="16.5" customHeight="1" x14ac:dyDescent="0.25">
      <c r="A60" s="25" t="s">
        <v>64</v>
      </c>
      <c r="B60" s="24">
        <f>B61</f>
        <v>-0.1</v>
      </c>
      <c r="C60" s="24">
        <f t="shared" ref="C60" si="25">C61</f>
        <v>-0.1</v>
      </c>
      <c r="D60" s="24"/>
      <c r="E60" s="24"/>
    </row>
    <row r="61" spans="1:5" ht="16.5" customHeight="1" x14ac:dyDescent="0.25">
      <c r="A61" s="22" t="s">
        <v>143</v>
      </c>
      <c r="B61" s="21">
        <v>-0.1</v>
      </c>
      <c r="C61" s="21">
        <v>-0.1</v>
      </c>
      <c r="D61" s="21"/>
      <c r="E61" s="9"/>
    </row>
    <row r="62" spans="1:5" ht="16.5" customHeight="1" x14ac:dyDescent="0.25">
      <c r="A62" s="17" t="s">
        <v>65</v>
      </c>
      <c r="B62" s="24">
        <f>B63+B64</f>
        <v>5.6999999999999993</v>
      </c>
      <c r="C62" s="24">
        <f t="shared" ref="C62:D62" si="26">C63+C64</f>
        <v>5.6999999999999993</v>
      </c>
      <c r="D62" s="24">
        <f t="shared" si="26"/>
        <v>3</v>
      </c>
      <c r="E62" s="24"/>
    </row>
    <row r="63" spans="1:5" ht="16.5" customHeight="1" x14ac:dyDescent="0.25">
      <c r="A63" s="18" t="s">
        <v>113</v>
      </c>
      <c r="B63" s="21">
        <v>-0.4</v>
      </c>
      <c r="C63" s="21">
        <v>-0.4</v>
      </c>
      <c r="D63" s="21">
        <v>3</v>
      </c>
      <c r="E63" s="9"/>
    </row>
    <row r="64" spans="1:5" ht="16.5" customHeight="1" x14ac:dyDescent="0.25">
      <c r="A64" s="22" t="s">
        <v>47</v>
      </c>
      <c r="B64" s="21">
        <v>6.1</v>
      </c>
      <c r="C64" s="21">
        <v>6.1</v>
      </c>
      <c r="D64" s="21"/>
      <c r="E64" s="11"/>
    </row>
    <row r="65" spans="1:5" ht="16.5" customHeight="1" x14ac:dyDescent="0.25">
      <c r="A65" s="17" t="s">
        <v>144</v>
      </c>
      <c r="B65" s="24">
        <f>B66</f>
        <v>-0.6</v>
      </c>
      <c r="C65" s="24">
        <f>C66</f>
        <v>-5.6</v>
      </c>
      <c r="D65" s="24">
        <f t="shared" ref="D65:E65" si="27">D66</f>
        <v>-5</v>
      </c>
      <c r="E65" s="24">
        <f t="shared" si="27"/>
        <v>5</v>
      </c>
    </row>
    <row r="66" spans="1:5" ht="16.5" customHeight="1" x14ac:dyDescent="0.25">
      <c r="A66" s="22" t="s">
        <v>143</v>
      </c>
      <c r="B66" s="21">
        <v>-0.6</v>
      </c>
      <c r="C66" s="21">
        <v>-5.6</v>
      </c>
      <c r="D66" s="21">
        <v>-5</v>
      </c>
      <c r="E66" s="9">
        <v>5</v>
      </c>
    </row>
    <row r="67" spans="1:5" ht="16.5" customHeight="1" x14ac:dyDescent="0.25">
      <c r="A67" s="25" t="s">
        <v>66</v>
      </c>
      <c r="B67" s="24">
        <f>B68</f>
        <v>-1</v>
      </c>
      <c r="C67" s="24">
        <f t="shared" ref="C67" si="28">C68</f>
        <v>-1</v>
      </c>
      <c r="D67" s="24"/>
      <c r="E67" s="24"/>
    </row>
    <row r="68" spans="1:5" ht="16.5" customHeight="1" x14ac:dyDescent="0.25">
      <c r="A68" s="18" t="s">
        <v>129</v>
      </c>
      <c r="B68" s="21">
        <v>-1</v>
      </c>
      <c r="C68" s="21">
        <v>-1</v>
      </c>
      <c r="D68" s="21"/>
      <c r="E68" s="9"/>
    </row>
    <row r="69" spans="1:5" ht="16.5" customHeight="1" x14ac:dyDescent="0.25">
      <c r="A69" s="17" t="s">
        <v>67</v>
      </c>
      <c r="B69" s="24">
        <f>B70</f>
        <v>1.8</v>
      </c>
      <c r="C69" s="24">
        <f t="shared" ref="C69" si="29">C70</f>
        <v>1.8</v>
      </c>
      <c r="D69" s="24"/>
      <c r="E69" s="24"/>
    </row>
    <row r="70" spans="1:5" ht="16.5" customHeight="1" x14ac:dyDescent="0.25">
      <c r="A70" s="22" t="s">
        <v>143</v>
      </c>
      <c r="B70" s="21">
        <v>1.8</v>
      </c>
      <c r="C70" s="21">
        <v>1.8</v>
      </c>
      <c r="D70" s="21"/>
      <c r="E70" s="9"/>
    </row>
    <row r="71" spans="1:5" ht="16.5" customHeight="1" x14ac:dyDescent="0.25">
      <c r="A71" s="25" t="s">
        <v>68</v>
      </c>
      <c r="B71" s="24">
        <f>B72+B73</f>
        <v>5.2</v>
      </c>
      <c r="C71" s="24">
        <f t="shared" ref="C71:D71" si="30">C72+C73</f>
        <v>5.2</v>
      </c>
      <c r="D71" s="24">
        <f t="shared" si="30"/>
        <v>0.9</v>
      </c>
      <c r="E71" s="24"/>
    </row>
    <row r="72" spans="1:5" ht="16.5" customHeight="1" x14ac:dyDescent="0.25">
      <c r="A72" s="18" t="s">
        <v>113</v>
      </c>
      <c r="B72" s="21">
        <v>1.6</v>
      </c>
      <c r="C72" s="21">
        <v>1.6</v>
      </c>
      <c r="D72" s="21">
        <v>0.9</v>
      </c>
      <c r="E72" s="9"/>
    </row>
    <row r="73" spans="1:5" ht="16.5" customHeight="1" x14ac:dyDescent="0.25">
      <c r="A73" s="22" t="s">
        <v>47</v>
      </c>
      <c r="B73" s="21">
        <v>3.6</v>
      </c>
      <c r="C73" s="21">
        <v>3.6</v>
      </c>
      <c r="D73" s="21"/>
      <c r="E73" s="11"/>
    </row>
    <row r="74" spans="1:5" ht="16.5" customHeight="1" x14ac:dyDescent="0.25">
      <c r="A74" s="17" t="s">
        <v>69</v>
      </c>
      <c r="B74" s="24">
        <f>B75</f>
        <v>0.3</v>
      </c>
      <c r="C74" s="24">
        <f t="shared" ref="C74" si="31">C75</f>
        <v>0.3</v>
      </c>
      <c r="D74" s="24"/>
      <c r="E74" s="24"/>
    </row>
    <row r="75" spans="1:5" ht="16.5" customHeight="1" x14ac:dyDescent="0.25">
      <c r="A75" s="22" t="s">
        <v>143</v>
      </c>
      <c r="B75" s="21">
        <v>0.3</v>
      </c>
      <c r="C75" s="21">
        <v>0.3</v>
      </c>
      <c r="D75" s="21"/>
      <c r="E75" s="9"/>
    </row>
    <row r="76" spans="1:5" ht="16.5" customHeight="1" x14ac:dyDescent="0.25">
      <c r="A76" s="25" t="s">
        <v>70</v>
      </c>
      <c r="B76" s="24">
        <f>B77</f>
        <v>1.3</v>
      </c>
      <c r="C76" s="24">
        <f t="shared" ref="C76" si="32">C77</f>
        <v>1.3</v>
      </c>
      <c r="D76" s="24"/>
      <c r="E76" s="24"/>
    </row>
    <row r="77" spans="1:5" ht="16.5" customHeight="1" x14ac:dyDescent="0.25">
      <c r="A77" s="22" t="s">
        <v>143</v>
      </c>
      <c r="B77" s="21">
        <v>1.3</v>
      </c>
      <c r="C77" s="21">
        <v>1.3</v>
      </c>
      <c r="D77" s="21"/>
      <c r="E77" s="9"/>
    </row>
    <row r="78" spans="1:5" ht="16.5" customHeight="1" x14ac:dyDescent="0.25">
      <c r="A78" s="17" t="s">
        <v>71</v>
      </c>
      <c r="B78" s="24">
        <f>B79</f>
        <v>2</v>
      </c>
      <c r="C78" s="24">
        <f t="shared" ref="C78:D78" si="33">C79</f>
        <v>2</v>
      </c>
      <c r="D78" s="24">
        <f t="shared" si="33"/>
        <v>2</v>
      </c>
      <c r="E78" s="24"/>
    </row>
    <row r="79" spans="1:5" ht="16.5" customHeight="1" x14ac:dyDescent="0.25">
      <c r="A79" s="22" t="s">
        <v>143</v>
      </c>
      <c r="B79" s="21">
        <v>2</v>
      </c>
      <c r="C79" s="21">
        <v>2</v>
      </c>
      <c r="D79" s="21">
        <v>2</v>
      </c>
      <c r="E79" s="9"/>
    </row>
    <row r="80" spans="1:5" ht="16.5" customHeight="1" x14ac:dyDescent="0.25">
      <c r="A80" s="25" t="s">
        <v>72</v>
      </c>
      <c r="B80" s="24">
        <f>B81+B82</f>
        <v>6.4</v>
      </c>
      <c r="C80" s="24">
        <f>C81+C82</f>
        <v>6.4</v>
      </c>
      <c r="D80" s="24">
        <f>D81+D82</f>
        <v>-3.5</v>
      </c>
      <c r="E80" s="24"/>
    </row>
    <row r="81" spans="1:5" ht="16.5" customHeight="1" x14ac:dyDescent="0.25">
      <c r="A81" s="18" t="s">
        <v>113</v>
      </c>
      <c r="B81" s="21">
        <v>0.4</v>
      </c>
      <c r="C81" s="21">
        <v>0.4</v>
      </c>
      <c r="D81" s="21">
        <v>-3.5</v>
      </c>
      <c r="E81" s="9"/>
    </row>
    <row r="82" spans="1:5" ht="16.5" customHeight="1" x14ac:dyDescent="0.25">
      <c r="A82" s="22" t="s">
        <v>47</v>
      </c>
      <c r="B82" s="21">
        <v>6</v>
      </c>
      <c r="C82" s="21">
        <v>6</v>
      </c>
      <c r="D82" s="21"/>
      <c r="E82" s="11"/>
    </row>
    <row r="83" spans="1:5" ht="16.5" customHeight="1" x14ac:dyDescent="0.25">
      <c r="A83" s="25" t="s">
        <v>126</v>
      </c>
      <c r="B83" s="24">
        <f>B84</f>
        <v>-1.6</v>
      </c>
      <c r="C83" s="24">
        <f>C84</f>
        <v>-1.6</v>
      </c>
      <c r="D83" s="24">
        <f>D84</f>
        <v>-2</v>
      </c>
      <c r="E83" s="11"/>
    </row>
    <row r="84" spans="1:5" ht="16.5" customHeight="1" x14ac:dyDescent="0.25">
      <c r="A84" s="22" t="s">
        <v>143</v>
      </c>
      <c r="B84" s="21">
        <v>-1.6</v>
      </c>
      <c r="C84" s="21">
        <v>-1.6</v>
      </c>
      <c r="D84" s="21">
        <v>-2</v>
      </c>
      <c r="E84" s="11"/>
    </row>
    <row r="85" spans="1:5" ht="16.5" customHeight="1" x14ac:dyDescent="0.25">
      <c r="A85" s="17" t="s">
        <v>145</v>
      </c>
      <c r="B85" s="24">
        <f>B86</f>
        <v>-0.4</v>
      </c>
      <c r="C85" s="24">
        <f t="shared" ref="C85:D85" si="34">C86</f>
        <v>-0.4</v>
      </c>
      <c r="D85" s="24">
        <f t="shared" si="34"/>
        <v>1</v>
      </c>
      <c r="E85" s="24"/>
    </row>
    <row r="86" spans="1:5" ht="16.5" customHeight="1" x14ac:dyDescent="0.25">
      <c r="A86" s="18" t="s">
        <v>143</v>
      </c>
      <c r="B86" s="21">
        <v>-0.4</v>
      </c>
      <c r="C86" s="21">
        <v>-0.4</v>
      </c>
      <c r="D86" s="21">
        <v>1</v>
      </c>
      <c r="E86" s="9"/>
    </row>
    <row r="87" spans="1:5" ht="16.5" customHeight="1" x14ac:dyDescent="0.25">
      <c r="A87" s="17" t="s">
        <v>73</v>
      </c>
      <c r="B87" s="24">
        <f>B88</f>
        <v>-0.1</v>
      </c>
      <c r="C87" s="24">
        <f t="shared" ref="C87:D87" si="35">C88</f>
        <v>-0.1</v>
      </c>
      <c r="D87" s="24">
        <f t="shared" si="35"/>
        <v>1</v>
      </c>
      <c r="E87" s="24"/>
    </row>
    <row r="88" spans="1:5" ht="16.5" customHeight="1" x14ac:dyDescent="0.25">
      <c r="A88" s="18" t="s">
        <v>143</v>
      </c>
      <c r="B88" s="21">
        <v>-0.1</v>
      </c>
      <c r="C88" s="21">
        <v>-0.1</v>
      </c>
      <c r="D88" s="21">
        <v>1</v>
      </c>
      <c r="E88" s="9"/>
    </row>
    <row r="89" spans="1:5" ht="16.5" customHeight="1" x14ac:dyDescent="0.25">
      <c r="A89" s="17" t="s">
        <v>74</v>
      </c>
      <c r="B89" s="24">
        <f>B90</f>
        <v>-0.5</v>
      </c>
      <c r="C89" s="24">
        <f t="shared" ref="C89" si="36">C90</f>
        <v>-0.5</v>
      </c>
      <c r="D89" s="24"/>
      <c r="E89" s="24"/>
    </row>
    <row r="90" spans="1:5" ht="16.5" customHeight="1" x14ac:dyDescent="0.25">
      <c r="A90" s="22" t="s">
        <v>129</v>
      </c>
      <c r="B90" s="21">
        <v>-0.5</v>
      </c>
      <c r="C90" s="21">
        <v>-0.5</v>
      </c>
      <c r="D90" s="21"/>
      <c r="E90" s="21"/>
    </row>
    <row r="91" spans="1:5" ht="16.5" customHeight="1" x14ac:dyDescent="0.25">
      <c r="A91" s="107" t="s">
        <v>75</v>
      </c>
      <c r="B91" s="24">
        <f>B92+B93</f>
        <v>0.4</v>
      </c>
      <c r="C91" s="24">
        <f t="shared" ref="C91:D91" si="37">C92+C93</f>
        <v>0.4</v>
      </c>
      <c r="D91" s="24">
        <f t="shared" si="37"/>
        <v>-15</v>
      </c>
      <c r="E91" s="9"/>
    </row>
    <row r="92" spans="1:5" ht="16.5" customHeight="1" x14ac:dyDescent="0.25">
      <c r="A92" s="18" t="s">
        <v>113</v>
      </c>
      <c r="B92" s="21">
        <v>-0.4</v>
      </c>
      <c r="C92" s="21">
        <v>-0.4</v>
      </c>
      <c r="D92" s="21">
        <v>-15</v>
      </c>
      <c r="E92" s="21"/>
    </row>
    <row r="93" spans="1:5" ht="16.5" customHeight="1" x14ac:dyDescent="0.25">
      <c r="A93" s="22" t="s">
        <v>47</v>
      </c>
      <c r="B93" s="21">
        <v>0.8</v>
      </c>
      <c r="C93" s="21">
        <v>0.8</v>
      </c>
      <c r="D93" s="21"/>
      <c r="E93" s="21"/>
    </row>
    <row r="94" spans="1:5" ht="16.5" customHeight="1" x14ac:dyDescent="0.25">
      <c r="A94" s="17" t="s">
        <v>76</v>
      </c>
      <c r="B94" s="24">
        <f>B95</f>
        <v>2.9</v>
      </c>
      <c r="C94" s="24">
        <f t="shared" ref="C94:D94" si="38">C95</f>
        <v>2.9</v>
      </c>
      <c r="D94" s="24">
        <f t="shared" si="38"/>
        <v>3</v>
      </c>
      <c r="E94" s="9"/>
    </row>
    <row r="95" spans="1:5" ht="16.5" customHeight="1" x14ac:dyDescent="0.25">
      <c r="A95" s="22" t="s">
        <v>143</v>
      </c>
      <c r="B95" s="21">
        <v>2.9</v>
      </c>
      <c r="C95" s="21">
        <v>2.9</v>
      </c>
      <c r="D95" s="21">
        <v>3</v>
      </c>
      <c r="E95" s="24"/>
    </row>
    <row r="96" spans="1:5" ht="16.5" customHeight="1" x14ac:dyDescent="0.25">
      <c r="A96" s="25" t="s">
        <v>77</v>
      </c>
      <c r="B96" s="24">
        <f>B97+B98</f>
        <v>2</v>
      </c>
      <c r="C96" s="24">
        <f t="shared" ref="C96" si="39">C97+C98</f>
        <v>2</v>
      </c>
      <c r="D96" s="24"/>
      <c r="E96" s="9"/>
    </row>
    <row r="97" spans="1:5" ht="16.5" customHeight="1" x14ac:dyDescent="0.25">
      <c r="A97" s="18" t="s">
        <v>113</v>
      </c>
      <c r="B97" s="21">
        <v>-2</v>
      </c>
      <c r="C97" s="21">
        <v>-2</v>
      </c>
      <c r="D97" s="21"/>
      <c r="E97" s="24"/>
    </row>
    <row r="98" spans="1:5" ht="16.5" customHeight="1" x14ac:dyDescent="0.25">
      <c r="A98" s="22" t="s">
        <v>47</v>
      </c>
      <c r="B98" s="21">
        <v>4</v>
      </c>
      <c r="C98" s="21">
        <v>4</v>
      </c>
      <c r="D98" s="21"/>
      <c r="E98" s="24"/>
    </row>
    <row r="99" spans="1:5" ht="16.5" customHeight="1" x14ac:dyDescent="0.25">
      <c r="A99" s="17" t="s">
        <v>79</v>
      </c>
      <c r="B99" s="24">
        <f>B100</f>
        <v>-1</v>
      </c>
      <c r="C99" s="24">
        <f t="shared" ref="C99" si="40">C100</f>
        <v>-1</v>
      </c>
      <c r="D99" s="24"/>
      <c r="E99" s="16"/>
    </row>
    <row r="100" spans="1:5" ht="16.5" customHeight="1" x14ac:dyDescent="0.25">
      <c r="A100" s="22" t="s">
        <v>143</v>
      </c>
      <c r="B100" s="21">
        <v>-1</v>
      </c>
      <c r="C100" s="21">
        <v>-1</v>
      </c>
      <c r="D100" s="21"/>
      <c r="E100" s="24"/>
    </row>
    <row r="101" spans="1:5" ht="16.5" customHeight="1" x14ac:dyDescent="0.25">
      <c r="A101" s="25" t="s">
        <v>78</v>
      </c>
      <c r="B101" s="24"/>
      <c r="C101" s="24"/>
      <c r="D101" s="24">
        <f t="shared" ref="D101" si="41">D102</f>
        <v>1.1000000000000001</v>
      </c>
      <c r="E101" s="16"/>
    </row>
    <row r="102" spans="1:5" ht="16.5" customHeight="1" x14ac:dyDescent="0.25">
      <c r="A102" s="18" t="s">
        <v>146</v>
      </c>
      <c r="B102" s="21"/>
      <c r="C102" s="21"/>
      <c r="D102" s="21">
        <v>1.1000000000000001</v>
      </c>
      <c r="E102" s="24"/>
    </row>
    <row r="103" spans="1:5" ht="16.5" customHeight="1" x14ac:dyDescent="0.25">
      <c r="A103" s="17" t="s">
        <v>80</v>
      </c>
      <c r="B103" s="24">
        <f>B104</f>
        <v>0.2</v>
      </c>
      <c r="C103" s="24">
        <f t="shared" ref="C103:E103" si="42">C104</f>
        <v>-1.4</v>
      </c>
      <c r="D103" s="24">
        <f t="shared" si="42"/>
        <v>-3.3</v>
      </c>
      <c r="E103" s="24">
        <f t="shared" si="42"/>
        <v>1.6</v>
      </c>
    </row>
    <row r="104" spans="1:5" ht="16.5" customHeight="1" x14ac:dyDescent="0.25">
      <c r="A104" s="18" t="s">
        <v>143</v>
      </c>
      <c r="B104" s="21">
        <v>0.2</v>
      </c>
      <c r="C104" s="21">
        <v>-1.4</v>
      </c>
      <c r="D104" s="21">
        <v>-3.3</v>
      </c>
      <c r="E104" s="21">
        <v>1.6</v>
      </c>
    </row>
    <row r="105" spans="1:5" ht="16.5" customHeight="1" x14ac:dyDescent="0.25">
      <c r="A105" s="17" t="s">
        <v>81</v>
      </c>
      <c r="B105" s="24">
        <f>B106</f>
        <v>0.7</v>
      </c>
      <c r="C105" s="24">
        <f t="shared" ref="C105" si="43">C106</f>
        <v>0.7</v>
      </c>
      <c r="D105" s="24"/>
      <c r="E105" s="24"/>
    </row>
    <row r="106" spans="1:5" ht="16.5" customHeight="1" x14ac:dyDescent="0.25">
      <c r="A106" s="18" t="s">
        <v>143</v>
      </c>
      <c r="B106" s="21">
        <v>0.7</v>
      </c>
      <c r="C106" s="21">
        <v>0.7</v>
      </c>
      <c r="D106" s="21"/>
      <c r="E106" s="21"/>
    </row>
    <row r="107" spans="1:5" ht="16.5" customHeight="1" x14ac:dyDescent="0.25">
      <c r="A107" s="17" t="s">
        <v>82</v>
      </c>
      <c r="B107" s="24">
        <f>B108+B109</f>
        <v>0.49999999999999994</v>
      </c>
      <c r="C107" s="24">
        <f>C108+C109</f>
        <v>0.49999999999999994</v>
      </c>
      <c r="D107" s="24">
        <f>D108+D109</f>
        <v>1.5</v>
      </c>
      <c r="E107" s="16"/>
    </row>
    <row r="108" spans="1:5" ht="16.5" customHeight="1" x14ac:dyDescent="0.25">
      <c r="A108" s="18" t="s">
        <v>113</v>
      </c>
      <c r="B108" s="21">
        <v>-0.2</v>
      </c>
      <c r="C108" s="21">
        <v>-0.2</v>
      </c>
      <c r="D108" s="21">
        <v>1.5</v>
      </c>
      <c r="E108" s="24"/>
    </row>
    <row r="109" spans="1:5" ht="16.5" customHeight="1" x14ac:dyDescent="0.25">
      <c r="A109" s="22" t="s">
        <v>47</v>
      </c>
      <c r="B109" s="21">
        <v>0.7</v>
      </c>
      <c r="C109" s="21">
        <v>0.7</v>
      </c>
      <c r="D109" s="21"/>
      <c r="E109" s="24"/>
    </row>
    <row r="110" spans="1:5" ht="16.5" customHeight="1" x14ac:dyDescent="0.25">
      <c r="A110" s="25" t="s">
        <v>127</v>
      </c>
      <c r="B110" s="24">
        <f>B111</f>
        <v>-0.2</v>
      </c>
      <c r="C110" s="24">
        <f t="shared" ref="C110:E110" si="44">C111</f>
        <v>-5.3</v>
      </c>
      <c r="D110" s="24">
        <f t="shared" si="44"/>
        <v>-5.0999999999999996</v>
      </c>
      <c r="E110" s="24">
        <f t="shared" si="44"/>
        <v>5.0999999999999996</v>
      </c>
    </row>
    <row r="111" spans="1:5" ht="16.5" customHeight="1" x14ac:dyDescent="0.25">
      <c r="A111" s="22" t="s">
        <v>143</v>
      </c>
      <c r="B111" s="21">
        <v>-0.2</v>
      </c>
      <c r="C111" s="21">
        <v>-5.3</v>
      </c>
      <c r="D111" s="21">
        <v>-5.0999999999999996</v>
      </c>
      <c r="E111" s="24">
        <v>5.0999999999999996</v>
      </c>
    </row>
    <row r="112" spans="1:5" ht="16.5" customHeight="1" x14ac:dyDescent="0.25">
      <c r="A112" s="25" t="s">
        <v>83</v>
      </c>
      <c r="B112" s="24">
        <f>B113+B114</f>
        <v>5</v>
      </c>
      <c r="C112" s="24">
        <f>C113+C114</f>
        <v>5</v>
      </c>
      <c r="D112" s="24"/>
      <c r="E112" s="16"/>
    </row>
    <row r="113" spans="1:5" ht="16.5" customHeight="1" x14ac:dyDescent="0.25">
      <c r="A113" s="18" t="s">
        <v>113</v>
      </c>
      <c r="B113" s="21">
        <v>1</v>
      </c>
      <c r="C113" s="21">
        <v>1</v>
      </c>
      <c r="D113" s="21"/>
      <c r="E113" s="24"/>
    </row>
    <row r="114" spans="1:5" ht="16.5" customHeight="1" x14ac:dyDescent="0.25">
      <c r="A114" s="22" t="s">
        <v>47</v>
      </c>
      <c r="B114" s="21">
        <v>4</v>
      </c>
      <c r="C114" s="21">
        <v>4</v>
      </c>
      <c r="D114" s="21"/>
      <c r="E114" s="24"/>
    </row>
    <row r="115" spans="1:5" ht="16.5" customHeight="1" x14ac:dyDescent="0.25">
      <c r="A115" s="17" t="s">
        <v>147</v>
      </c>
      <c r="B115" s="24">
        <f>B116+B117</f>
        <v>1</v>
      </c>
      <c r="C115" s="24">
        <f t="shared" ref="C115:D115" si="45">C116+C117</f>
        <v>1</v>
      </c>
      <c r="D115" s="24">
        <f t="shared" si="45"/>
        <v>-1.2</v>
      </c>
      <c r="E115" s="9"/>
    </row>
    <row r="116" spans="1:5" x14ac:dyDescent="0.25">
      <c r="A116" s="18" t="s">
        <v>113</v>
      </c>
      <c r="B116" s="11">
        <v>0.6</v>
      </c>
      <c r="C116" s="11">
        <v>0.6</v>
      </c>
      <c r="D116" s="11">
        <v>-1.2</v>
      </c>
      <c r="E116" s="9"/>
    </row>
    <row r="117" spans="1:5" x14ac:dyDescent="0.25">
      <c r="A117" s="22" t="s">
        <v>47</v>
      </c>
      <c r="B117" s="11">
        <v>0.4</v>
      </c>
      <c r="C117" s="11">
        <v>0.4</v>
      </c>
      <c r="D117" s="11"/>
      <c r="E117" s="9"/>
    </row>
    <row r="118" spans="1:5" ht="15.75" x14ac:dyDescent="0.25">
      <c r="A118" s="25" t="s">
        <v>38</v>
      </c>
      <c r="B118" s="13"/>
      <c r="C118" s="13"/>
      <c r="D118" s="13">
        <f t="shared" ref="D118" si="46">D119</f>
        <v>5.5</v>
      </c>
      <c r="E118" s="9"/>
    </row>
    <row r="119" spans="1:5" x14ac:dyDescent="0.25">
      <c r="A119" s="18" t="s">
        <v>129</v>
      </c>
      <c r="B119" s="11"/>
      <c r="C119" s="11"/>
      <c r="D119" s="11">
        <v>5.5</v>
      </c>
      <c r="E119" s="9"/>
    </row>
    <row r="120" spans="1:5" ht="15.75" x14ac:dyDescent="0.25">
      <c r="A120" s="28" t="s">
        <v>9</v>
      </c>
      <c r="B120" s="13">
        <f>B121+B122+B123</f>
        <v>5.0999999999999996</v>
      </c>
      <c r="C120" s="13">
        <f t="shared" ref="C120:D120" si="47">C121+C122+C123</f>
        <v>5.0999999999999996</v>
      </c>
      <c r="D120" s="13">
        <f t="shared" si="47"/>
        <v>4.2</v>
      </c>
      <c r="E120" s="16"/>
    </row>
    <row r="121" spans="1:5" x14ac:dyDescent="0.25">
      <c r="A121" s="18" t="s">
        <v>27</v>
      </c>
      <c r="B121" s="11"/>
      <c r="C121" s="11"/>
      <c r="D121" s="12">
        <v>1</v>
      </c>
      <c r="E121" s="9"/>
    </row>
    <row r="122" spans="1:5" x14ac:dyDescent="0.25">
      <c r="A122" s="18" t="s">
        <v>91</v>
      </c>
      <c r="B122" s="11">
        <v>3.6</v>
      </c>
      <c r="C122" s="11">
        <v>3.6</v>
      </c>
      <c r="D122" s="11">
        <v>3.2</v>
      </c>
      <c r="E122" s="9"/>
    </row>
    <row r="123" spans="1:5" x14ac:dyDescent="0.25">
      <c r="A123" s="22" t="s">
        <v>47</v>
      </c>
      <c r="B123" s="11">
        <v>1.5</v>
      </c>
      <c r="C123" s="11">
        <v>1.5</v>
      </c>
      <c r="D123" s="11"/>
      <c r="E123" s="9"/>
    </row>
    <row r="124" spans="1:5" ht="15.75" x14ac:dyDescent="0.25">
      <c r="A124" s="63" t="s">
        <v>39</v>
      </c>
      <c r="B124" s="13"/>
      <c r="C124" s="13">
        <f t="shared" ref="C124:E124" si="48">C125+C126</f>
        <v>-1.2</v>
      </c>
      <c r="D124" s="13">
        <f t="shared" si="48"/>
        <v>5.8</v>
      </c>
      <c r="E124" s="13">
        <f t="shared" si="48"/>
        <v>1.2</v>
      </c>
    </row>
    <row r="125" spans="1:5" x14ac:dyDescent="0.25">
      <c r="A125" s="18" t="s">
        <v>27</v>
      </c>
      <c r="B125" s="11"/>
      <c r="C125" s="11"/>
      <c r="D125" s="12">
        <v>4.5</v>
      </c>
      <c r="E125" s="9"/>
    </row>
    <row r="126" spans="1:5" x14ac:dyDescent="0.25">
      <c r="A126" s="18" t="s">
        <v>91</v>
      </c>
      <c r="B126" s="11"/>
      <c r="C126" s="11">
        <v>-1.2</v>
      </c>
      <c r="D126" s="11">
        <v>1.3</v>
      </c>
      <c r="E126" s="13">
        <v>1.2</v>
      </c>
    </row>
    <row r="127" spans="1:5" ht="15.75" x14ac:dyDescent="0.25">
      <c r="A127" s="63" t="s">
        <v>10</v>
      </c>
      <c r="B127" s="13"/>
      <c r="C127" s="13"/>
      <c r="D127" s="13">
        <f t="shared" ref="D127" si="49">D128+D129</f>
        <v>-15.9</v>
      </c>
      <c r="E127" s="11"/>
    </row>
    <row r="128" spans="1:5" x14ac:dyDescent="0.25">
      <c r="A128" s="18" t="s">
        <v>27</v>
      </c>
      <c r="B128" s="11"/>
      <c r="C128" s="11"/>
      <c r="D128" s="57">
        <v>2.1</v>
      </c>
      <c r="E128" s="11"/>
    </row>
    <row r="129" spans="1:5" x14ac:dyDescent="0.25">
      <c r="A129" s="18" t="s">
        <v>91</v>
      </c>
      <c r="B129" s="11"/>
      <c r="C129" s="11"/>
      <c r="D129" s="11">
        <v>-18</v>
      </c>
      <c r="E129" s="13"/>
    </row>
    <row r="130" spans="1:5" ht="15.75" x14ac:dyDescent="0.25">
      <c r="A130" s="17" t="s">
        <v>148</v>
      </c>
      <c r="B130" s="13">
        <f>B131+B132</f>
        <v>10</v>
      </c>
      <c r="C130" s="13">
        <f t="shared" ref="C130:E130" si="50">C131+C132</f>
        <v>-6.3</v>
      </c>
      <c r="D130" s="13">
        <f t="shared" si="50"/>
        <v>-15</v>
      </c>
      <c r="E130" s="13">
        <f t="shared" si="50"/>
        <v>16.3</v>
      </c>
    </row>
    <row r="131" spans="1:5" x14ac:dyDescent="0.25">
      <c r="A131" s="18" t="s">
        <v>27</v>
      </c>
      <c r="B131" s="11">
        <v>10</v>
      </c>
      <c r="C131" s="11">
        <v>-5</v>
      </c>
      <c r="D131" s="57">
        <v>-15</v>
      </c>
      <c r="E131" s="11">
        <v>15</v>
      </c>
    </row>
    <row r="132" spans="1:5" x14ac:dyDescent="0.25">
      <c r="A132" s="18" t="s">
        <v>47</v>
      </c>
      <c r="B132" s="11"/>
      <c r="C132" s="11">
        <v>-1.3</v>
      </c>
      <c r="D132" s="11"/>
      <c r="E132" s="11">
        <v>1.3</v>
      </c>
    </row>
    <row r="133" spans="1:5" ht="15.75" x14ac:dyDescent="0.25">
      <c r="A133" s="17" t="s">
        <v>56</v>
      </c>
      <c r="B133" s="13"/>
      <c r="C133" s="13"/>
      <c r="D133" s="13">
        <f t="shared" ref="D133" si="51">D134</f>
        <v>3</v>
      </c>
      <c r="E133" s="13"/>
    </row>
    <row r="134" spans="1:5" x14ac:dyDescent="0.25">
      <c r="A134" s="18" t="s">
        <v>149</v>
      </c>
      <c r="B134" s="11"/>
      <c r="C134" s="11"/>
      <c r="D134" s="11">
        <v>3</v>
      </c>
      <c r="E134" s="11"/>
    </row>
    <row r="135" spans="1:5" ht="15.75" x14ac:dyDescent="0.25">
      <c r="A135" s="63" t="s">
        <v>150</v>
      </c>
      <c r="B135" s="13"/>
      <c r="C135" s="13"/>
      <c r="D135" s="13">
        <f t="shared" ref="D135" si="52">D136</f>
        <v>-0.7</v>
      </c>
      <c r="E135" s="13"/>
    </row>
    <row r="136" spans="1:5" x14ac:dyDescent="0.25">
      <c r="A136" s="22" t="s">
        <v>151</v>
      </c>
      <c r="B136" s="11"/>
      <c r="C136" s="11"/>
      <c r="D136" s="11">
        <v>-0.7</v>
      </c>
      <c r="E136" s="11"/>
    </row>
    <row r="137" spans="1:5" ht="15.75" x14ac:dyDescent="0.25">
      <c r="A137" s="63" t="s">
        <v>152</v>
      </c>
      <c r="B137" s="13"/>
      <c r="C137" s="13"/>
      <c r="D137" s="13">
        <f t="shared" ref="D137" si="53">D138+D139</f>
        <v>5.3</v>
      </c>
      <c r="E137" s="11"/>
    </row>
    <row r="138" spans="1:5" x14ac:dyDescent="0.25">
      <c r="A138" s="18" t="s">
        <v>27</v>
      </c>
      <c r="B138" s="11"/>
      <c r="C138" s="11"/>
      <c r="D138" s="57">
        <v>0.8</v>
      </c>
      <c r="E138" s="11"/>
    </row>
    <row r="139" spans="1:5" x14ac:dyDescent="0.25">
      <c r="A139" s="22" t="s">
        <v>91</v>
      </c>
      <c r="B139" s="11"/>
      <c r="C139" s="11"/>
      <c r="D139" s="11">
        <v>4.5</v>
      </c>
      <c r="E139" s="11"/>
    </row>
    <row r="140" spans="1:5" ht="15.75" x14ac:dyDescent="0.25">
      <c r="A140" s="63" t="s">
        <v>58</v>
      </c>
      <c r="B140" s="13"/>
      <c r="C140" s="13">
        <f t="shared" ref="C140:E140" si="54">C141</f>
        <v>0.1</v>
      </c>
      <c r="D140" s="13"/>
      <c r="E140" s="13">
        <f t="shared" si="54"/>
        <v>-0.1</v>
      </c>
    </row>
    <row r="141" spans="1:5" x14ac:dyDescent="0.25">
      <c r="A141" s="22" t="s">
        <v>153</v>
      </c>
      <c r="B141" s="11"/>
      <c r="C141" s="11">
        <v>0.1</v>
      </c>
      <c r="D141" s="57"/>
      <c r="E141" s="11">
        <v>-0.1</v>
      </c>
    </row>
    <row r="142" spans="1:5" ht="15.75" x14ac:dyDescent="0.25">
      <c r="A142" s="25" t="s">
        <v>43</v>
      </c>
      <c r="B142" s="13"/>
      <c r="C142" s="13"/>
      <c r="D142" s="13">
        <f t="shared" ref="D142" si="55">D143</f>
        <v>3</v>
      </c>
      <c r="E142" s="11"/>
    </row>
    <row r="143" spans="1:5" x14ac:dyDescent="0.25">
      <c r="A143" s="18" t="s">
        <v>146</v>
      </c>
      <c r="B143" s="11"/>
      <c r="C143" s="11"/>
      <c r="D143" s="11">
        <v>3</v>
      </c>
      <c r="E143" s="11"/>
    </row>
    <row r="144" spans="1:5" ht="15.75" x14ac:dyDescent="0.25">
      <c r="A144" s="63" t="s">
        <v>59</v>
      </c>
      <c r="B144" s="13"/>
      <c r="C144" s="13"/>
      <c r="D144" s="13">
        <f t="shared" ref="D144" si="56">D145</f>
        <v>12</v>
      </c>
      <c r="E144" s="13"/>
    </row>
    <row r="145" spans="1:5" x14ac:dyDescent="0.25">
      <c r="A145" s="22" t="s">
        <v>129</v>
      </c>
      <c r="B145" s="11"/>
      <c r="C145" s="11"/>
      <c r="D145" s="57">
        <v>12</v>
      </c>
      <c r="E145" s="11"/>
    </row>
    <row r="146" spans="1:5" ht="15.75" x14ac:dyDescent="0.25">
      <c r="A146" s="58" t="s">
        <v>60</v>
      </c>
      <c r="B146" s="13"/>
      <c r="C146" s="13"/>
      <c r="D146" s="13">
        <f t="shared" ref="D146" si="57">D147</f>
        <v>0.8</v>
      </c>
      <c r="E146" s="13"/>
    </row>
    <row r="147" spans="1:5" x14ac:dyDescent="0.25">
      <c r="A147" s="22" t="s">
        <v>151</v>
      </c>
      <c r="B147" s="11"/>
      <c r="C147" s="11"/>
      <c r="D147" s="11">
        <v>0.8</v>
      </c>
      <c r="E147" s="11"/>
    </row>
    <row r="148" spans="1:5" ht="15.75" x14ac:dyDescent="0.25">
      <c r="A148" s="58" t="s">
        <v>61</v>
      </c>
      <c r="B148" s="13"/>
      <c r="C148" s="13"/>
      <c r="D148" s="13">
        <f t="shared" ref="D148" si="58">D149</f>
        <v>1.9</v>
      </c>
      <c r="E148" s="11"/>
    </row>
    <row r="149" spans="1:5" x14ac:dyDescent="0.25">
      <c r="A149" s="22" t="s">
        <v>146</v>
      </c>
      <c r="B149" s="11"/>
      <c r="C149" s="11"/>
      <c r="D149" s="11">
        <v>1.9</v>
      </c>
      <c r="E149" s="11"/>
    </row>
    <row r="150" spans="1:5" ht="15.75" x14ac:dyDescent="0.25">
      <c r="A150" s="58" t="s">
        <v>164</v>
      </c>
      <c r="B150" s="13"/>
      <c r="C150" s="13">
        <f t="shared" ref="C150:E150" si="59">C151+C152</f>
        <v>-1</v>
      </c>
      <c r="D150" s="13">
        <f t="shared" si="59"/>
        <v>2.5</v>
      </c>
      <c r="E150" s="13">
        <f t="shared" si="59"/>
        <v>1</v>
      </c>
    </row>
    <row r="151" spans="1:5" x14ac:dyDescent="0.25">
      <c r="A151" s="18" t="s">
        <v>27</v>
      </c>
      <c r="B151" s="11"/>
      <c r="C151" s="11"/>
      <c r="D151" s="57">
        <v>2.5</v>
      </c>
      <c r="E151" s="11"/>
    </row>
    <row r="152" spans="1:5" x14ac:dyDescent="0.25">
      <c r="A152" s="18" t="s">
        <v>47</v>
      </c>
      <c r="B152" s="11"/>
      <c r="C152" s="11">
        <v>-1</v>
      </c>
      <c r="D152" s="11"/>
      <c r="E152" s="11">
        <v>1</v>
      </c>
    </row>
    <row r="153" spans="1:5" ht="15.75" x14ac:dyDescent="0.25">
      <c r="A153" s="28" t="s">
        <v>28</v>
      </c>
      <c r="B153" s="13"/>
      <c r="C153" s="13">
        <f t="shared" ref="C153:E153" si="60">C154</f>
        <v>-5</v>
      </c>
      <c r="D153" s="13"/>
      <c r="E153" s="13">
        <f t="shared" si="60"/>
        <v>5</v>
      </c>
    </row>
    <row r="154" spans="1:5" x14ac:dyDescent="0.25">
      <c r="A154" s="22" t="s">
        <v>129</v>
      </c>
      <c r="B154" s="11"/>
      <c r="C154" s="11">
        <v>-5</v>
      </c>
      <c r="D154" s="57"/>
      <c r="E154" s="11">
        <v>5</v>
      </c>
    </row>
    <row r="155" spans="1:5" ht="15.75" x14ac:dyDescent="0.25">
      <c r="A155" s="25" t="s">
        <v>62</v>
      </c>
      <c r="B155" s="13"/>
      <c r="C155" s="13">
        <f t="shared" ref="C155:E155" si="61">C156+C157</f>
        <v>-4.8</v>
      </c>
      <c r="D155" s="13">
        <f t="shared" si="61"/>
        <v>2.2000000000000002</v>
      </c>
      <c r="E155" s="13">
        <f t="shared" si="61"/>
        <v>4.8</v>
      </c>
    </row>
    <row r="156" spans="1:5" x14ac:dyDescent="0.25">
      <c r="A156" s="18" t="s">
        <v>27</v>
      </c>
      <c r="B156" s="11"/>
      <c r="C156" s="11">
        <v>-2.4</v>
      </c>
      <c r="D156" s="57">
        <v>2.2000000000000002</v>
      </c>
      <c r="E156" s="11">
        <v>2.4</v>
      </c>
    </row>
    <row r="157" spans="1:5" x14ac:dyDescent="0.25">
      <c r="A157" s="18" t="s">
        <v>91</v>
      </c>
      <c r="B157" s="11"/>
      <c r="C157" s="11">
        <v>-2.4</v>
      </c>
      <c r="D157" s="57"/>
      <c r="E157" s="11">
        <v>2.4</v>
      </c>
    </row>
    <row r="158" spans="1:5" ht="15.75" x14ac:dyDescent="0.25">
      <c r="A158" s="26" t="s">
        <v>23</v>
      </c>
      <c r="B158" s="13">
        <f>B159</f>
        <v>-3.6</v>
      </c>
      <c r="C158" s="13">
        <f t="shared" ref="C158:D158" si="62">C159</f>
        <v>-3.6</v>
      </c>
      <c r="D158" s="13">
        <f t="shared" si="62"/>
        <v>-3.6</v>
      </c>
      <c r="E158" s="11"/>
    </row>
    <row r="159" spans="1:5" x14ac:dyDescent="0.25">
      <c r="A159" s="22" t="s">
        <v>151</v>
      </c>
      <c r="B159" s="11">
        <v>-3.6</v>
      </c>
      <c r="C159" s="11">
        <v>-3.6</v>
      </c>
      <c r="D159" s="11">
        <v>-3.6</v>
      </c>
      <c r="E159" s="11"/>
    </row>
    <row r="160" spans="1:5" ht="15.75" x14ac:dyDescent="0.25">
      <c r="A160" s="63" t="s">
        <v>84</v>
      </c>
      <c r="B160" s="13">
        <f>B161</f>
        <v>8.6</v>
      </c>
      <c r="C160" s="13">
        <f t="shared" ref="C160:E160" si="63">C161</f>
        <v>4.9000000000000004</v>
      </c>
      <c r="D160" s="13"/>
      <c r="E160" s="13">
        <f t="shared" si="63"/>
        <v>3.7</v>
      </c>
    </row>
    <row r="161" spans="1:8" x14ac:dyDescent="0.25">
      <c r="A161" s="46" t="s">
        <v>140</v>
      </c>
      <c r="B161" s="11">
        <v>8.6</v>
      </c>
      <c r="C161" s="11">
        <v>4.9000000000000004</v>
      </c>
      <c r="D161" s="57"/>
      <c r="E161" s="11">
        <v>3.7</v>
      </c>
    </row>
    <row r="162" spans="1:8" ht="15.75" x14ac:dyDescent="0.25">
      <c r="A162" s="63" t="s">
        <v>85</v>
      </c>
      <c r="B162" s="13"/>
      <c r="C162" s="13"/>
      <c r="D162" s="13">
        <f t="shared" ref="D162" si="64">D163</f>
        <v>-0.4</v>
      </c>
      <c r="E162" s="11"/>
    </row>
    <row r="163" spans="1:8" x14ac:dyDescent="0.25">
      <c r="A163" s="46" t="s">
        <v>140</v>
      </c>
      <c r="B163" s="11"/>
      <c r="C163" s="11"/>
      <c r="D163" s="11">
        <v>-0.4</v>
      </c>
      <c r="E163" s="13"/>
    </row>
    <row r="164" spans="1:8" ht="15.75" x14ac:dyDescent="0.25">
      <c r="A164" s="63" t="s">
        <v>86</v>
      </c>
      <c r="B164" s="13"/>
      <c r="C164" s="13"/>
      <c r="D164" s="13">
        <f t="shared" ref="D164" si="65">D165</f>
        <v>-0.4</v>
      </c>
      <c r="E164" s="11"/>
    </row>
    <row r="165" spans="1:8" x14ac:dyDescent="0.25">
      <c r="A165" s="22" t="s">
        <v>129</v>
      </c>
      <c r="B165" s="11"/>
      <c r="C165" s="11"/>
      <c r="D165" s="57">
        <v>-0.4</v>
      </c>
      <c r="E165" s="11"/>
    </row>
    <row r="166" spans="1:8" ht="15.75" x14ac:dyDescent="0.25">
      <c r="A166" s="63" t="s">
        <v>131</v>
      </c>
      <c r="B166" s="13">
        <f>B167</f>
        <v>35.9</v>
      </c>
      <c r="C166" s="13">
        <f t="shared" ref="C166:D166" si="66">C167</f>
        <v>35.9</v>
      </c>
      <c r="D166" s="13">
        <f t="shared" si="66"/>
        <v>3.5</v>
      </c>
      <c r="E166" s="13"/>
    </row>
    <row r="167" spans="1:8" x14ac:dyDescent="0.25">
      <c r="A167" s="46" t="s">
        <v>125</v>
      </c>
      <c r="B167" s="11">
        <v>35.9</v>
      </c>
      <c r="C167" s="11">
        <v>35.9</v>
      </c>
      <c r="D167" s="57">
        <v>3.5</v>
      </c>
      <c r="E167" s="11"/>
    </row>
    <row r="168" spans="1:8" ht="15.75" x14ac:dyDescent="0.25">
      <c r="A168" s="58" t="s">
        <v>87</v>
      </c>
      <c r="B168" s="13"/>
      <c r="C168" s="13"/>
      <c r="D168" s="13">
        <f t="shared" ref="D168" si="67">D169</f>
        <v>0.5</v>
      </c>
      <c r="E168" s="11"/>
    </row>
    <row r="169" spans="1:8" x14ac:dyDescent="0.25">
      <c r="A169" s="18" t="s">
        <v>129</v>
      </c>
      <c r="B169" s="11"/>
      <c r="C169" s="11"/>
      <c r="D169" s="57">
        <v>0.5</v>
      </c>
      <c r="E169" s="11"/>
    </row>
    <row r="170" spans="1:8" ht="15.75" x14ac:dyDescent="0.25">
      <c r="A170" s="28" t="s">
        <v>4</v>
      </c>
      <c r="B170" s="13">
        <f>B52+B54+B56+B58+B60+B62+B65+B67+B69+B71+B74+B76+B78+B80+B83+B85+B87+B89+B91+B94+B96+B99+B101+B103+B105+B107+B110+B112+B115+B118+B120+B124+B127+B130+B133+B135+B137+B140+B142+B144+B146+B148+B150+B153+B155+B158+B160+B162+B164+B166+B168</f>
        <v>202.30000000000004</v>
      </c>
      <c r="C170" s="13">
        <f t="shared" ref="C170:E170" si="68">C52+C54+C56+C58+C60+C62+C65+C67+C69+C71+C74+C76+C78+C80+C83+C85+C87+C89+C91+C94+C96+C99+C101+C103+C105+C107+C110+C112+C115+C118+C120+C124+C127+C130+C133+C135+C137+C140+C142+C144+C146+C148+C150+C153+C155+C158+C160+C162+C164+C166+C168</f>
        <v>155.29999999999998</v>
      </c>
      <c r="D170" s="13">
        <f t="shared" si="68"/>
        <v>-9.9</v>
      </c>
      <c r="E170" s="13">
        <f t="shared" si="68"/>
        <v>47</v>
      </c>
    </row>
    <row r="171" spans="1:8" x14ac:dyDescent="0.25">
      <c r="A171" s="18" t="s">
        <v>27</v>
      </c>
      <c r="B171" s="11">
        <f>B55+B57+B59+B61+B63+B66+B68+B70+B72+B75+B77+B79+B81+B84+B86+B88+B90+B92+B95+B97+B100+B104+B106+B108+B111+B113+B116+B119+B121+B125+B128+B131+B138+B145+B151+B154+B156+B165+B169</f>
        <v>10</v>
      </c>
      <c r="C171" s="11">
        <f t="shared" ref="C171:E171" si="69">C55+C57+C59+C61+C63+C66+C68+C70+C72+C75+C77+C79+C81+C84+C86+C88+C90+C92+C95+C97+C100+C104+C106+C108+C111+C113+C116+C119+C121+C125+C128+C131+C138+C145+C151+C154+C156+C165+C169</f>
        <v>-27.499999999999993</v>
      </c>
      <c r="D171" s="11">
        <f t="shared" si="69"/>
        <v>-9.5000000000000018</v>
      </c>
      <c r="E171" s="11">
        <f t="shared" si="69"/>
        <v>37.5</v>
      </c>
    </row>
    <row r="172" spans="1:8" x14ac:dyDescent="0.25">
      <c r="A172" s="27" t="s">
        <v>36</v>
      </c>
      <c r="B172" s="11"/>
      <c r="C172" s="11">
        <f t="shared" ref="C172:E172" si="70">C122+C126+C129+C136++C139+C143+C149+C157+C159+C102+C147</f>
        <v>-3.5999999999999996</v>
      </c>
      <c r="D172" s="11">
        <f t="shared" si="70"/>
        <v>-6.4999999999999991</v>
      </c>
      <c r="E172" s="11">
        <f t="shared" si="70"/>
        <v>3.5999999999999996</v>
      </c>
      <c r="H172" s="106"/>
    </row>
    <row r="173" spans="1:8" ht="16.5" customHeight="1" x14ac:dyDescent="0.25">
      <c r="A173" s="27" t="s">
        <v>135</v>
      </c>
      <c r="B173" s="96"/>
      <c r="C173" s="96">
        <f t="shared" ref="C173:E173" si="71">C134+C141</f>
        <v>0.1</v>
      </c>
      <c r="D173" s="96">
        <f t="shared" si="71"/>
        <v>3</v>
      </c>
      <c r="E173" s="96">
        <f t="shared" si="71"/>
        <v>-0.1</v>
      </c>
    </row>
    <row r="174" spans="1:8" ht="16.5" customHeight="1" x14ac:dyDescent="0.25">
      <c r="A174" s="18" t="s">
        <v>47</v>
      </c>
      <c r="B174" s="96">
        <f>B64+B73+B82+B93+B98+B109+B114+B117+B123+B132+B152+B161+B163</f>
        <v>35.699999999999996</v>
      </c>
      <c r="C174" s="96">
        <f t="shared" ref="C174:E174" si="72">C64+C73+C82+C93+C98+C109+C114+C117+C123+C132+C152+C161+C163</f>
        <v>29.699999999999996</v>
      </c>
      <c r="D174" s="96">
        <f t="shared" si="72"/>
        <v>-0.4</v>
      </c>
      <c r="E174" s="96">
        <f t="shared" si="72"/>
        <v>6</v>
      </c>
    </row>
    <row r="175" spans="1:8" ht="16.5" customHeight="1" x14ac:dyDescent="0.25">
      <c r="A175" s="22" t="s">
        <v>154</v>
      </c>
      <c r="B175" s="96">
        <f>B167+B53</f>
        <v>156.6</v>
      </c>
      <c r="C175" s="96">
        <f t="shared" ref="C175:D175" si="73">C167+C53</f>
        <v>156.6</v>
      </c>
      <c r="D175" s="96">
        <f t="shared" si="73"/>
        <v>3.5</v>
      </c>
      <c r="E175" s="96"/>
    </row>
    <row r="176" spans="1:8" ht="34.5" customHeight="1" x14ac:dyDescent="0.25">
      <c r="A176" s="61" t="s">
        <v>42</v>
      </c>
      <c r="B176" s="13"/>
      <c r="C176" s="13"/>
      <c r="D176" s="9"/>
      <c r="E176" s="9"/>
    </row>
    <row r="177" spans="1:5" ht="39" customHeight="1" x14ac:dyDescent="0.25">
      <c r="A177" s="62" t="s">
        <v>48</v>
      </c>
      <c r="B177" s="80">
        <f>B178+B179</f>
        <v>66.599999999999994</v>
      </c>
      <c r="C177" s="80">
        <f>C178+C179</f>
        <v>66.599999999999994</v>
      </c>
      <c r="D177" s="9"/>
      <c r="E177" s="9"/>
    </row>
    <row r="178" spans="1:5" ht="21.75" customHeight="1" x14ac:dyDescent="0.25">
      <c r="A178" s="18" t="s">
        <v>27</v>
      </c>
      <c r="B178" s="66">
        <v>-15</v>
      </c>
      <c r="C178" s="66">
        <v>-15</v>
      </c>
      <c r="D178" s="11"/>
      <c r="E178" s="11"/>
    </row>
    <row r="179" spans="1:5" ht="42" customHeight="1" x14ac:dyDescent="0.25">
      <c r="A179" s="18" t="s">
        <v>155</v>
      </c>
      <c r="B179" s="66">
        <v>81.599999999999994</v>
      </c>
      <c r="C179" s="66">
        <v>81.599999999999994</v>
      </c>
      <c r="D179" s="11"/>
      <c r="E179" s="11"/>
    </row>
    <row r="180" spans="1:5" ht="22.5" customHeight="1" x14ac:dyDescent="0.25">
      <c r="A180" s="17" t="s">
        <v>90</v>
      </c>
      <c r="B180" s="80">
        <f>B181+B182+B183+B184</f>
        <v>43</v>
      </c>
      <c r="C180" s="80">
        <f t="shared" ref="C180:E180" si="74">C181+C182+C183+C184</f>
        <v>39</v>
      </c>
      <c r="D180" s="80">
        <f t="shared" si="74"/>
        <v>-12</v>
      </c>
      <c r="E180" s="80">
        <f t="shared" si="74"/>
        <v>4</v>
      </c>
    </row>
    <row r="181" spans="1:5" ht="18.75" customHeight="1" x14ac:dyDescent="0.25">
      <c r="A181" s="18" t="s">
        <v>27</v>
      </c>
      <c r="B181" s="66">
        <v>15</v>
      </c>
      <c r="C181" s="66">
        <v>15</v>
      </c>
      <c r="D181" s="11">
        <v>-16</v>
      </c>
      <c r="E181" s="11"/>
    </row>
    <row r="182" spans="1:5" ht="38.25" customHeight="1" x14ac:dyDescent="0.25">
      <c r="A182" s="18" t="s">
        <v>155</v>
      </c>
      <c r="B182" s="66">
        <v>-37</v>
      </c>
      <c r="C182" s="66">
        <v>-37</v>
      </c>
      <c r="D182" s="76">
        <v>-40</v>
      </c>
      <c r="E182" s="11"/>
    </row>
    <row r="183" spans="1:5" ht="18" customHeight="1" x14ac:dyDescent="0.25">
      <c r="A183" s="18" t="s">
        <v>118</v>
      </c>
      <c r="B183" s="66"/>
      <c r="C183" s="66"/>
      <c r="D183" s="11">
        <v>-6</v>
      </c>
      <c r="E183" s="11"/>
    </row>
    <row r="184" spans="1:5" ht="22.5" customHeight="1" x14ac:dyDescent="0.25">
      <c r="A184" s="22" t="s">
        <v>121</v>
      </c>
      <c r="B184" s="66">
        <v>65</v>
      </c>
      <c r="C184" s="66">
        <v>61</v>
      </c>
      <c r="D184" s="11">
        <v>50</v>
      </c>
      <c r="E184" s="11">
        <v>4</v>
      </c>
    </row>
    <row r="185" spans="1:5" ht="22.5" customHeight="1" x14ac:dyDescent="0.25">
      <c r="A185" s="17" t="s">
        <v>119</v>
      </c>
      <c r="B185" s="80">
        <f>B186</f>
        <v>7.9</v>
      </c>
      <c r="C185" s="80">
        <f t="shared" ref="C185" si="75">C186</f>
        <v>7.9</v>
      </c>
      <c r="D185" s="80"/>
      <c r="E185" s="80"/>
    </row>
    <row r="186" spans="1:5" ht="47.25" customHeight="1" x14ac:dyDescent="0.25">
      <c r="A186" s="22" t="s">
        <v>156</v>
      </c>
      <c r="B186" s="66">
        <v>7.9</v>
      </c>
      <c r="C186" s="66">
        <v>7.9</v>
      </c>
      <c r="D186" s="11"/>
      <c r="E186" s="11"/>
    </row>
    <row r="187" spans="1:5" ht="22.5" customHeight="1" x14ac:dyDescent="0.25">
      <c r="A187" s="25" t="s">
        <v>120</v>
      </c>
      <c r="B187" s="80">
        <f>B188</f>
        <v>34</v>
      </c>
      <c r="C187" s="80">
        <f t="shared" ref="C187:D187" si="76">C188</f>
        <v>34</v>
      </c>
      <c r="D187" s="80">
        <f t="shared" si="76"/>
        <v>31</v>
      </c>
      <c r="E187" s="80"/>
    </row>
    <row r="188" spans="1:5" ht="45" customHeight="1" x14ac:dyDescent="0.25">
      <c r="A188" s="22" t="s">
        <v>156</v>
      </c>
      <c r="B188" s="66">
        <v>34</v>
      </c>
      <c r="C188" s="66">
        <v>34</v>
      </c>
      <c r="D188" s="76">
        <v>31</v>
      </c>
      <c r="E188" s="11"/>
    </row>
    <row r="189" spans="1:5" ht="19.5" customHeight="1" x14ac:dyDescent="0.25">
      <c r="A189" s="62" t="s">
        <v>5</v>
      </c>
      <c r="B189" s="13">
        <f>B177+B180+B185+B187</f>
        <v>151.5</v>
      </c>
      <c r="C189" s="13">
        <f t="shared" ref="C189:E189" si="77">C177+C180+C185+C187</f>
        <v>147.5</v>
      </c>
      <c r="D189" s="13">
        <f t="shared" si="77"/>
        <v>19</v>
      </c>
      <c r="E189" s="13">
        <f t="shared" si="77"/>
        <v>4</v>
      </c>
    </row>
    <row r="190" spans="1:5" ht="21.75" customHeight="1" x14ac:dyDescent="0.25">
      <c r="A190" s="18" t="s">
        <v>27</v>
      </c>
      <c r="B190" s="66"/>
      <c r="C190" s="66"/>
      <c r="D190" s="66">
        <f t="shared" ref="D190" si="78">D178+D181</f>
        <v>-16</v>
      </c>
      <c r="E190" s="66"/>
    </row>
    <row r="191" spans="1:5" ht="41.25" customHeight="1" x14ac:dyDescent="0.25">
      <c r="A191" s="18" t="s">
        <v>155</v>
      </c>
      <c r="B191" s="66">
        <f>B179+B182+B186+B188</f>
        <v>86.5</v>
      </c>
      <c r="C191" s="66">
        <f t="shared" ref="C191:D191" si="79">C179+C182+C186+C188</f>
        <v>86.5</v>
      </c>
      <c r="D191" s="66">
        <f t="shared" si="79"/>
        <v>-9</v>
      </c>
      <c r="E191" s="11"/>
    </row>
    <row r="192" spans="1:5" ht="16.5" customHeight="1" x14ac:dyDescent="0.25">
      <c r="A192" s="101" t="s">
        <v>118</v>
      </c>
      <c r="B192" s="66"/>
      <c r="C192" s="66"/>
      <c r="D192" s="66">
        <f t="shared" ref="D192" si="80">D183</f>
        <v>-6</v>
      </c>
      <c r="E192" s="66"/>
    </row>
    <row r="193" spans="1:6" ht="22.5" customHeight="1" x14ac:dyDescent="0.25">
      <c r="A193" s="18" t="s">
        <v>121</v>
      </c>
      <c r="B193" s="102">
        <f>B184</f>
        <v>65</v>
      </c>
      <c r="C193" s="102">
        <f t="shared" ref="C193:E193" si="81">C184</f>
        <v>61</v>
      </c>
      <c r="D193" s="102">
        <f t="shared" si="81"/>
        <v>50</v>
      </c>
      <c r="E193" s="102">
        <f t="shared" si="81"/>
        <v>4</v>
      </c>
    </row>
    <row r="194" spans="1:6" ht="22.5" customHeight="1" x14ac:dyDescent="0.25">
      <c r="A194" s="103" t="s">
        <v>122</v>
      </c>
      <c r="B194" s="104"/>
      <c r="C194" s="104"/>
      <c r="D194" s="104"/>
      <c r="E194" s="80"/>
    </row>
    <row r="195" spans="1:6" ht="22.5" customHeight="1" x14ac:dyDescent="0.25">
      <c r="A195" s="111" t="s">
        <v>45</v>
      </c>
      <c r="B195" s="112">
        <f>B196</f>
        <v>-1.9</v>
      </c>
      <c r="C195" s="112">
        <f t="shared" ref="C195:D195" si="82">C196</f>
        <v>-1.9</v>
      </c>
      <c r="D195" s="112">
        <f t="shared" si="82"/>
        <v>-1.6</v>
      </c>
      <c r="E195" s="112"/>
    </row>
    <row r="196" spans="1:6" ht="41.25" customHeight="1" x14ac:dyDescent="0.25">
      <c r="A196" s="22" t="s">
        <v>157</v>
      </c>
      <c r="B196" s="113">
        <v>-1.9</v>
      </c>
      <c r="C196" s="113">
        <v>-1.9</v>
      </c>
      <c r="D196" s="113">
        <v>-1.6</v>
      </c>
      <c r="E196" s="112"/>
    </row>
    <row r="197" spans="1:6" ht="22.5" customHeight="1" x14ac:dyDescent="0.25">
      <c r="A197" s="17" t="s">
        <v>123</v>
      </c>
      <c r="B197" s="105">
        <f>B198</f>
        <v>58.8</v>
      </c>
      <c r="C197" s="105">
        <f t="shared" ref="C197:D197" si="83">C198</f>
        <v>58.8</v>
      </c>
      <c r="D197" s="105">
        <f t="shared" si="83"/>
        <v>0.4</v>
      </c>
      <c r="E197" s="105"/>
    </row>
    <row r="198" spans="1:6" ht="18.75" customHeight="1" x14ac:dyDescent="0.25">
      <c r="A198" s="18" t="s">
        <v>125</v>
      </c>
      <c r="B198" s="66">
        <v>58.8</v>
      </c>
      <c r="C198" s="66">
        <v>58.8</v>
      </c>
      <c r="D198" s="66">
        <v>0.4</v>
      </c>
      <c r="E198" s="66"/>
    </row>
    <row r="199" spans="1:6" ht="22.5" customHeight="1" x14ac:dyDescent="0.25">
      <c r="A199" s="17" t="s">
        <v>124</v>
      </c>
      <c r="B199" s="80">
        <f>B197+B195</f>
        <v>56.9</v>
      </c>
      <c r="C199" s="80">
        <f t="shared" ref="C199:D199" si="84">C197+C195</f>
        <v>56.9</v>
      </c>
      <c r="D199" s="80">
        <f t="shared" si="84"/>
        <v>-1.2000000000000002</v>
      </c>
      <c r="E199" s="80"/>
    </row>
    <row r="200" spans="1:6" ht="40.5" customHeight="1" x14ac:dyDescent="0.25">
      <c r="A200" s="18" t="s">
        <v>158</v>
      </c>
      <c r="B200" s="66">
        <f>B196</f>
        <v>-1.9</v>
      </c>
      <c r="C200" s="66">
        <f t="shared" ref="C200:D200" si="85">C196</f>
        <v>-1.9</v>
      </c>
      <c r="D200" s="66">
        <f t="shared" si="85"/>
        <v>-1.6</v>
      </c>
      <c r="E200" s="80"/>
    </row>
    <row r="201" spans="1:6" ht="21" customHeight="1" x14ac:dyDescent="0.25">
      <c r="A201" s="18" t="s">
        <v>133</v>
      </c>
      <c r="B201" s="66">
        <f>B198</f>
        <v>58.8</v>
      </c>
      <c r="C201" s="66">
        <f t="shared" ref="C201:D201" si="86">C198</f>
        <v>58.8</v>
      </c>
      <c r="D201" s="66">
        <f t="shared" si="86"/>
        <v>0.4</v>
      </c>
      <c r="E201" s="66"/>
    </row>
    <row r="202" spans="1:6" ht="15.75" x14ac:dyDescent="0.25">
      <c r="A202" s="117" t="s">
        <v>34</v>
      </c>
      <c r="B202" s="97">
        <f>B10+B15+B20+B25+B48+B170+B189+B199</f>
        <v>327.40000000000003</v>
      </c>
      <c r="C202" s="97">
        <f>C10+C15+C20+C25+C48+C170+C189+C199</f>
        <v>-218.50000000000009</v>
      </c>
      <c r="D202" s="97">
        <f>D10+D15+D20+D25+D48+D170+D189+D199</f>
        <v>22</v>
      </c>
      <c r="E202" s="97">
        <f>E10+E15+E20+E25+E48+E170+E189+E199</f>
        <v>545.90000000000009</v>
      </c>
      <c r="F202" s="68"/>
    </row>
    <row r="203" spans="1:6" x14ac:dyDescent="0.25">
      <c r="A203" s="18" t="s">
        <v>27</v>
      </c>
      <c r="B203" s="39"/>
      <c r="C203" s="39">
        <f>C21+C49+C171+C190</f>
        <v>-27.499999999999993</v>
      </c>
      <c r="D203" s="39">
        <f t="shared" ref="D203:E203" si="87">D21+D49+D171+D190</f>
        <v>-34.1</v>
      </c>
      <c r="E203" s="39">
        <f t="shared" si="87"/>
        <v>27.5</v>
      </c>
    </row>
    <row r="204" spans="1:6" x14ac:dyDescent="0.25">
      <c r="A204" s="29" t="s">
        <v>37</v>
      </c>
      <c r="B204" s="39"/>
      <c r="C204" s="39">
        <f t="shared" ref="C204:E204" si="88">C172</f>
        <v>-3.5999999999999996</v>
      </c>
      <c r="D204" s="39">
        <f t="shared" si="88"/>
        <v>-6.4999999999999991</v>
      </c>
      <c r="E204" s="39">
        <f t="shared" si="88"/>
        <v>3.5999999999999996</v>
      </c>
    </row>
    <row r="205" spans="1:6" ht="38.25" x14ac:dyDescent="0.25">
      <c r="A205" s="18" t="s">
        <v>159</v>
      </c>
      <c r="B205" s="39">
        <f>B11+B191+B200</f>
        <v>81.099999999999994</v>
      </c>
      <c r="C205" s="39">
        <f>C11+C191+C200</f>
        <v>81.099999999999994</v>
      </c>
      <c r="D205" s="39">
        <f>D11+D191+D200</f>
        <v>-15</v>
      </c>
      <c r="E205" s="39"/>
    </row>
    <row r="206" spans="1:6" ht="18" customHeight="1" x14ac:dyDescent="0.25">
      <c r="A206" s="18" t="s">
        <v>47</v>
      </c>
      <c r="B206" s="45">
        <f>B50+B174+B192</f>
        <v>125.6</v>
      </c>
      <c r="C206" s="45">
        <f>C50+C174+C192</f>
        <v>113.6</v>
      </c>
      <c r="D206" s="45">
        <f>D50+D174+D192</f>
        <v>20.700000000000003</v>
      </c>
      <c r="E206" s="45">
        <f>E50+E174+E192</f>
        <v>12</v>
      </c>
    </row>
    <row r="207" spans="1:6" x14ac:dyDescent="0.25">
      <c r="A207" s="99" t="s">
        <v>26</v>
      </c>
      <c r="B207" s="11">
        <f>B16+B175+B193+B201</f>
        <v>120.7</v>
      </c>
      <c r="C207" s="11">
        <f t="shared" ref="C207:E207" si="89">C16+C175+C193+C201</f>
        <v>276.39999999999998</v>
      </c>
      <c r="D207" s="11">
        <f t="shared" si="89"/>
        <v>53.9</v>
      </c>
      <c r="E207" s="11">
        <f t="shared" si="89"/>
        <v>-155.69999999999999</v>
      </c>
    </row>
    <row r="208" spans="1:6" ht="43.5" customHeight="1" x14ac:dyDescent="0.25">
      <c r="A208" s="18" t="s">
        <v>160</v>
      </c>
      <c r="B208" s="11"/>
      <c r="C208" s="11">
        <f t="shared" ref="C208:E208" si="90">C26</f>
        <v>-658.6</v>
      </c>
      <c r="D208" s="11"/>
      <c r="E208" s="11">
        <f t="shared" si="90"/>
        <v>658.6</v>
      </c>
    </row>
    <row r="209" spans="1:5" x14ac:dyDescent="0.25">
      <c r="A209" s="44" t="s">
        <v>134</v>
      </c>
      <c r="B209" s="11"/>
      <c r="C209" s="9">
        <f t="shared" ref="C209:E209" si="91">C173</f>
        <v>0.1</v>
      </c>
      <c r="D209" s="9">
        <f t="shared" si="91"/>
        <v>3</v>
      </c>
      <c r="E209" s="9">
        <f t="shared" si="91"/>
        <v>-0.1</v>
      </c>
    </row>
    <row r="210" spans="1:5" x14ac:dyDescent="0.25">
      <c r="A210" s="5"/>
      <c r="B210" s="6"/>
      <c r="C210" s="6"/>
      <c r="D210" s="6"/>
      <c r="E210" s="6"/>
    </row>
    <row r="211" spans="1:5" x14ac:dyDescent="0.25">
      <c r="A211" s="5"/>
      <c r="B211" s="5"/>
      <c r="C211" s="5"/>
      <c r="D211" s="14"/>
      <c r="E211" s="5"/>
    </row>
    <row r="212" spans="1:5" x14ac:dyDescent="0.25">
      <c r="A212" s="5"/>
      <c r="B212" s="6"/>
      <c r="C212" s="5"/>
      <c r="D212" s="14"/>
      <c r="E212" s="5"/>
    </row>
    <row r="213" spans="1:5" x14ac:dyDescent="0.25">
      <c r="A213" s="5"/>
      <c r="B213" s="5"/>
      <c r="C213" s="5"/>
      <c r="D213" s="14"/>
      <c r="E213" s="5"/>
    </row>
    <row r="214" spans="1:5" x14ac:dyDescent="0.25">
      <c r="A214" s="5"/>
      <c r="B214" s="5"/>
      <c r="C214" s="5"/>
      <c r="D214" s="14"/>
      <c r="E214" s="5"/>
    </row>
    <row r="215" spans="1:5" x14ac:dyDescent="0.25">
      <c r="A215" s="5"/>
      <c r="B215" s="5"/>
      <c r="C215" s="5"/>
      <c r="D215" s="14"/>
      <c r="E215" s="5"/>
    </row>
    <row r="216" spans="1:5" x14ac:dyDescent="0.25">
      <c r="A216" s="5"/>
      <c r="B216" s="5"/>
      <c r="C216" s="5"/>
      <c r="D216" s="14"/>
      <c r="E216" s="5"/>
    </row>
    <row r="217" spans="1:5" x14ac:dyDescent="0.25">
      <c r="A217" s="5"/>
      <c r="B217" s="5"/>
      <c r="C217" s="5"/>
      <c r="D217" s="14"/>
      <c r="E217" s="5"/>
    </row>
    <row r="218" spans="1:5" x14ac:dyDescent="0.25">
      <c r="A218" s="5"/>
      <c r="B218" s="5"/>
      <c r="C218" s="5"/>
      <c r="D218" s="14"/>
      <c r="E218" s="5"/>
    </row>
    <row r="219" spans="1:5" x14ac:dyDescent="0.25">
      <c r="A219" s="5"/>
      <c r="B219" s="5"/>
      <c r="C219" s="5"/>
      <c r="D219" s="14"/>
      <c r="E219" s="5"/>
    </row>
    <row r="220" spans="1:5" x14ac:dyDescent="0.25">
      <c r="A220" s="5"/>
      <c r="B220" s="5"/>
      <c r="C220" s="5"/>
      <c r="D220" s="14"/>
      <c r="E220" s="5"/>
    </row>
    <row r="221" spans="1:5" x14ac:dyDescent="0.25">
      <c r="A221" s="5"/>
    </row>
  </sheetData>
  <mergeCells count="10">
    <mergeCell ref="A51:E51"/>
    <mergeCell ref="A22:E22"/>
    <mergeCell ref="A2:E2"/>
    <mergeCell ref="A12:E12"/>
    <mergeCell ref="A4:A6"/>
    <mergeCell ref="B4:B6"/>
    <mergeCell ref="C4:E4"/>
    <mergeCell ref="C5:D5"/>
    <mergeCell ref="E5:E6"/>
    <mergeCell ref="A7:E7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topLeftCell="A16" workbookViewId="0">
      <selection activeCell="A27" sqref="A27"/>
    </sheetView>
  </sheetViews>
  <sheetFormatPr defaultRowHeight="12.75" x14ac:dyDescent="0.2"/>
  <cols>
    <col min="1" max="1" width="34.140625" customWidth="1"/>
    <col min="2" max="2" width="12.42578125" customWidth="1"/>
    <col min="3" max="3" width="13.140625" customWidth="1"/>
    <col min="4" max="4" width="13.7109375" customWidth="1"/>
    <col min="5" max="5" width="12.140625" customWidth="1"/>
  </cols>
  <sheetData>
    <row r="2" spans="1:5" ht="15.75" x14ac:dyDescent="0.25">
      <c r="A2" s="8"/>
      <c r="B2" s="8"/>
      <c r="C2" s="87" t="s">
        <v>104</v>
      </c>
      <c r="D2" s="88"/>
      <c r="E2" s="88"/>
    </row>
    <row r="3" spans="1:5" ht="15.75" x14ac:dyDescent="0.25">
      <c r="A3" s="8"/>
      <c r="B3" s="8"/>
      <c r="C3" s="87" t="s">
        <v>114</v>
      </c>
      <c r="D3" s="88"/>
      <c r="E3" s="88"/>
    </row>
    <row r="4" spans="1:5" ht="15.75" x14ac:dyDescent="0.25">
      <c r="A4" s="8"/>
      <c r="B4" s="8"/>
      <c r="C4" s="88" t="s">
        <v>105</v>
      </c>
      <c r="D4" s="88"/>
      <c r="E4" s="88"/>
    </row>
    <row r="5" spans="1:5" x14ac:dyDescent="0.2">
      <c r="A5" s="8"/>
      <c r="B5" s="8"/>
      <c r="C5" s="8"/>
      <c r="D5" s="8"/>
      <c r="E5" s="8"/>
    </row>
    <row r="6" spans="1:5" x14ac:dyDescent="0.2">
      <c r="A6" s="8"/>
      <c r="B6" s="8"/>
      <c r="C6" s="8"/>
      <c r="D6" s="8"/>
      <c r="E6" s="8"/>
    </row>
    <row r="7" spans="1:5" ht="35.25" customHeight="1" x14ac:dyDescent="0.2">
      <c r="A7" s="149" t="s">
        <v>97</v>
      </c>
      <c r="B7" s="149"/>
      <c r="C7" s="149"/>
      <c r="D7" s="149"/>
      <c r="E7" s="149"/>
    </row>
    <row r="8" spans="1:5" ht="23.25" customHeight="1" x14ac:dyDescent="0.2">
      <c r="A8" s="31"/>
      <c r="B8" s="31"/>
      <c r="C8" s="31"/>
      <c r="D8" s="31"/>
      <c r="E8" s="31"/>
    </row>
    <row r="9" spans="1:5" ht="22.5" customHeight="1" x14ac:dyDescent="0.25">
      <c r="A9" s="81"/>
      <c r="B9" s="82"/>
      <c r="C9" s="83" t="s">
        <v>100</v>
      </c>
      <c r="D9" s="83"/>
      <c r="E9" s="84"/>
    </row>
    <row r="10" spans="1:5" ht="105" x14ac:dyDescent="0.25">
      <c r="A10" s="91" t="s">
        <v>98</v>
      </c>
      <c r="B10" s="90" t="s">
        <v>99</v>
      </c>
      <c r="C10" s="89" t="s">
        <v>101</v>
      </c>
      <c r="D10" s="90" t="s">
        <v>102</v>
      </c>
      <c r="E10" s="90" t="s">
        <v>103</v>
      </c>
    </row>
    <row r="11" spans="1:5" ht="18.75" customHeight="1" x14ac:dyDescent="0.25">
      <c r="A11" s="85" t="s">
        <v>106</v>
      </c>
      <c r="B11" s="16">
        <f>C11+D11+E11</f>
        <v>23</v>
      </c>
      <c r="C11" s="9"/>
      <c r="D11" s="9">
        <v>28</v>
      </c>
      <c r="E11" s="9">
        <v>-5</v>
      </c>
    </row>
    <row r="12" spans="1:5" ht="16.5" customHeight="1" x14ac:dyDescent="0.25">
      <c r="A12" s="85" t="s">
        <v>107</v>
      </c>
      <c r="B12" s="16">
        <f t="shared" ref="B12:B26" si="0">C12+D12+E12</f>
        <v>0.9</v>
      </c>
      <c r="C12" s="9"/>
      <c r="D12" s="9">
        <v>0.9</v>
      </c>
      <c r="E12" s="9"/>
    </row>
    <row r="13" spans="1:5" ht="16.5" customHeight="1" x14ac:dyDescent="0.25">
      <c r="A13" s="85" t="s">
        <v>110</v>
      </c>
      <c r="B13" s="16">
        <f t="shared" si="0"/>
        <v>14</v>
      </c>
      <c r="C13" s="9"/>
      <c r="D13" s="9">
        <v>11</v>
      </c>
      <c r="E13" s="9">
        <v>3</v>
      </c>
    </row>
    <row r="14" spans="1:5" ht="16.5" customHeight="1" x14ac:dyDescent="0.25">
      <c r="A14" s="85" t="s">
        <v>161</v>
      </c>
      <c r="B14" s="16">
        <f t="shared" si="0"/>
        <v>8</v>
      </c>
      <c r="C14" s="9"/>
      <c r="D14" s="9">
        <v>8</v>
      </c>
      <c r="E14" s="9"/>
    </row>
    <row r="15" spans="1:5" ht="15.75" customHeight="1" x14ac:dyDescent="0.25">
      <c r="A15" s="85" t="s">
        <v>112</v>
      </c>
      <c r="B15" s="16">
        <f t="shared" si="0"/>
        <v>6</v>
      </c>
      <c r="C15" s="9"/>
      <c r="D15" s="9">
        <v>6</v>
      </c>
      <c r="E15" s="9"/>
    </row>
    <row r="16" spans="1:5" ht="32.25" customHeight="1" x14ac:dyDescent="0.25">
      <c r="A16" s="110" t="s">
        <v>53</v>
      </c>
      <c r="B16" s="16">
        <f t="shared" si="0"/>
        <v>38</v>
      </c>
      <c r="C16" s="9"/>
      <c r="D16" s="9">
        <v>22</v>
      </c>
      <c r="E16" s="9">
        <v>16</v>
      </c>
    </row>
    <row r="17" spans="1:5" ht="15.75" customHeight="1" x14ac:dyDescent="0.25">
      <c r="A17" s="85" t="s">
        <v>65</v>
      </c>
      <c r="B17" s="16">
        <f t="shared" si="0"/>
        <v>6.1</v>
      </c>
      <c r="C17" s="9">
        <v>5.3</v>
      </c>
      <c r="D17" s="9">
        <v>0.8</v>
      </c>
      <c r="E17" s="9"/>
    </row>
    <row r="18" spans="1:5" ht="15.75" customHeight="1" x14ac:dyDescent="0.25">
      <c r="A18" s="85" t="s">
        <v>75</v>
      </c>
      <c r="B18" s="16">
        <f t="shared" si="0"/>
        <v>0.79999999999999993</v>
      </c>
      <c r="C18" s="9">
        <v>1.2</v>
      </c>
      <c r="D18" s="9">
        <v>-0.3</v>
      </c>
      <c r="E18" s="9">
        <v>-0.1</v>
      </c>
    </row>
    <row r="19" spans="1:5" ht="15.75" customHeight="1" x14ac:dyDescent="0.25">
      <c r="A19" s="85" t="s">
        <v>68</v>
      </c>
      <c r="B19" s="16">
        <f t="shared" si="0"/>
        <v>3.6</v>
      </c>
      <c r="C19" s="9">
        <v>3.6</v>
      </c>
      <c r="D19" s="9"/>
      <c r="E19" s="9"/>
    </row>
    <row r="20" spans="1:5" ht="15.75" customHeight="1" x14ac:dyDescent="0.25">
      <c r="A20" s="85" t="s">
        <v>72</v>
      </c>
      <c r="B20" s="16">
        <f t="shared" si="0"/>
        <v>6</v>
      </c>
      <c r="C20" s="9">
        <v>6</v>
      </c>
      <c r="D20" s="9">
        <v>-0.2</v>
      </c>
      <c r="E20" s="9">
        <v>0.2</v>
      </c>
    </row>
    <row r="21" spans="1:5" ht="15.75" customHeight="1" x14ac:dyDescent="0.25">
      <c r="A21" s="85" t="s">
        <v>77</v>
      </c>
      <c r="B21" s="16">
        <f t="shared" si="0"/>
        <v>4</v>
      </c>
      <c r="C21" s="9">
        <v>3.8</v>
      </c>
      <c r="D21" s="9">
        <v>0.2</v>
      </c>
      <c r="E21" s="9"/>
    </row>
    <row r="22" spans="1:5" ht="15.75" customHeight="1" x14ac:dyDescent="0.25">
      <c r="A22" s="85" t="s">
        <v>82</v>
      </c>
      <c r="B22" s="16">
        <f t="shared" si="0"/>
        <v>0.7</v>
      </c>
      <c r="C22" s="9">
        <v>0.7</v>
      </c>
      <c r="D22" s="9"/>
      <c r="E22" s="9"/>
    </row>
    <row r="23" spans="1:5" ht="15.75" customHeight="1" x14ac:dyDescent="0.25">
      <c r="A23" s="85" t="s">
        <v>128</v>
      </c>
      <c r="B23" s="16">
        <f t="shared" si="0"/>
        <v>4</v>
      </c>
      <c r="C23" s="9">
        <v>4</v>
      </c>
      <c r="D23" s="9"/>
      <c r="E23" s="9"/>
    </row>
    <row r="24" spans="1:5" ht="15.75" customHeight="1" x14ac:dyDescent="0.25">
      <c r="A24" s="85" t="s">
        <v>162</v>
      </c>
      <c r="B24" s="16">
        <f t="shared" si="0"/>
        <v>0.4</v>
      </c>
      <c r="C24" s="9">
        <v>0.4</v>
      </c>
      <c r="D24" s="9"/>
      <c r="E24" s="9"/>
    </row>
    <row r="25" spans="1:5" ht="15.75" customHeight="1" x14ac:dyDescent="0.25">
      <c r="A25" s="85" t="s">
        <v>130</v>
      </c>
      <c r="B25" s="16">
        <f t="shared" si="0"/>
        <v>1.5</v>
      </c>
      <c r="C25" s="9"/>
      <c r="D25" s="9"/>
      <c r="E25" s="9">
        <v>1.5</v>
      </c>
    </row>
    <row r="26" spans="1:5" ht="15.75" customHeight="1" x14ac:dyDescent="0.25">
      <c r="A26" s="85" t="s">
        <v>84</v>
      </c>
      <c r="B26" s="16">
        <f t="shared" si="0"/>
        <v>8.6</v>
      </c>
      <c r="C26" s="9">
        <v>7</v>
      </c>
      <c r="D26" s="9">
        <v>1</v>
      </c>
      <c r="E26" s="9">
        <v>0.6</v>
      </c>
    </row>
    <row r="27" spans="1:5" ht="14.25" x14ac:dyDescent="0.2">
      <c r="A27" s="86" t="s">
        <v>163</v>
      </c>
      <c r="B27" s="16">
        <f>SUM(B11:B26)</f>
        <v>125.6</v>
      </c>
      <c r="C27" s="16">
        <f>SUM(C11:C26)</f>
        <v>32</v>
      </c>
      <c r="D27" s="16">
        <f>SUM(D11:D26)</f>
        <v>77.400000000000006</v>
      </c>
      <c r="E27" s="16">
        <f>SUM(E11:E26)</f>
        <v>16.2</v>
      </c>
    </row>
    <row r="28" spans="1:5" x14ac:dyDescent="0.2">
      <c r="A28" s="8"/>
      <c r="B28" s="8"/>
      <c r="C28" s="8"/>
      <c r="D28" s="8"/>
      <c r="E28" s="8"/>
    </row>
    <row r="29" spans="1:5" x14ac:dyDescent="0.2">
      <c r="A29" s="8"/>
      <c r="B29" s="8"/>
      <c r="C29" s="8"/>
      <c r="D29" s="8"/>
      <c r="E29" s="8"/>
    </row>
  </sheetData>
  <mergeCells count="1">
    <mergeCell ref="A7:E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I20" sqref="I20"/>
    </sheetView>
  </sheetViews>
  <sheetFormatPr defaultRowHeight="12.75" x14ac:dyDescent="0.2"/>
  <cols>
    <col min="1" max="1" width="37.5703125" customWidth="1"/>
    <col min="2" max="2" width="13.5703125" customWidth="1"/>
    <col min="3" max="3" width="13.28515625" customWidth="1"/>
    <col min="4" max="4" width="12.42578125" customWidth="1"/>
    <col min="5" max="5" width="13.5703125" customWidth="1"/>
  </cols>
  <sheetData>
    <row r="1" spans="1:5" x14ac:dyDescent="0.2">
      <c r="A1" s="31"/>
      <c r="B1" s="8"/>
      <c r="C1" s="8"/>
      <c r="D1" s="8"/>
    </row>
    <row r="2" spans="1:5" ht="15" x14ac:dyDescent="0.25">
      <c r="A2" s="31"/>
      <c r="B2" s="3" t="s">
        <v>29</v>
      </c>
      <c r="C2" s="3"/>
      <c r="D2" s="3"/>
    </row>
    <row r="3" spans="1:5" ht="15" x14ac:dyDescent="0.25">
      <c r="A3" s="31"/>
      <c r="B3" s="3" t="s">
        <v>115</v>
      </c>
      <c r="C3" s="3"/>
      <c r="D3" s="3"/>
    </row>
    <row r="4" spans="1:5" ht="15" x14ac:dyDescent="0.25">
      <c r="A4" s="31"/>
      <c r="B4" s="3" t="s">
        <v>17</v>
      </c>
      <c r="C4" s="3"/>
      <c r="D4" s="3"/>
    </row>
    <row r="5" spans="1:5" x14ac:dyDescent="0.2">
      <c r="A5" s="31"/>
      <c r="B5" s="8"/>
      <c r="C5" s="8"/>
      <c r="D5" s="8"/>
    </row>
    <row r="6" spans="1:5" ht="15.75" x14ac:dyDescent="0.25">
      <c r="A6" s="30" t="s">
        <v>30</v>
      </c>
      <c r="B6" s="30"/>
      <c r="C6" s="30"/>
      <c r="D6" s="30"/>
    </row>
    <row r="7" spans="1:5" ht="2.25" customHeight="1" x14ac:dyDescent="0.25">
      <c r="A7" s="30"/>
      <c r="B7" s="30"/>
      <c r="C7" s="30"/>
      <c r="D7" s="30"/>
    </row>
    <row r="8" spans="1:5" ht="15.75" x14ac:dyDescent="0.25">
      <c r="A8" s="32" t="s">
        <v>18</v>
      </c>
      <c r="B8" s="32"/>
      <c r="C8" s="32"/>
      <c r="D8" s="32"/>
    </row>
    <row r="9" spans="1:5" ht="15.75" x14ac:dyDescent="0.25">
      <c r="A9" s="32"/>
      <c r="B9" s="32"/>
      <c r="C9" s="32"/>
      <c r="D9" s="32"/>
    </row>
    <row r="10" spans="1:5" ht="15.75" x14ac:dyDescent="0.25">
      <c r="A10" s="33" t="s">
        <v>41</v>
      </c>
      <c r="B10" s="33"/>
      <c r="C10" s="33"/>
      <c r="D10" s="32"/>
    </row>
    <row r="11" spans="1:5" ht="15.75" x14ac:dyDescent="0.25">
      <c r="A11" s="32"/>
      <c r="B11" s="32"/>
      <c r="C11" s="32"/>
      <c r="D11" s="32"/>
    </row>
    <row r="12" spans="1:5" ht="24" customHeight="1" x14ac:dyDescent="0.2">
      <c r="A12" s="150" t="s">
        <v>19</v>
      </c>
      <c r="B12" s="150" t="s">
        <v>20</v>
      </c>
      <c r="C12" s="153" t="s">
        <v>40</v>
      </c>
      <c r="D12" s="154"/>
      <c r="E12" s="34"/>
    </row>
    <row r="13" spans="1:5" ht="15.75" x14ac:dyDescent="0.2">
      <c r="A13" s="151"/>
      <c r="B13" s="151"/>
      <c r="C13" s="155" t="s">
        <v>21</v>
      </c>
      <c r="D13" s="156"/>
      <c r="E13" s="157" t="s">
        <v>25</v>
      </c>
    </row>
    <row r="14" spans="1:5" ht="51" customHeight="1" x14ac:dyDescent="0.2">
      <c r="A14" s="152"/>
      <c r="B14" s="152"/>
      <c r="C14" s="35" t="s">
        <v>22</v>
      </c>
      <c r="D14" s="36" t="s">
        <v>16</v>
      </c>
      <c r="E14" s="158"/>
    </row>
    <row r="15" spans="1:5" ht="30.75" customHeight="1" x14ac:dyDescent="0.2">
      <c r="A15" s="38" t="s">
        <v>116</v>
      </c>
      <c r="B15" s="43"/>
      <c r="C15" s="43"/>
      <c r="D15" s="42"/>
      <c r="E15" s="43"/>
    </row>
    <row r="16" spans="1:5" ht="15.75" customHeight="1" x14ac:dyDescent="0.2">
      <c r="A16" s="95" t="s">
        <v>45</v>
      </c>
      <c r="B16" s="70"/>
      <c r="C16" s="70">
        <v>-1364.88</v>
      </c>
      <c r="D16" s="71"/>
      <c r="E16" s="70">
        <v>1364.88</v>
      </c>
    </row>
    <row r="17" spans="1:5" ht="21.75" customHeight="1" x14ac:dyDescent="0.25">
      <c r="A17" s="69" t="s">
        <v>117</v>
      </c>
      <c r="B17" s="43"/>
      <c r="C17" s="43">
        <f>C16</f>
        <v>-1364.88</v>
      </c>
      <c r="D17" s="43"/>
      <c r="E17" s="43">
        <f t="shared" ref="E17:E18" si="0">E16</f>
        <v>1364.88</v>
      </c>
    </row>
    <row r="18" spans="1:5" ht="24" customHeight="1" x14ac:dyDescent="0.25">
      <c r="A18" s="69" t="s">
        <v>51</v>
      </c>
      <c r="B18" s="43"/>
      <c r="C18" s="43">
        <f>C17</f>
        <v>-1364.88</v>
      </c>
      <c r="D18" s="43"/>
      <c r="E18" s="43">
        <f t="shared" si="0"/>
        <v>1364.88</v>
      </c>
    </row>
    <row r="19" spans="1:5" x14ac:dyDescent="0.2">
      <c r="A19" s="15"/>
    </row>
  </sheetData>
  <mergeCells count="5">
    <mergeCell ref="A12:A14"/>
    <mergeCell ref="B12:B14"/>
    <mergeCell ref="C12:D12"/>
    <mergeCell ref="C13:D13"/>
    <mergeCell ref="E13:E14"/>
  </mergeCells>
  <pageMargins left="0.70866141732283472" right="0.59055118110236227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2</vt:i4>
      </vt:variant>
    </vt:vector>
  </HeadingPairs>
  <TitlesOfParts>
    <vt:vector size="6" baseType="lpstr">
      <vt:lpstr>1priedas</vt:lpstr>
      <vt:lpstr>2 priedas</vt:lpstr>
      <vt:lpstr>3 priedas</vt:lpstr>
      <vt:lpstr>4 priedas</vt:lpstr>
      <vt:lpstr>'1priedas'!Print_Titles</vt:lpstr>
      <vt:lpstr>'2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Daiva Breivienė</cp:lastModifiedBy>
  <cp:lastPrinted>2019-12-11T09:51:50Z</cp:lastPrinted>
  <dcterms:created xsi:type="dcterms:W3CDTF">2005-12-13T07:19:10Z</dcterms:created>
  <dcterms:modified xsi:type="dcterms:W3CDTF">2019-12-16T11:19:38Z</dcterms:modified>
</cp:coreProperties>
</file>