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I40" i="2" l="1"/>
  <c r="J40" i="2"/>
  <c r="H40" i="2"/>
  <c r="I89" i="2" l="1"/>
  <c r="J89" i="2"/>
  <c r="I82" i="2"/>
  <c r="I91" i="2" s="1"/>
  <c r="J82" i="2"/>
  <c r="J91" i="2" s="1"/>
  <c r="H82" i="2"/>
  <c r="H89" i="2"/>
  <c r="I18" i="2" l="1"/>
  <c r="J18" i="2"/>
  <c r="H18" i="2"/>
  <c r="H91" i="2" l="1"/>
  <c r="I65" i="2" l="1"/>
  <c r="J65" i="2"/>
  <c r="I12" i="2"/>
  <c r="J12" i="2"/>
  <c r="H12" i="2"/>
  <c r="I75" i="2" l="1"/>
  <c r="J75" i="2"/>
  <c r="H75" i="2"/>
  <c r="I59" i="2" l="1"/>
  <c r="J59" i="2"/>
  <c r="H59" i="2"/>
  <c r="I71" i="2"/>
  <c r="J71" i="2"/>
  <c r="I36" i="2" l="1"/>
  <c r="I50" i="2"/>
  <c r="I48" i="2"/>
  <c r="J48" i="2"/>
  <c r="I46" i="2"/>
  <c r="I44" i="2"/>
  <c r="I42" i="2"/>
  <c r="I38" i="2"/>
  <c r="J36" i="2"/>
  <c r="I34" i="2"/>
  <c r="I32" i="2"/>
  <c r="I30" i="2"/>
  <c r="I28" i="2"/>
  <c r="I25" i="2"/>
  <c r="I73" i="2"/>
  <c r="I76" i="2" s="1"/>
  <c r="J73" i="2"/>
  <c r="H73" i="2"/>
  <c r="I15" i="2"/>
  <c r="J15" i="2"/>
  <c r="H15" i="2"/>
  <c r="H48" i="2"/>
  <c r="I60" i="2"/>
  <c r="H60" i="2"/>
  <c r="I20" i="2"/>
  <c r="J20" i="2"/>
  <c r="H20" i="2"/>
  <c r="J60" i="2"/>
  <c r="H55" i="2"/>
  <c r="H56" i="2" s="1"/>
  <c r="H25" i="2"/>
  <c r="H28" i="2"/>
  <c r="H30" i="2"/>
  <c r="H32" i="2"/>
  <c r="H34" i="2"/>
  <c r="H36" i="2"/>
  <c r="H38" i="2"/>
  <c r="H42" i="2"/>
  <c r="H44" i="2"/>
  <c r="H50" i="2"/>
  <c r="H46" i="2"/>
  <c r="H71" i="2"/>
  <c r="H65" i="2"/>
  <c r="H66" i="2" s="1"/>
  <c r="H67" i="2" s="1"/>
  <c r="J25" i="2"/>
  <c r="J28" i="2"/>
  <c r="J30" i="2"/>
  <c r="J32" i="2"/>
  <c r="J34" i="2"/>
  <c r="J38" i="2"/>
  <c r="J42" i="2"/>
  <c r="J44" i="2"/>
  <c r="J50" i="2"/>
  <c r="J46" i="2"/>
  <c r="I66" i="2"/>
  <c r="I67" i="2" s="1"/>
  <c r="I55" i="2"/>
  <c r="I56" i="2" s="1"/>
  <c r="J55" i="2"/>
  <c r="J56" i="2" s="1"/>
  <c r="J66" i="2"/>
  <c r="J67" i="2" s="1"/>
  <c r="J76" i="2" l="1"/>
  <c r="J77" i="2" s="1"/>
  <c r="J51" i="2"/>
  <c r="J21" i="2"/>
  <c r="H76" i="2"/>
  <c r="H77" i="2" s="1"/>
  <c r="I21" i="2"/>
  <c r="H21" i="2"/>
  <c r="I77" i="2"/>
  <c r="I51" i="2"/>
  <c r="H51" i="2"/>
  <c r="J61" i="2" l="1"/>
  <c r="J78" i="2" s="1"/>
  <c r="I61" i="2"/>
  <c r="I78" i="2" s="1"/>
  <c r="H61" i="2"/>
  <c r="H78" i="2" s="1"/>
</calcChain>
</file>

<file path=xl/sharedStrings.xml><?xml version="1.0" encoding="utf-8"?>
<sst xmlns="http://schemas.openxmlformats.org/spreadsheetml/2006/main" count="318" uniqueCount="136">
  <si>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</si>
  <si>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</si>
  <si>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</si>
  <si>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</si>
  <si>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</si>
  <si>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</si>
  <si>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</si>
  <si>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</si>
  <si>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</si>
  <si>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</si>
  <si>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</si>
  <si>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</si>
  <si>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</si>
  <si>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</si>
  <si>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</si>
  <si>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</si>
  <si>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</si>
  <si>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</si>
  <si>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</si>
  <si>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</si>
  <si>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</si>
  <si>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</si>
  <si>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</si>
  <si>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</si>
  <si>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</si>
  <si>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</si>
  <si>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</si>
  <si>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</si>
  <si>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</si>
  <si>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</si>
  <si>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</si>
  <si>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</si>
  <si>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</si>
  <si>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</si>
  <si>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</si>
  <si>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</si>
  <si>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</si>
  <si>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</si>
  <si>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</si>
  <si>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</si>
  <si>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</si>
  <si>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</si>
  <si>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</si>
  <si>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</si>
  <si>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</si>
  <si>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</si>
  <si>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</si>
  <si>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</si>
  <si>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>Teikti duomenis Valstybės suteiktos pagalbos registrui</t>
  </si>
  <si>
    <t>SAVIVALDYBĖS VALDYMO PROGRAMA (01)</t>
  </si>
  <si>
    <t>Dalyvauti vietos ir tarptautinių organizacijų veikloje</t>
  </si>
  <si>
    <t>Tinkamai įgyvendinti Savivaldybei perduotas valstybės funkcijas.</t>
  </si>
  <si>
    <t>288724610</t>
  </si>
  <si>
    <t>Užtikrinti Savivaldybės viešojo administravimo ir viešųjų paslaugų teikimo  skaidrumą, atvirumą, teisinių ir antikorupcinių principų laikymąsi, ilgalaikėmis priemonėmis ir procedūromis užkirsti kelią korupcijai.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</si>
  <si>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</si>
  <si>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</si>
  <si>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</si>
  <si>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</si>
  <si>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</si>
  <si>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</si>
  <si>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</si>
  <si>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</si>
  <si>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Administruoti socialines išmokas ir kompensacijas</t>
  </si>
  <si>
    <t>SB(VB)</t>
  </si>
  <si>
    <t>Tobulinti Savivaldybės veiklą, pagerinti valdymo kokybę ir efektyvumą</t>
  </si>
  <si>
    <t xml:space="preserve"> Organizuoti civilinę saugą ir mobilizaciją</t>
  </si>
  <si>
    <t>Įgyvendinti Panevėžio miesto savivaldybės korupcijos prevencijos programos priemonių planą</t>
  </si>
  <si>
    <t>Grąžinti ilgalaikes paskolas ir vykdyti finansinius įsipareigojimus</t>
  </si>
  <si>
    <t>Numatyti Savivaldybės biudžete lėšų, reikalingų palūkanoms ir kitoms su paskolomis susijusiomis išlaidoms padengti</t>
  </si>
  <si>
    <t>Valstybės tarnautojų pareigybių skaičius</t>
  </si>
  <si>
    <t>Darbuotojų, dirbančių pagal darbo sutartis, pareigybių skaičius</t>
  </si>
  <si>
    <t>Tarybos sekretoriato pareigybių skaičius</t>
  </si>
  <si>
    <t>Kontrolės ir audito tarnybos pareigybių skaičius</t>
  </si>
  <si>
    <t>Įsigyti 4 automobiliai išperkamosios nuomos būdu</t>
  </si>
  <si>
    <t>Perduotoms skoloms bankams sumokėti</t>
  </si>
  <si>
    <t>VB</t>
  </si>
  <si>
    <t>Planuotos reikšmės</t>
  </si>
  <si>
    <t>Faktinės reikšmės</t>
  </si>
  <si>
    <t>Sporto skyrius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</si>
  <si>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</si>
  <si>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</si>
  <si>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</si>
  <si>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</si>
  <si>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Paaiškinimai dėl nukrypimų</t>
  </si>
  <si>
    <t>Asignavimai (tūkst. Eur)</t>
  </si>
  <si>
    <t>Informacija apie pasiektus rezultatus, duomenys apie programai skirtų asignavimų panaudojimo tikslingumą</t>
  </si>
  <si>
    <t>Tobulinti „Vieno langelio“ sistemą</t>
  </si>
  <si>
    <t>Organizuoti Savivaldybės tarybos, Tarybos sekretoriato darbą</t>
  </si>
  <si>
    <t>Savivaldybės tarybos narių skaičius</t>
  </si>
  <si>
    <t>Civilinės būklės aktų įrašymo, sudarymo, keitimo, papildymo, atkūrimo anuliavimas ir pakartotinių dokumentų išdavimas per metus (vnt.)</t>
  </si>
  <si>
    <t xml:space="preserve"> Organizuoti gyventojų gyvenamosios vietos deklaravimą</t>
  </si>
  <si>
    <t>Organizacijų, kurių narė yra Savivaldybė, skaičius (vnt.)</t>
  </si>
  <si>
    <t>Sudaryti sąlygas iš anksto negalimoms suplanuoti priemonėms vykdyti ir Savivaldybės įsipareigojimams vykdyti</t>
  </si>
  <si>
    <t>Sudaryti Savivaldybės administracijos direktoriaus rezervą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</si>
  <si>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</si>
  <si>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</si>
  <si>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</si>
  <si>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</si>
  <si>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</si>
  <si>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</si>
  <si>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</si>
  <si>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</si>
  <si>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</si>
  <si>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Vidaus administravimo skyrius</t>
  </si>
  <si>
    <t>ES</t>
  </si>
  <si>
    <t>0;3</t>
  </si>
  <si>
    <t>0;16</t>
  </si>
  <si>
    <t>0;1</t>
  </si>
  <si>
    <t>0;11;8</t>
  </si>
  <si>
    <t>0;15; 12</t>
  </si>
  <si>
    <t>Gyventojų pasitenkinimo Savivaldybės administracijos skyrių ir įstaigų atliekamomis viešosiomis paslaugomis kilimas 12 proc. (kasmet po 4 proc.)</t>
  </si>
  <si>
    <t>Įvykdyti visi kriterijai, numatyti Panevėžio miesto savivaldybės Korupcijos prevencijos programos įgyvendinimo priemonių plane</t>
  </si>
  <si>
    <t>0;13</t>
  </si>
  <si>
    <t>0;9</t>
  </si>
  <si>
    <t>0;14</t>
  </si>
  <si>
    <t>0;11</t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</si>
  <si>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</si>
  <si>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</si>
  <si>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Vertinimo kriterijus</t>
  </si>
  <si>
    <t>Skirti lėšų mokyklų pastatų  apsaugai  ir komunalinėms paslaugoms</t>
  </si>
  <si>
    <t>5000</t>
  </si>
  <si>
    <t>Finansinių įsipareigojimų vykdymas (paskolų ir palūkanų mokėjimas pagal grafiką, kitų finansinių įsipareigojimų vykdymas), proc.</t>
  </si>
  <si>
    <t>1628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</si>
  <si>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</si>
  <si>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</t>
  </si>
  <si>
    <t>Virš 5000</t>
  </si>
  <si>
    <t>PANEVĖŽIO MIESTO SAVIVALDYBĖS 2019 -2021 METŲ VEIKLOS PLANO ĮGYVENDINIMO 2019 METAIS ATASKAITA</t>
  </si>
  <si>
    <t>2019 m. asignavimų patvirtintas planas</t>
  </si>
  <si>
    <t>2019 m. asignavimų patikslintas planas</t>
  </si>
  <si>
    <t>2019 m. panaudotos lėšos (kasinės išlaidos)</t>
  </si>
  <si>
    <t>Vykdyti jaunimo teisių apsaugą</t>
  </si>
  <si>
    <t>14</t>
  </si>
  <si>
    <t>Tvarkyti erdvinių duomenų rinkinį</t>
  </si>
  <si>
    <t xml:space="preserve"> Administruoti laikinuosius darbus</t>
  </si>
  <si>
    <t>127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</si>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</sst>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9"/>
      <color theme="4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9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20" fillId="0" borderId="0"/>
  </cellStyleXfs>
  <cellXfs count="45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49" fontId="7" fillId="2" borderId="37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1" fillId="0" borderId="47" xfId="0" applyFont="1" applyBorder="1" applyAlignment="1">
      <alignment horizontal="center" vertical="top" wrapText="1"/>
    </xf>
    <xf numFmtId="0" fontId="11" fillId="0" borderId="23" xfId="0" applyFont="1" applyBorder="1" applyAlignment="1">
      <alignment vertical="top" wrapText="1"/>
    </xf>
    <xf numFmtId="0" fontId="11" fillId="0" borderId="17" xfId="0" applyFont="1" applyBorder="1" applyAlignment="1">
      <alignment horizontal="center" vertical="top" wrapText="1"/>
    </xf>
    <xf numFmtId="0" fontId="10" fillId="0" borderId="45" xfId="0" applyFont="1" applyBorder="1" applyAlignment="1">
      <alignment vertical="top" wrapText="1"/>
    </xf>
    <xf numFmtId="0" fontId="11" fillId="0" borderId="40" xfId="0" applyFont="1" applyBorder="1" applyAlignment="1">
      <alignment horizontal="center" vertical="top" wrapText="1"/>
    </xf>
    <xf numFmtId="0" fontId="10" fillId="0" borderId="43" xfId="0" applyFont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7" fillId="3" borderId="29" xfId="0" applyNumberFormat="1" applyFont="1" applyFill="1" applyBorder="1" applyAlignment="1">
      <alignment horizontal="center" vertical="top"/>
    </xf>
    <xf numFmtId="164" fontId="7" fillId="3" borderId="39" xfId="0" applyNumberFormat="1" applyFont="1" applyFill="1" applyBorder="1" applyAlignment="1">
      <alignment horizontal="center" vertical="top"/>
    </xf>
    <xf numFmtId="0" fontId="2" fillId="3" borderId="42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164" fontId="7" fillId="2" borderId="32" xfId="0" applyNumberFormat="1" applyFont="1" applyFill="1" applyBorder="1" applyAlignment="1">
      <alignment horizontal="center" vertical="top"/>
    </xf>
    <xf numFmtId="0" fontId="2" fillId="2" borderId="3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1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7" fillId="6" borderId="2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horizontal="left" wrapText="1"/>
    </xf>
    <xf numFmtId="164" fontId="16" fillId="0" borderId="65" xfId="0" applyNumberFormat="1" applyFont="1" applyBorder="1" applyAlignment="1">
      <alignment horizontal="center" vertical="top"/>
    </xf>
    <xf numFmtId="164" fontId="16" fillId="0" borderId="52" xfId="0" applyNumberFormat="1" applyFont="1" applyBorder="1" applyAlignment="1">
      <alignment horizontal="center" vertical="top"/>
    </xf>
    <xf numFmtId="0" fontId="2" fillId="0" borderId="63" xfId="0" applyFont="1" applyBorder="1" applyAlignment="1">
      <alignment horizontal="center" vertical="center" wrapText="1"/>
    </xf>
    <xf numFmtId="164" fontId="19" fillId="4" borderId="31" xfId="0" applyNumberFormat="1" applyFont="1" applyFill="1" applyBorder="1" applyAlignment="1">
      <alignment horizontal="center" vertical="top"/>
    </xf>
    <xf numFmtId="164" fontId="19" fillId="4" borderId="47" xfId="0" applyNumberFormat="1" applyFont="1" applyFill="1" applyBorder="1" applyAlignment="1">
      <alignment horizontal="center" vertical="top"/>
    </xf>
    <xf numFmtId="164" fontId="19" fillId="0" borderId="31" xfId="0" applyNumberFormat="1" applyFont="1" applyBorder="1" applyAlignment="1">
      <alignment horizontal="center" vertical="center"/>
    </xf>
    <xf numFmtId="164" fontId="16" fillId="0" borderId="53" xfId="0" applyNumberFormat="1" applyFont="1" applyBorder="1" applyAlignment="1">
      <alignment horizontal="center" vertical="top"/>
    </xf>
    <xf numFmtId="164" fontId="16" fillId="0" borderId="49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60" xfId="0" applyFont="1" applyBorder="1" applyAlignment="1">
      <alignment horizontal="center" vertical="center" textRotation="90"/>
    </xf>
    <xf numFmtId="164" fontId="19" fillId="7" borderId="31" xfId="0" applyNumberFormat="1" applyFont="1" applyFill="1" applyBorder="1" applyAlignment="1">
      <alignment horizontal="center" vertical="top"/>
    </xf>
    <xf numFmtId="164" fontId="19" fillId="7" borderId="47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0" xfId="0" applyNumberFormat="1" applyFont="1" applyAlignment="1">
      <alignment vertical="top"/>
    </xf>
    <xf numFmtId="0" fontId="22" fillId="0" borderId="0" xfId="0" applyFont="1" applyAlignment="1">
      <alignment horizontal="center" vertical="top"/>
    </xf>
    <xf numFmtId="0" fontId="21" fillId="0" borderId="0" xfId="0" applyFont="1" applyAlignment="1">
      <alignment horizontal="left" wrapText="1"/>
    </xf>
    <xf numFmtId="0" fontId="26" fillId="0" borderId="38" xfId="0" applyFont="1" applyFill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top" wrapText="1"/>
    </xf>
    <xf numFmtId="0" fontId="10" fillId="0" borderId="71" xfId="0" applyFont="1" applyBorder="1" applyAlignment="1">
      <alignment vertical="top" wrapText="1"/>
    </xf>
    <xf numFmtId="164" fontId="7" fillId="3" borderId="40" xfId="0" applyNumberFormat="1" applyFont="1" applyFill="1" applyBorder="1" applyAlignment="1">
      <alignment horizontal="center" vertical="top"/>
    </xf>
    <xf numFmtId="164" fontId="7" fillId="2" borderId="47" xfId="0" applyNumberFormat="1" applyFont="1" applyFill="1" applyBorder="1" applyAlignment="1">
      <alignment horizontal="center" vertical="top"/>
    </xf>
    <xf numFmtId="164" fontId="7" fillId="2" borderId="22" xfId="0" applyNumberFormat="1" applyFont="1" applyFill="1" applyBorder="1" applyAlignment="1">
      <alignment horizontal="center" vertical="top"/>
    </xf>
    <xf numFmtId="164" fontId="7" fillId="3" borderId="41" xfId="0" applyNumberFormat="1" applyFont="1" applyFill="1" applyBorder="1" applyAlignment="1">
      <alignment horizontal="center" vertical="top"/>
    </xf>
    <xf numFmtId="164" fontId="7" fillId="6" borderId="20" xfId="0" applyNumberFormat="1" applyFont="1" applyFill="1" applyBorder="1" applyAlignment="1">
      <alignment horizontal="center" vertical="top"/>
    </xf>
    <xf numFmtId="164" fontId="7" fillId="6" borderId="11" xfId="0" applyNumberFormat="1" applyFont="1" applyFill="1" applyBorder="1" applyAlignment="1">
      <alignment horizontal="center" vertical="top"/>
    </xf>
    <xf numFmtId="0" fontId="2" fillId="0" borderId="48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top" wrapText="1"/>
    </xf>
    <xf numFmtId="164" fontId="26" fillId="0" borderId="53" xfId="0" applyNumberFormat="1" applyFont="1" applyFill="1" applyBorder="1" applyAlignment="1">
      <alignment horizontal="left" vertical="center"/>
    </xf>
    <xf numFmtId="0" fontId="26" fillId="0" borderId="68" xfId="0" applyFont="1" applyFill="1" applyBorder="1" applyAlignment="1">
      <alignment horizontal="center" vertical="top" wrapText="1"/>
    </xf>
    <xf numFmtId="0" fontId="26" fillId="0" borderId="36" xfId="0" applyFont="1" applyFill="1" applyBorder="1" applyAlignment="1">
      <alignment horizontal="center" vertical="top" wrapText="1"/>
    </xf>
    <xf numFmtId="164" fontId="26" fillId="0" borderId="40" xfId="0" applyNumberFormat="1" applyFont="1" applyFill="1" applyBorder="1" applyAlignment="1">
      <alignment horizontal="left" vertical="center" wrapText="1"/>
    </xf>
    <xf numFmtId="49" fontId="18" fillId="0" borderId="25" xfId="0" applyNumberFormat="1" applyFont="1" applyFill="1" applyBorder="1" applyAlignment="1">
      <alignment horizontal="center" vertical="top"/>
    </xf>
    <xf numFmtId="49" fontId="18" fillId="0" borderId="34" xfId="0" applyNumberFormat="1" applyFont="1" applyFill="1" applyBorder="1" applyAlignment="1">
      <alignment horizontal="center" vertical="top"/>
    </xf>
    <xf numFmtId="49" fontId="18" fillId="0" borderId="18" xfId="0" applyNumberFormat="1" applyFont="1" applyFill="1" applyBorder="1" applyAlignment="1">
      <alignment horizontal="center" vertical="top"/>
    </xf>
    <xf numFmtId="49" fontId="18" fillId="0" borderId="6" xfId="0" applyNumberFormat="1" applyFont="1" applyFill="1" applyBorder="1" applyAlignment="1">
      <alignment horizontal="center" vertical="top"/>
    </xf>
    <xf numFmtId="49" fontId="18" fillId="0" borderId="29" xfId="0" applyNumberFormat="1" applyFont="1" applyFill="1" applyBorder="1" applyAlignment="1">
      <alignment horizontal="center" vertical="top"/>
    </xf>
    <xf numFmtId="49" fontId="18" fillId="0" borderId="38" xfId="0" applyNumberFormat="1" applyFont="1" applyFill="1" applyBorder="1" applyAlignment="1">
      <alignment horizontal="center" vertical="top"/>
    </xf>
    <xf numFmtId="1" fontId="18" fillId="0" borderId="25" xfId="0" applyNumberFormat="1" applyFont="1" applyFill="1" applyBorder="1" applyAlignment="1">
      <alignment horizontal="center" vertical="top"/>
    </xf>
    <xf numFmtId="9" fontId="18" fillId="0" borderId="29" xfId="0" applyNumberFormat="1" applyFont="1" applyFill="1" applyBorder="1" applyAlignment="1">
      <alignment horizontal="center" vertical="top"/>
    </xf>
    <xf numFmtId="9" fontId="18" fillId="0" borderId="38" xfId="0" applyNumberFormat="1" applyFont="1" applyFill="1" applyBorder="1" applyAlignment="1">
      <alignment horizontal="center" vertical="top"/>
    </xf>
    <xf numFmtId="9" fontId="18" fillId="0" borderId="6" xfId="0" applyNumberFormat="1" applyFont="1" applyFill="1" applyBorder="1" applyAlignment="1">
      <alignment horizontal="center" vertical="top"/>
    </xf>
    <xf numFmtId="49" fontId="30" fillId="0" borderId="0" xfId="0" applyNumberFormat="1" applyFont="1" applyFill="1" applyBorder="1" applyAlignment="1">
      <alignment vertical="top"/>
    </xf>
    <xf numFmtId="49" fontId="30" fillId="0" borderId="0" xfId="0" applyNumberFormat="1" applyFont="1" applyFill="1" applyBorder="1" applyAlignment="1">
      <alignment horizontal="right" vertical="top"/>
    </xf>
    <xf numFmtId="49" fontId="32" fillId="0" borderId="0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30" fillId="0" borderId="0" xfId="0" applyFont="1" applyFill="1" applyBorder="1" applyAlignment="1">
      <alignment horizontal="center" vertical="top"/>
    </xf>
    <xf numFmtId="0" fontId="26" fillId="0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4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0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72" xfId="0" applyNumberFormat="1" applyFont="1" applyFill="1" applyBorder="1" applyAlignment="1">
      <alignment horizontal="center" vertical="center"/>
    </xf>
    <xf numFmtId="164" fontId="8" fillId="0" borderId="49" xfId="0" applyNumberFormat="1" applyFont="1" applyFill="1" applyBorder="1" applyAlignment="1">
      <alignment horizontal="left" vertical="center" wrapText="1"/>
    </xf>
    <xf numFmtId="49" fontId="8" fillId="0" borderId="70" xfId="0" applyNumberFormat="1" applyFont="1" applyFill="1" applyBorder="1" applyAlignment="1">
      <alignment horizontal="center" vertical="center"/>
    </xf>
    <xf numFmtId="164" fontId="8" fillId="0" borderId="52" xfId="0" applyNumberFormat="1" applyFont="1" applyFill="1" applyBorder="1" applyAlignment="1">
      <alignment horizontal="left" vertical="center" wrapText="1"/>
    </xf>
    <xf numFmtId="49" fontId="8" fillId="0" borderId="52" xfId="0" applyNumberFormat="1" applyFont="1" applyFill="1" applyBorder="1" applyAlignment="1">
      <alignment horizontal="center" vertical="center"/>
    </xf>
    <xf numFmtId="0" fontId="34" fillId="4" borderId="11" xfId="0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7" fillId="4" borderId="28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wrapText="1"/>
    </xf>
    <xf numFmtId="49" fontId="7" fillId="2" borderId="33" xfId="0" applyNumberFormat="1" applyFont="1" applyFill="1" applyBorder="1" applyAlignment="1">
      <alignment horizontal="center" vertical="top"/>
    </xf>
    <xf numFmtId="49" fontId="7" fillId="3" borderId="3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164" fontId="8" fillId="5" borderId="50" xfId="0" applyNumberFormat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3" borderId="6" xfId="0" applyNumberFormat="1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 wrapText="1"/>
    </xf>
    <xf numFmtId="164" fontId="8" fillId="0" borderId="56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top"/>
    </xf>
    <xf numFmtId="0" fontId="34" fillId="4" borderId="7" xfId="0" applyFont="1" applyFill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73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49" fontId="7" fillId="3" borderId="38" xfId="0" applyNumberFormat="1" applyFont="1" applyFill="1" applyBorder="1" applyAlignment="1">
      <alignment horizontal="center" vertical="top"/>
    </xf>
    <xf numFmtId="0" fontId="8" fillId="0" borderId="37" xfId="0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horizontal="center" vertical="top" wrapText="1"/>
    </xf>
    <xf numFmtId="0" fontId="8" fillId="0" borderId="53" xfId="0" applyFont="1" applyFill="1" applyBorder="1" applyAlignment="1">
      <alignment horizontal="center" vertical="top" wrapText="1"/>
    </xf>
    <xf numFmtId="164" fontId="8" fillId="0" borderId="65" xfId="0" applyNumberFormat="1" applyFont="1" applyFill="1" applyBorder="1" applyAlignment="1">
      <alignment horizontal="center" vertical="center"/>
    </xf>
    <xf numFmtId="164" fontId="8" fillId="0" borderId="53" xfId="0" applyNumberFormat="1" applyFont="1" applyFill="1" applyBorder="1" applyAlignment="1">
      <alignment horizontal="center" vertical="center"/>
    </xf>
    <xf numFmtId="164" fontId="8" fillId="0" borderId="61" xfId="0" applyNumberFormat="1" applyFont="1" applyFill="1" applyBorder="1" applyAlignment="1">
      <alignment horizontal="center" vertical="center"/>
    </xf>
    <xf numFmtId="164" fontId="7" fillId="4" borderId="46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top"/>
    </xf>
    <xf numFmtId="164" fontId="7" fillId="3" borderId="31" xfId="0" applyNumberFormat="1" applyFont="1" applyFill="1" applyBorder="1" applyAlignment="1">
      <alignment horizontal="center" vertical="center"/>
    </xf>
    <xf numFmtId="164" fontId="7" fillId="3" borderId="47" xfId="0" applyNumberFormat="1" applyFont="1" applyFill="1" applyBorder="1" applyAlignment="1">
      <alignment horizontal="center" vertical="center"/>
    </xf>
    <xf numFmtId="164" fontId="7" fillId="3" borderId="32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center" vertical="top"/>
    </xf>
    <xf numFmtId="0" fontId="8" fillId="0" borderId="44" xfId="0" applyFont="1" applyFill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0" fontId="8" fillId="0" borderId="45" xfId="0" applyFont="1" applyFill="1" applyBorder="1" applyAlignment="1">
      <alignment horizontal="center" vertical="top"/>
    </xf>
    <xf numFmtId="164" fontId="8" fillId="0" borderId="5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0" borderId="45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0" fontId="34" fillId="4" borderId="46" xfId="0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top"/>
    </xf>
    <xf numFmtId="164" fontId="7" fillId="4" borderId="46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7" fillId="4" borderId="28" xfId="0" applyNumberFormat="1" applyFont="1" applyFill="1" applyBorder="1" applyAlignment="1">
      <alignment horizontal="center" vertical="top"/>
    </xf>
    <xf numFmtId="164" fontId="16" fillId="0" borderId="4" xfId="0" applyNumberFormat="1" applyFont="1" applyFill="1" applyBorder="1" applyAlignment="1">
      <alignment horizontal="center" vertical="top"/>
    </xf>
    <xf numFmtId="1" fontId="2" fillId="0" borderId="25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1" fontId="6" fillId="0" borderId="33" xfId="0" applyNumberFormat="1" applyFont="1" applyFill="1" applyBorder="1" applyAlignment="1">
      <alignment horizontal="left" vertical="top" wrapText="1"/>
    </xf>
    <xf numFmtId="0" fontId="34" fillId="4" borderId="72" xfId="0" applyFont="1" applyFill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top"/>
    </xf>
    <xf numFmtId="164" fontId="7" fillId="4" borderId="72" xfId="0" applyNumberFormat="1" applyFont="1" applyFill="1" applyBorder="1" applyAlignment="1">
      <alignment horizontal="center" vertical="top"/>
    </xf>
    <xf numFmtId="9" fontId="2" fillId="0" borderId="18" xfId="0" applyNumberFormat="1" applyFont="1" applyFill="1" applyBorder="1" applyAlignment="1">
      <alignment horizontal="center" vertical="top"/>
    </xf>
    <xf numFmtId="0" fontId="8" fillId="0" borderId="61" xfId="0" applyFont="1" applyFill="1" applyBorder="1" applyAlignment="1">
      <alignment horizontal="center" vertical="top"/>
    </xf>
    <xf numFmtId="164" fontId="8" fillId="0" borderId="65" xfId="0" applyNumberFormat="1" applyFont="1" applyFill="1" applyBorder="1" applyAlignment="1">
      <alignment horizontal="center" vertical="top"/>
    </xf>
    <xf numFmtId="164" fontId="8" fillId="0" borderId="53" xfId="0" applyNumberFormat="1" applyFont="1" applyFill="1" applyBorder="1" applyAlignment="1">
      <alignment horizontal="center" vertical="top"/>
    </xf>
    <xf numFmtId="164" fontId="8" fillId="0" borderId="61" xfId="0" applyNumberFormat="1" applyFont="1" applyFill="1" applyBorder="1" applyAlignment="1">
      <alignment horizontal="center" vertical="top"/>
    </xf>
    <xf numFmtId="49" fontId="7" fillId="2" borderId="31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/>
    </xf>
    <xf numFmtId="49" fontId="2" fillId="0" borderId="34" xfId="0" applyNumberFormat="1" applyFont="1" applyFill="1" applyBorder="1" applyAlignment="1">
      <alignment horizontal="center" vertical="top"/>
    </xf>
    <xf numFmtId="9" fontId="2" fillId="0" borderId="6" xfId="0" applyNumberFormat="1" applyFont="1" applyFill="1" applyBorder="1" applyAlignment="1">
      <alignment horizontal="center" vertical="top"/>
    </xf>
    <xf numFmtId="9" fontId="2" fillId="0" borderId="38" xfId="0" applyNumberFormat="1" applyFont="1" applyFill="1" applyBorder="1" applyAlignment="1">
      <alignment horizontal="center" vertical="top"/>
    </xf>
    <xf numFmtId="164" fontId="7" fillId="3" borderId="31" xfId="0" applyNumberFormat="1" applyFont="1" applyFill="1" applyBorder="1" applyAlignment="1">
      <alignment horizontal="center" vertical="top"/>
    </xf>
    <xf numFmtId="164" fontId="7" fillId="3" borderId="47" xfId="0" applyNumberFormat="1" applyFont="1" applyFill="1" applyBorder="1" applyAlignment="1">
      <alignment horizontal="center" vertical="top"/>
    </xf>
    <xf numFmtId="164" fontId="7" fillId="3" borderId="32" xfId="0" applyNumberFormat="1" applyFont="1" applyFill="1" applyBorder="1" applyAlignment="1">
      <alignment horizontal="center" vertical="top"/>
    </xf>
    <xf numFmtId="1" fontId="2" fillId="0" borderId="14" xfId="0" applyNumberFormat="1" applyFont="1" applyFill="1" applyBorder="1" applyAlignment="1">
      <alignment horizontal="center" vertical="top"/>
    </xf>
    <xf numFmtId="49" fontId="2" fillId="0" borderId="24" xfId="0" applyNumberFormat="1" applyFont="1" applyFill="1" applyBorder="1" applyAlignment="1">
      <alignment horizontal="center" vertical="top"/>
    </xf>
    <xf numFmtId="9" fontId="2" fillId="0" borderId="12" xfId="0" applyNumberFormat="1" applyFont="1" applyFill="1" applyBorder="1" applyAlignment="1">
      <alignment horizontal="center" vertical="top"/>
    </xf>
    <xf numFmtId="9" fontId="2" fillId="0" borderId="60" xfId="0" applyNumberFormat="1" applyFont="1" applyFill="1" applyBorder="1" applyAlignment="1">
      <alignment horizontal="center" vertical="top"/>
    </xf>
    <xf numFmtId="49" fontId="7" fillId="2" borderId="42" xfId="0" applyNumberFormat="1" applyFont="1" applyFill="1" applyBorder="1" applyAlignment="1">
      <alignment horizontal="center" vertical="top"/>
    </xf>
    <xf numFmtId="164" fontId="7" fillId="3" borderId="42" xfId="0" applyNumberFormat="1" applyFont="1" applyFill="1" applyBorder="1" applyAlignment="1">
      <alignment horizontal="center" vertical="top"/>
    </xf>
    <xf numFmtId="0" fontId="8" fillId="3" borderId="41" xfId="0" applyFont="1" applyFill="1" applyBorder="1" applyAlignment="1">
      <alignment vertical="top" wrapText="1"/>
    </xf>
    <xf numFmtId="164" fontId="7" fillId="2" borderId="31" xfId="0" applyNumberFormat="1" applyFont="1" applyFill="1" applyBorder="1" applyAlignment="1">
      <alignment horizontal="center" vertical="top"/>
    </xf>
    <xf numFmtId="0" fontId="2" fillId="2" borderId="41" xfId="0" applyFont="1" applyFill="1" applyBorder="1" applyAlignment="1">
      <alignment vertical="top"/>
    </xf>
    <xf numFmtId="49" fontId="7" fillId="2" borderId="2" xfId="0" applyNumberFormat="1" applyFont="1" applyFill="1" applyBorder="1" applyAlignment="1">
      <alignment horizontal="center" vertical="top" wrapText="1"/>
    </xf>
    <xf numFmtId="0" fontId="8" fillId="0" borderId="48" xfId="0" applyFont="1" applyFill="1" applyBorder="1" applyAlignment="1">
      <alignment horizontal="center" vertical="top" wrapText="1"/>
    </xf>
    <xf numFmtId="164" fontId="8" fillId="0" borderId="16" xfId="0" applyNumberFormat="1" applyFont="1" applyFill="1" applyBorder="1" applyAlignment="1">
      <alignment horizontal="center" vertical="top"/>
    </xf>
    <xf numFmtId="0" fontId="16" fillId="0" borderId="14" xfId="0" applyNumberFormat="1" applyFont="1" applyFill="1" applyBorder="1" applyAlignment="1">
      <alignment horizontal="left" vertical="top" wrapText="1"/>
    </xf>
    <xf numFmtId="0" fontId="3" fillId="0" borderId="13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49" fontId="8" fillId="2" borderId="37" xfId="0" applyNumberFormat="1" applyFont="1" applyFill="1" applyBorder="1" applyAlignment="1">
      <alignment horizontal="center" vertical="top"/>
    </xf>
    <xf numFmtId="0" fontId="34" fillId="4" borderId="40" xfId="0" applyFont="1" applyFill="1" applyBorder="1" applyAlignment="1">
      <alignment horizontal="center" vertical="top"/>
    </xf>
    <xf numFmtId="164" fontId="7" fillId="4" borderId="41" xfId="0" applyNumberFormat="1" applyFont="1" applyFill="1" applyBorder="1" applyAlignment="1">
      <alignment horizontal="center" vertical="top"/>
    </xf>
    <xf numFmtId="164" fontId="7" fillId="4" borderId="40" xfId="0" applyNumberFormat="1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49" fontId="7" fillId="3" borderId="25" xfId="0" applyNumberFormat="1" applyFont="1" applyFill="1" applyBorder="1" applyAlignment="1">
      <alignment horizontal="center" vertical="top"/>
    </xf>
    <xf numFmtId="164" fontId="7" fillId="3" borderId="64" xfId="0" applyNumberFormat="1" applyFont="1" applyFill="1" applyBorder="1" applyAlignment="1">
      <alignment horizontal="center" vertical="top"/>
    </xf>
    <xf numFmtId="164" fontId="7" fillId="3" borderId="48" xfId="0" applyNumberFormat="1" applyFont="1" applyFill="1" applyBorder="1" applyAlignment="1">
      <alignment horizontal="center" vertical="top"/>
    </xf>
    <xf numFmtId="164" fontId="7" fillId="3" borderId="62" xfId="0" applyNumberFormat="1" applyFont="1" applyFill="1" applyBorder="1" applyAlignment="1">
      <alignment horizontal="center" vertical="top"/>
    </xf>
    <xf numFmtId="0" fontId="2" fillId="3" borderId="63" xfId="0" applyFont="1" applyFill="1" applyBorder="1" applyAlignment="1">
      <alignment horizontal="center" vertical="top" wrapText="1"/>
    </xf>
    <xf numFmtId="0" fontId="2" fillId="3" borderId="64" xfId="0" applyFont="1" applyFill="1" applyBorder="1" applyAlignment="1">
      <alignment horizontal="center" vertical="top" wrapText="1"/>
    </xf>
    <xf numFmtId="164" fontId="8" fillId="0" borderId="55" xfId="0" applyNumberFormat="1" applyFont="1" applyFill="1" applyBorder="1" applyAlignment="1">
      <alignment horizontal="center" vertical="top"/>
    </xf>
    <xf numFmtId="164" fontId="19" fillId="0" borderId="47" xfId="0" applyNumberFormat="1" applyFont="1" applyBorder="1" applyAlignment="1">
      <alignment horizontal="center" vertical="center"/>
    </xf>
    <xf numFmtId="164" fontId="19" fillId="4" borderId="11" xfId="0" applyNumberFormat="1" applyFont="1" applyFill="1" applyBorder="1" applyAlignment="1">
      <alignment horizontal="center" vertical="top"/>
    </xf>
    <xf numFmtId="164" fontId="16" fillId="0" borderId="53" xfId="0" applyNumberFormat="1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 wrapText="1"/>
    </xf>
    <xf numFmtId="0" fontId="9" fillId="0" borderId="37" xfId="0" applyFont="1" applyBorder="1" applyAlignment="1">
      <alignment vertical="top" wrapText="1"/>
    </xf>
    <xf numFmtId="1" fontId="26" fillId="0" borderId="40" xfId="0" applyNumberFormat="1" applyFont="1" applyFill="1" applyBorder="1" applyAlignment="1">
      <alignment horizontal="center" vertical="center"/>
    </xf>
    <xf numFmtId="164" fontId="26" fillId="0" borderId="4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57" xfId="0" applyFont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/>
    </xf>
    <xf numFmtId="49" fontId="8" fillId="5" borderId="4" xfId="0" applyNumberFormat="1" applyFont="1" applyFill="1" applyBorder="1" applyAlignment="1">
      <alignment horizontal="center" vertical="center" wrapText="1"/>
    </xf>
    <xf numFmtId="49" fontId="8" fillId="5" borderId="50" xfId="0" applyNumberFormat="1" applyFont="1" applyFill="1" applyBorder="1" applyAlignment="1">
      <alignment horizontal="center" vertical="center" wrapText="1"/>
    </xf>
    <xf numFmtId="0" fontId="21" fillId="0" borderId="0" xfId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70" xfId="0" applyFont="1" applyBorder="1" applyAlignment="1">
      <alignment vertical="top" wrapText="1"/>
    </xf>
    <xf numFmtId="0" fontId="29" fillId="0" borderId="72" xfId="0" applyFont="1" applyBorder="1" applyAlignment="1">
      <alignment vertical="top" wrapText="1"/>
    </xf>
    <xf numFmtId="0" fontId="29" fillId="0" borderId="42" xfId="0" applyFont="1" applyBorder="1" applyAlignment="1">
      <alignment vertical="top" wrapText="1"/>
    </xf>
    <xf numFmtId="0" fontId="29" fillId="0" borderId="43" xfId="0" applyFont="1" applyBorder="1" applyAlignment="1">
      <alignment vertical="top" wrapText="1"/>
    </xf>
    <xf numFmtId="49" fontId="7" fillId="0" borderId="25" xfId="0" applyNumberFormat="1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49" fontId="33" fillId="0" borderId="4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 wrapText="1"/>
    </xf>
    <xf numFmtId="0" fontId="9" fillId="0" borderId="40" xfId="0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/>
    </xf>
    <xf numFmtId="49" fontId="7" fillId="0" borderId="29" xfId="0" applyNumberFormat="1" applyFont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vertical="top" wrapText="1"/>
    </xf>
    <xf numFmtId="0" fontId="6" fillId="0" borderId="60" xfId="0" applyFont="1" applyFill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/>
    </xf>
    <xf numFmtId="0" fontId="8" fillId="0" borderId="27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6" fillId="0" borderId="3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37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2" fillId="0" borderId="63" xfId="0" applyFont="1" applyBorder="1" applyAlignment="1">
      <alignment vertical="top" wrapText="1"/>
    </xf>
    <xf numFmtId="0" fontId="29" fillId="0" borderId="71" xfId="0" applyFont="1" applyBorder="1" applyAlignment="1">
      <alignment vertical="top" wrapText="1"/>
    </xf>
    <xf numFmtId="0" fontId="30" fillId="0" borderId="63" xfId="0" applyFont="1" applyBorder="1" applyAlignment="1">
      <alignment vertical="top" wrapText="1"/>
    </xf>
    <xf numFmtId="0" fontId="30" fillId="0" borderId="71" xfId="0" applyFont="1" applyBorder="1" applyAlignment="1">
      <alignment vertical="top" wrapText="1"/>
    </xf>
    <xf numFmtId="0" fontId="30" fillId="0" borderId="56" xfId="0" applyFont="1" applyBorder="1" applyAlignment="1">
      <alignment vertical="top" wrapText="1"/>
    </xf>
    <xf numFmtId="0" fontId="30" fillId="0" borderId="45" xfId="0" applyFont="1" applyBorder="1" applyAlignment="1">
      <alignment vertical="top" wrapText="1"/>
    </xf>
    <xf numFmtId="0" fontId="30" fillId="0" borderId="65" xfId="0" applyFont="1" applyBorder="1" applyAlignment="1">
      <alignment vertical="top" wrapText="1"/>
    </xf>
    <xf numFmtId="0" fontId="30" fillId="0" borderId="61" xfId="0" applyFont="1" applyBorder="1" applyAlignment="1">
      <alignment vertical="top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 wrapText="1"/>
    </xf>
    <xf numFmtId="49" fontId="7" fillId="2" borderId="21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3" borderId="34" xfId="0" applyNumberFormat="1" applyFont="1" applyFill="1" applyBorder="1" applyAlignment="1">
      <alignment horizontal="right" vertical="top"/>
    </xf>
    <xf numFmtId="49" fontId="7" fillId="3" borderId="64" xfId="0" applyNumberFormat="1" applyFont="1" applyFill="1" applyBorder="1" applyAlignment="1">
      <alignment horizontal="right" vertical="top"/>
    </xf>
    <xf numFmtId="0" fontId="6" fillId="0" borderId="68" xfId="0" applyFont="1" applyBorder="1" applyAlignment="1">
      <alignment horizontal="left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21" xfId="0" applyFont="1" applyFill="1" applyBorder="1" applyAlignment="1">
      <alignment vertical="top" wrapText="1"/>
    </xf>
    <xf numFmtId="0" fontId="9" fillId="0" borderId="74" xfId="0" applyFont="1" applyBorder="1" applyAlignment="1">
      <alignment vertical="top" wrapText="1"/>
    </xf>
    <xf numFmtId="0" fontId="6" fillId="5" borderId="52" xfId="0" applyFont="1" applyFill="1" applyBorder="1" applyAlignment="1">
      <alignment horizontal="left" vertical="top" wrapText="1"/>
    </xf>
    <xf numFmtId="0" fontId="9" fillId="5" borderId="59" xfId="0" applyFont="1" applyFill="1" applyBorder="1" applyAlignment="1">
      <alignment horizontal="left" vertical="top" wrapText="1"/>
    </xf>
    <xf numFmtId="0" fontId="9" fillId="5" borderId="66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0" fontId="35" fillId="0" borderId="17" xfId="0" applyFont="1" applyBorder="1" applyAlignment="1">
      <alignment wrapText="1"/>
    </xf>
    <xf numFmtId="49" fontId="7" fillId="0" borderId="18" xfId="0" applyNumberFormat="1" applyFont="1" applyBorder="1" applyAlignment="1">
      <alignment horizontal="center" vertical="top" wrapText="1"/>
    </xf>
    <xf numFmtId="49" fontId="33" fillId="0" borderId="5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49" fontId="7" fillId="0" borderId="25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164" fontId="8" fillId="0" borderId="48" xfId="0" applyNumberFormat="1" applyFont="1" applyFill="1" applyBorder="1" applyAlignment="1">
      <alignment horizontal="left" vertical="center" wrapText="1"/>
    </xf>
    <xf numFmtId="164" fontId="8" fillId="0" borderId="17" xfId="0" applyNumberFormat="1" applyFont="1" applyFill="1" applyBorder="1" applyAlignment="1">
      <alignment horizontal="left" vertical="center" wrapText="1"/>
    </xf>
    <xf numFmtId="164" fontId="8" fillId="0" borderId="40" xfId="0" applyNumberFormat="1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49" fontId="7" fillId="2" borderId="50" xfId="0" applyNumberFormat="1" applyFont="1" applyFill="1" applyBorder="1" applyAlignment="1">
      <alignment horizontal="center" vertical="top"/>
    </xf>
    <xf numFmtId="49" fontId="7" fillId="2" borderId="51" xfId="0" applyNumberFormat="1" applyFont="1" applyFill="1" applyBorder="1" applyAlignment="1">
      <alignment horizontal="center" vertical="top"/>
    </xf>
    <xf numFmtId="49" fontId="7" fillId="3" borderId="13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center" vertical="center" textRotation="90" wrapText="1"/>
    </xf>
    <xf numFmtId="0" fontId="6" fillId="0" borderId="17" xfId="0" applyNumberFormat="1" applyFont="1" applyBorder="1" applyAlignment="1">
      <alignment horizontal="center" vertical="center" textRotation="90" wrapText="1"/>
    </xf>
    <xf numFmtId="0" fontId="6" fillId="0" borderId="40" xfId="0" applyNumberFormat="1" applyFont="1" applyBorder="1" applyAlignment="1">
      <alignment horizontal="center" vertical="center" textRotation="90" wrapText="1"/>
    </xf>
    <xf numFmtId="49" fontId="2" fillId="0" borderId="49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40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57" xfId="0" applyNumberFormat="1" applyFont="1" applyFill="1" applyBorder="1" applyAlignment="1">
      <alignment horizontal="right" vertical="top"/>
    </xf>
    <xf numFmtId="0" fontId="26" fillId="0" borderId="62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horizontal="left" vertical="top" wrapText="1"/>
    </xf>
    <xf numFmtId="0" fontId="26" fillId="0" borderId="39" xfId="0" applyFont="1" applyFill="1" applyBorder="1" applyAlignment="1">
      <alignment horizontal="left" vertical="top" wrapText="1"/>
    </xf>
    <xf numFmtId="49" fontId="7" fillId="2" borderId="56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33" fillId="0" borderId="48" xfId="0" applyNumberFormat="1" applyFont="1" applyBorder="1" applyAlignment="1">
      <alignment horizontal="center" vertical="top"/>
    </xf>
    <xf numFmtId="49" fontId="33" fillId="0" borderId="17" xfId="0" applyNumberFormat="1" applyFont="1" applyBorder="1" applyAlignment="1">
      <alignment horizontal="center" vertical="top"/>
    </xf>
    <xf numFmtId="49" fontId="33" fillId="0" borderId="40" xfId="0" applyNumberFormat="1" applyFont="1" applyBorder="1" applyAlignment="1">
      <alignment horizontal="center" vertical="top"/>
    </xf>
    <xf numFmtId="0" fontId="23" fillId="0" borderId="41" xfId="0" applyNumberFormat="1" applyFont="1" applyBorder="1" applyAlignment="1">
      <alignment horizontal="right" vertical="top" wrapText="1"/>
    </xf>
    <xf numFmtId="0" fontId="25" fillId="0" borderId="41" xfId="0" applyFont="1" applyBorder="1" applyAlignment="1">
      <alignment horizontal="right" vertical="top" wrapText="1"/>
    </xf>
    <xf numFmtId="0" fontId="25" fillId="0" borderId="41" xfId="0" applyFont="1" applyBorder="1" applyAlignment="1">
      <alignment wrapText="1"/>
    </xf>
    <xf numFmtId="49" fontId="2" fillId="0" borderId="4" xfId="0" applyNumberFormat="1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top"/>
    </xf>
    <xf numFmtId="49" fontId="7" fillId="2" borderId="9" xfId="0" applyNumberFormat="1" applyFont="1" applyFill="1" applyBorder="1" applyAlignment="1">
      <alignment horizontal="center" vertical="top"/>
    </xf>
    <xf numFmtId="49" fontId="7" fillId="2" borderId="12" xfId="0" applyNumberFormat="1" applyFont="1" applyFill="1" applyBorder="1" applyAlignment="1">
      <alignment horizontal="center" vertical="top"/>
    </xf>
    <xf numFmtId="49" fontId="7" fillId="3" borderId="24" xfId="0" applyNumberFormat="1" applyFont="1" applyFill="1" applyBorder="1" applyAlignment="1">
      <alignment horizontal="center" vertical="top"/>
    </xf>
    <xf numFmtId="49" fontId="7" fillId="3" borderId="69" xfId="0" applyNumberFormat="1" applyFont="1" applyFill="1" applyBorder="1" applyAlignment="1">
      <alignment horizontal="center" vertical="top"/>
    </xf>
    <xf numFmtId="49" fontId="7" fillId="3" borderId="60" xfId="0" applyNumberFormat="1" applyFont="1" applyFill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6" fillId="0" borderId="34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49" fontId="2" fillId="0" borderId="50" xfId="0" applyNumberFormat="1" applyFont="1" applyBorder="1" applyAlignment="1">
      <alignment horizontal="center" vertical="top"/>
    </xf>
    <xf numFmtId="49" fontId="2" fillId="0" borderId="70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 textRotation="90" wrapText="1"/>
    </xf>
    <xf numFmtId="0" fontId="9" fillId="0" borderId="30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top" wrapText="1"/>
    </xf>
    <xf numFmtId="0" fontId="7" fillId="3" borderId="38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9" fillId="0" borderId="37" xfId="0" applyFont="1" applyBorder="1"/>
    <xf numFmtId="0" fontId="6" fillId="0" borderId="8" xfId="0" applyFont="1" applyFill="1" applyBorder="1" applyAlignment="1">
      <alignment horizontal="center" vertical="center" textRotation="90" wrapText="1"/>
    </xf>
    <xf numFmtId="0" fontId="9" fillId="0" borderId="29" xfId="0" applyFont="1" applyBorder="1"/>
    <xf numFmtId="49" fontId="7" fillId="2" borderId="70" xfId="0" applyNumberFormat="1" applyFont="1" applyFill="1" applyBorder="1" applyAlignment="1">
      <alignment horizontal="center" vertical="top"/>
    </xf>
    <xf numFmtId="49" fontId="7" fillId="3" borderId="8" xfId="0" applyNumberFormat="1" applyFont="1" applyFill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49" fontId="7" fillId="2" borderId="65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7" fillId="3" borderId="64" xfId="0" applyNumberFormat="1" applyFont="1" applyFill="1" applyBorder="1" applyAlignment="1">
      <alignment horizontal="left" vertical="top"/>
    </xf>
    <xf numFmtId="0" fontId="6" fillId="0" borderId="69" xfId="0" applyFont="1" applyFill="1" applyBorder="1" applyAlignment="1">
      <alignment vertical="top" wrapText="1"/>
    </xf>
    <xf numFmtId="0" fontId="6" fillId="0" borderId="36" xfId="0" applyFont="1" applyFill="1" applyBorder="1" applyAlignment="1">
      <alignment vertical="top" wrapText="1"/>
    </xf>
    <xf numFmtId="49" fontId="2" fillId="0" borderId="61" xfId="0" applyNumberFormat="1" applyFont="1" applyBorder="1" applyAlignment="1">
      <alignment horizontal="center" vertical="top"/>
    </xf>
    <xf numFmtId="0" fontId="6" fillId="0" borderId="62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0" fontId="18" fillId="0" borderId="70" xfId="0" applyFont="1" applyFill="1" applyBorder="1" applyAlignment="1">
      <alignment vertical="top" wrapText="1"/>
    </xf>
    <xf numFmtId="0" fontId="28" fillId="0" borderId="72" xfId="0" applyFont="1" applyBorder="1" applyAlignment="1">
      <alignment vertical="top" wrapText="1"/>
    </xf>
    <xf numFmtId="0" fontId="28" fillId="0" borderId="56" xfId="0" applyFont="1" applyBorder="1" applyAlignment="1">
      <alignment vertical="top" wrapText="1"/>
    </xf>
    <xf numFmtId="0" fontId="28" fillId="0" borderId="45" xfId="0" applyFont="1" applyBorder="1" applyAlignment="1">
      <alignment vertical="top" wrapText="1"/>
    </xf>
    <xf numFmtId="0" fontId="28" fillId="0" borderId="42" xfId="0" applyFont="1" applyBorder="1" applyAlignment="1">
      <alignment vertical="top" wrapText="1"/>
    </xf>
    <xf numFmtId="0" fontId="28" fillId="0" borderId="43" xfId="0" applyFont="1" applyBorder="1" applyAlignment="1">
      <alignment vertical="top" wrapText="1"/>
    </xf>
    <xf numFmtId="0" fontId="18" fillId="0" borderId="63" xfId="0" applyFont="1" applyFill="1" applyBorder="1" applyAlignment="1">
      <alignment horizontal="center" vertical="top" wrapText="1"/>
    </xf>
    <xf numFmtId="0" fontId="28" fillId="0" borderId="71" xfId="0" applyFont="1" applyBorder="1" applyAlignment="1">
      <alignment vertical="top" wrapText="1"/>
    </xf>
    <xf numFmtId="0" fontId="18" fillId="0" borderId="56" xfId="0" applyFont="1" applyFill="1" applyBorder="1" applyAlignment="1">
      <alignment horizontal="center" vertical="top" wrapText="1"/>
    </xf>
    <xf numFmtId="0" fontId="28" fillId="0" borderId="42" xfId="0" applyFont="1" applyBorder="1" applyAlignment="1">
      <alignment horizontal="center" vertical="top" wrapText="1"/>
    </xf>
    <xf numFmtId="0" fontId="18" fillId="0" borderId="63" xfId="0" applyFont="1" applyBorder="1" applyAlignment="1">
      <alignment vertical="top" wrapText="1"/>
    </xf>
    <xf numFmtId="0" fontId="28" fillId="0" borderId="65" xfId="0" applyFont="1" applyBorder="1" applyAlignment="1">
      <alignment vertical="top" wrapText="1"/>
    </xf>
    <xf numFmtId="0" fontId="28" fillId="0" borderId="61" xfId="0" applyFont="1" applyBorder="1" applyAlignment="1">
      <alignment vertical="top" wrapText="1"/>
    </xf>
    <xf numFmtId="0" fontId="18" fillId="0" borderId="70" xfId="0" applyFont="1" applyBorder="1" applyAlignment="1">
      <alignment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0" fontId="29" fillId="0" borderId="19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29" fillId="0" borderId="5" xfId="0" applyFont="1" applyBorder="1" applyAlignment="1">
      <alignment vertical="top" wrapText="1"/>
    </xf>
    <xf numFmtId="0" fontId="29" fillId="0" borderId="37" xfId="0" applyFont="1" applyBorder="1" applyAlignment="1">
      <alignment vertical="top" wrapText="1"/>
    </xf>
    <xf numFmtId="0" fontId="2" fillId="0" borderId="25" xfId="0" applyFont="1" applyFill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top" wrapText="1"/>
    </xf>
    <xf numFmtId="0" fontId="29" fillId="0" borderId="29" xfId="0" applyFont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9" fillId="0" borderId="30" xfId="0" applyFont="1" applyBorder="1" applyAlignment="1">
      <alignment horizontal="center" vertical="top" wrapText="1"/>
    </xf>
    <xf numFmtId="0" fontId="2" fillId="0" borderId="56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29" fillId="0" borderId="65" xfId="0" applyFont="1" applyBorder="1" applyAlignment="1">
      <alignment vertical="top" wrapText="1"/>
    </xf>
    <xf numFmtId="0" fontId="29" fillId="0" borderId="61" xfId="0" applyFont="1" applyBorder="1" applyAlignment="1">
      <alignment vertical="top" wrapText="1"/>
    </xf>
    <xf numFmtId="0" fontId="29" fillId="0" borderId="56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9" fillId="0" borderId="23" xfId="0" applyFont="1" applyBorder="1" applyAlignment="1">
      <alignment vertical="top" wrapText="1"/>
    </xf>
    <xf numFmtId="0" fontId="18" fillId="0" borderId="50" xfId="0" applyFont="1" applyBorder="1" applyAlignment="1">
      <alignment vertical="top" wrapText="1"/>
    </xf>
    <xf numFmtId="0" fontId="28" fillId="0" borderId="44" xfId="0" applyFont="1" applyBorder="1" applyAlignment="1">
      <alignment vertical="top" wrapText="1"/>
    </xf>
    <xf numFmtId="2" fontId="26" fillId="0" borderId="70" xfId="0" applyNumberFormat="1" applyFont="1" applyBorder="1" applyAlignment="1">
      <alignment vertical="top" wrapText="1"/>
    </xf>
    <xf numFmtId="0" fontId="36" fillId="0" borderId="72" xfId="0" applyFont="1" applyBorder="1" applyAlignment="1">
      <alignment vertical="top" wrapText="1"/>
    </xf>
    <xf numFmtId="0" fontId="36" fillId="0" borderId="65" xfId="0" applyFont="1" applyBorder="1" applyAlignment="1">
      <alignment vertical="top" wrapText="1"/>
    </xf>
    <xf numFmtId="0" fontId="36" fillId="0" borderId="61" xfId="0" applyFont="1" applyBorder="1" applyAlignment="1">
      <alignment vertical="top" wrapText="1"/>
    </xf>
    <xf numFmtId="0" fontId="18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wrapText="1"/>
    </xf>
    <xf numFmtId="0" fontId="5" fillId="0" borderId="3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49" fontId="7" fillId="3" borderId="29" xfId="0" applyNumberFormat="1" applyFont="1" applyFill="1" applyBorder="1" applyAlignment="1">
      <alignment horizontal="right" vertical="top"/>
    </xf>
    <xf numFmtId="0" fontId="8" fillId="0" borderId="64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0" fontId="19" fillId="4" borderId="2" xfId="0" applyFont="1" applyFill="1" applyBorder="1" applyAlignment="1">
      <alignment horizontal="right" vertical="top" wrapText="1"/>
    </xf>
    <xf numFmtId="0" fontId="13" fillId="0" borderId="3" xfId="0" applyFont="1" applyBorder="1" applyAlignment="1">
      <alignment vertical="top" wrapText="1"/>
    </xf>
    <xf numFmtId="0" fontId="13" fillId="0" borderId="57" xfId="0" applyFont="1" applyBorder="1" applyAlignment="1">
      <alignment vertical="top" wrapText="1"/>
    </xf>
    <xf numFmtId="0" fontId="6" fillId="0" borderId="14" xfId="0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6" fillId="0" borderId="52" xfId="0" applyFont="1" applyBorder="1" applyAlignment="1">
      <alignment horizontal="left" vertical="top" wrapText="1"/>
    </xf>
    <xf numFmtId="0" fontId="9" fillId="0" borderId="59" xfId="0" applyFont="1" applyBorder="1" applyAlignment="1">
      <alignment vertical="top" wrapText="1"/>
    </xf>
    <xf numFmtId="0" fontId="9" fillId="0" borderId="66" xfId="0" applyFont="1" applyBorder="1" applyAlignment="1">
      <alignment vertical="top" wrapText="1"/>
    </xf>
    <xf numFmtId="0" fontId="8" fillId="0" borderId="58" xfId="0" applyFont="1" applyBorder="1" applyAlignment="1">
      <alignment horizontal="left" vertical="top" wrapText="1"/>
    </xf>
    <xf numFmtId="0" fontId="12" fillId="0" borderId="54" xfId="0" applyFont="1" applyBorder="1" applyAlignment="1">
      <alignment vertical="top" wrapText="1"/>
    </xf>
    <xf numFmtId="0" fontId="12" fillId="0" borderId="67" xfId="0" applyFont="1" applyBorder="1" applyAlignment="1">
      <alignment vertical="top" wrapText="1"/>
    </xf>
    <xf numFmtId="0" fontId="8" fillId="0" borderId="52" xfId="0" applyFont="1" applyBorder="1" applyAlignment="1">
      <alignment horizontal="left" vertical="top" wrapText="1"/>
    </xf>
    <xf numFmtId="0" fontId="12" fillId="0" borderId="59" xfId="0" applyFont="1" applyBorder="1" applyAlignment="1">
      <alignment vertical="top" wrapText="1"/>
    </xf>
    <xf numFmtId="0" fontId="12" fillId="0" borderId="66" xfId="0" applyFont="1" applyBorder="1" applyAlignment="1">
      <alignment vertical="top" wrapText="1"/>
    </xf>
    <xf numFmtId="49" fontId="7" fillId="3" borderId="37" xfId="0" applyNumberFormat="1" applyFont="1" applyFill="1" applyBorder="1" applyAlignment="1">
      <alignment horizontal="right" vertical="top"/>
    </xf>
    <xf numFmtId="49" fontId="7" fillId="3" borderId="30" xfId="0" applyNumberFormat="1" applyFont="1" applyFill="1" applyBorder="1" applyAlignment="1">
      <alignment horizontal="right" vertical="top"/>
    </xf>
    <xf numFmtId="49" fontId="7" fillId="2" borderId="3" xfId="0" applyNumberFormat="1" applyFont="1" applyFill="1" applyBorder="1" applyAlignment="1">
      <alignment horizontal="right" vertical="top"/>
    </xf>
    <xf numFmtId="49" fontId="7" fillId="2" borderId="57" xfId="0" applyNumberFormat="1" applyFont="1" applyFill="1" applyBorder="1" applyAlignment="1">
      <alignment horizontal="right" vertical="top"/>
    </xf>
    <xf numFmtId="0" fontId="5" fillId="2" borderId="23" xfId="0" applyFont="1" applyFill="1" applyBorder="1" applyAlignment="1">
      <alignment horizontal="left" vertical="top" wrapText="1"/>
    </xf>
    <xf numFmtId="49" fontId="7" fillId="6" borderId="22" xfId="0" applyNumberFormat="1" applyFont="1" applyFill="1" applyBorder="1" applyAlignment="1">
      <alignment horizontal="right" vertical="top"/>
    </xf>
    <xf numFmtId="0" fontId="2" fillId="6" borderId="51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right" vertical="top"/>
    </xf>
    <xf numFmtId="49" fontId="7" fillId="3" borderId="22" xfId="0" applyNumberFormat="1" applyFont="1" applyFill="1" applyBorder="1" applyAlignment="1">
      <alignment horizontal="right" vertical="top"/>
    </xf>
  </cellXfs>
  <cellStyles count="3">
    <cellStyle name="Įprastas" xfId="0" builtinId="0"/>
    <cellStyle name="Įprastas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"/>
  <sheetViews>
    <sheetView tabSelected="1" workbookViewId="0">
      <selection activeCell="P6" sqref="P6"/>
    </sheetView>
  </sheetViews>
  <sheetFormatPr defaultColWidth="9.140625" defaultRowHeight="11.25" x14ac:dyDescent="0.2"/>
  <cols>
    <col min="1" max="1" width="2.7109375" style="1" customWidth="1"/>
    <col min="2" max="3" width="2.5703125" style="1" customWidth="1"/>
    <col min="4" max="4" width="21.85546875" style="1" customWidth="1"/>
    <col min="5" max="5" width="7.85546875" style="2" customWidth="1"/>
    <col min="6" max="6" width="4.42578125" style="1" customWidth="1"/>
    <col min="7" max="7" width="6" style="3" customWidth="1"/>
    <col min="8" max="8" width="9" style="1" customWidth="1"/>
    <col min="9" max="9" width="8.28515625" style="1" customWidth="1"/>
    <col min="10" max="10" width="8.7109375" style="1" customWidth="1"/>
    <col min="11" max="11" width="25.7109375" style="1" customWidth="1"/>
    <col min="12" max="12" width="4.28515625" style="4" customWidth="1"/>
    <col min="13" max="13" width="4.42578125" style="1" customWidth="1"/>
    <col min="14" max="14" width="12.5703125" style="5" customWidth="1"/>
    <col min="15" max="15" width="11.140625" style="5" customWidth="1"/>
    <col min="16" max="16384" width="9.140625" style="5"/>
  </cols>
  <sheetData>
    <row r="1" spans="1:19" ht="47.25" customHeight="1" x14ac:dyDescent="0.2">
      <c r="D1" s="47"/>
      <c r="E1" s="48"/>
      <c r="F1" s="47"/>
      <c r="G1" s="49"/>
      <c r="H1" s="47"/>
      <c r="I1" s="47"/>
      <c r="J1" s="47"/>
      <c r="K1" s="219"/>
      <c r="L1" s="219"/>
      <c r="M1" s="219"/>
      <c r="N1" s="220"/>
    </row>
    <row r="2" spans="1:19" ht="13.5" customHeight="1" x14ac:dyDescent="0.2">
      <c r="D2" s="257" t="s">
        <v>126</v>
      </c>
      <c r="E2" s="258"/>
      <c r="F2" s="258"/>
      <c r="G2" s="258"/>
      <c r="H2" s="258"/>
      <c r="I2" s="258"/>
      <c r="J2" s="258"/>
      <c r="K2" s="258"/>
      <c r="L2" s="220"/>
      <c r="M2" s="220"/>
      <c r="N2" s="220"/>
      <c r="O2" s="220"/>
      <c r="P2" s="25"/>
      <c r="Q2" s="25"/>
      <c r="R2" s="25"/>
      <c r="S2" s="25"/>
    </row>
    <row r="3" spans="1:19" ht="15.75" customHeight="1" thickBot="1" x14ac:dyDescent="0.3">
      <c r="A3" s="29"/>
      <c r="B3" s="30"/>
      <c r="C3" s="30"/>
      <c r="D3" s="325" t="s">
        <v>49</v>
      </c>
      <c r="E3" s="326"/>
      <c r="F3" s="326"/>
      <c r="G3" s="326"/>
      <c r="H3" s="326"/>
      <c r="I3" s="326"/>
      <c r="J3" s="326"/>
      <c r="K3" s="327"/>
      <c r="L3" s="50"/>
      <c r="M3" s="50"/>
      <c r="N3" s="34"/>
      <c r="O3" s="34"/>
      <c r="P3" s="34"/>
      <c r="Q3" s="34"/>
      <c r="R3" s="34"/>
      <c r="S3" s="34"/>
    </row>
    <row r="4" spans="1:19" ht="36.75" customHeight="1" x14ac:dyDescent="0.2">
      <c r="A4" s="297" t="s">
        <v>0</v>
      </c>
      <c r="B4" s="300" t="s">
        <v>1</v>
      </c>
      <c r="C4" s="300" t="s">
        <v>2</v>
      </c>
      <c r="D4" s="303" t="s">
        <v>3</v>
      </c>
      <c r="E4" s="306" t="s">
        <v>4</v>
      </c>
      <c r="F4" s="341" t="s">
        <v>5</v>
      </c>
      <c r="G4" s="358" t="s">
        <v>6</v>
      </c>
      <c r="H4" s="349" t="s">
        <v>84</v>
      </c>
      <c r="I4" s="350"/>
      <c r="J4" s="351"/>
      <c r="K4" s="329" t="s">
        <v>118</v>
      </c>
      <c r="L4" s="330"/>
      <c r="M4" s="330"/>
      <c r="N4" s="243" t="s">
        <v>85</v>
      </c>
      <c r="O4" s="246" t="s">
        <v>83</v>
      </c>
    </row>
    <row r="5" spans="1:19" ht="15" customHeight="1" x14ac:dyDescent="0.2">
      <c r="A5" s="298"/>
      <c r="B5" s="301"/>
      <c r="C5" s="301"/>
      <c r="D5" s="304"/>
      <c r="E5" s="307"/>
      <c r="F5" s="342"/>
      <c r="G5" s="359"/>
      <c r="H5" s="361" t="s">
        <v>127</v>
      </c>
      <c r="I5" s="363" t="s">
        <v>128</v>
      </c>
      <c r="J5" s="347" t="s">
        <v>129</v>
      </c>
      <c r="K5" s="354" t="s">
        <v>3</v>
      </c>
      <c r="L5" s="356"/>
      <c r="M5" s="357"/>
      <c r="N5" s="244"/>
      <c r="O5" s="247"/>
    </row>
    <row r="6" spans="1:19" ht="94.5" customHeight="1" thickBot="1" x14ac:dyDescent="0.25">
      <c r="A6" s="299"/>
      <c r="B6" s="302"/>
      <c r="C6" s="302"/>
      <c r="D6" s="305"/>
      <c r="E6" s="308"/>
      <c r="F6" s="343"/>
      <c r="G6" s="360"/>
      <c r="H6" s="362"/>
      <c r="I6" s="364"/>
      <c r="J6" s="348"/>
      <c r="K6" s="355"/>
      <c r="L6" s="43" t="s">
        <v>76</v>
      </c>
      <c r="M6" s="44" t="s">
        <v>77</v>
      </c>
      <c r="N6" s="245"/>
      <c r="O6" s="248"/>
    </row>
    <row r="7" spans="1:19" ht="14.25" customHeight="1" thickBot="1" x14ac:dyDescent="0.25">
      <c r="A7" s="7" t="s">
        <v>7</v>
      </c>
      <c r="B7" s="18" t="s">
        <v>7</v>
      </c>
      <c r="C7" s="352" t="s">
        <v>58</v>
      </c>
      <c r="D7" s="352"/>
      <c r="E7" s="352"/>
      <c r="F7" s="352"/>
      <c r="G7" s="352"/>
      <c r="H7" s="352"/>
      <c r="I7" s="352"/>
      <c r="J7" s="352"/>
      <c r="K7" s="352"/>
      <c r="L7" s="352"/>
      <c r="M7" s="353"/>
      <c r="N7" s="214"/>
      <c r="O7" s="215"/>
      <c r="P7" s="26"/>
      <c r="Q7" s="26"/>
      <c r="R7" s="26"/>
      <c r="S7" s="26"/>
    </row>
    <row r="8" spans="1:19" ht="26.45" customHeight="1" x14ac:dyDescent="0.2">
      <c r="A8" s="331" t="s">
        <v>7</v>
      </c>
      <c r="B8" s="334" t="s">
        <v>7</v>
      </c>
      <c r="C8" s="236" t="s">
        <v>7</v>
      </c>
      <c r="D8" s="338" t="s">
        <v>31</v>
      </c>
      <c r="E8" s="229" t="s">
        <v>52</v>
      </c>
      <c r="F8" s="344" t="s">
        <v>33</v>
      </c>
      <c r="G8" s="84" t="s">
        <v>32</v>
      </c>
      <c r="H8" s="85">
        <v>4601.3</v>
      </c>
      <c r="I8" s="86">
        <v>4646.1000000000004</v>
      </c>
      <c r="J8" s="87">
        <v>4487.6000000000004</v>
      </c>
      <c r="K8" s="88" t="s">
        <v>69</v>
      </c>
      <c r="L8" s="217" t="s">
        <v>134</v>
      </c>
      <c r="M8" s="218" t="s">
        <v>134</v>
      </c>
      <c r="N8" s="251"/>
      <c r="O8" s="252"/>
      <c r="P8" s="26"/>
      <c r="Q8" s="26"/>
      <c r="R8" s="26"/>
      <c r="S8" s="26"/>
    </row>
    <row r="9" spans="1:19" ht="24.6" customHeight="1" x14ac:dyDescent="0.2">
      <c r="A9" s="332"/>
      <c r="B9" s="335"/>
      <c r="C9" s="337"/>
      <c r="D9" s="339"/>
      <c r="E9" s="280"/>
      <c r="F9" s="345"/>
      <c r="G9" s="89" t="s">
        <v>75</v>
      </c>
      <c r="H9" s="90">
        <v>0</v>
      </c>
      <c r="I9" s="91">
        <v>19.100000000000001</v>
      </c>
      <c r="J9" s="92">
        <v>18.8</v>
      </c>
      <c r="K9" s="93" t="s">
        <v>70</v>
      </c>
      <c r="L9" s="206" t="s">
        <v>135</v>
      </c>
      <c r="M9" s="94" t="s">
        <v>135</v>
      </c>
      <c r="N9" s="253"/>
      <c r="O9" s="254"/>
      <c r="P9" s="27"/>
      <c r="Q9" s="26"/>
      <c r="R9" s="26"/>
      <c r="S9" s="26"/>
    </row>
    <row r="10" spans="1:19" ht="22.9" customHeight="1" x14ac:dyDescent="0.2">
      <c r="A10" s="332"/>
      <c r="B10" s="335"/>
      <c r="C10" s="337"/>
      <c r="D10" s="339"/>
      <c r="E10" s="280"/>
      <c r="F10" s="345"/>
      <c r="G10" s="89" t="s">
        <v>104</v>
      </c>
      <c r="H10" s="90">
        <v>17.899999999999999</v>
      </c>
      <c r="I10" s="91">
        <v>17.899999999999999</v>
      </c>
      <c r="J10" s="92">
        <v>15.1</v>
      </c>
      <c r="K10" s="95" t="s">
        <v>73</v>
      </c>
      <c r="L10" s="206" t="s">
        <v>57</v>
      </c>
      <c r="M10" s="94" t="s">
        <v>57</v>
      </c>
      <c r="N10" s="253"/>
      <c r="O10" s="254"/>
      <c r="P10" s="27"/>
      <c r="Q10" s="26"/>
      <c r="R10" s="26"/>
      <c r="S10" s="26"/>
    </row>
    <row r="11" spans="1:19" ht="14.45" customHeight="1" x14ac:dyDescent="0.2">
      <c r="A11" s="332"/>
      <c r="B11" s="335"/>
      <c r="C11" s="337"/>
      <c r="D11" s="339"/>
      <c r="E11" s="280"/>
      <c r="F11" s="345"/>
      <c r="G11" s="89"/>
      <c r="H11" s="90"/>
      <c r="I11" s="91"/>
      <c r="J11" s="92"/>
      <c r="K11" s="95" t="s">
        <v>86</v>
      </c>
      <c r="L11" s="207" t="s">
        <v>57</v>
      </c>
      <c r="M11" s="96" t="s">
        <v>57</v>
      </c>
      <c r="N11" s="253"/>
      <c r="O11" s="254"/>
      <c r="P11" s="27"/>
      <c r="Q11" s="26"/>
      <c r="R11" s="26"/>
      <c r="S11" s="26"/>
    </row>
    <row r="12" spans="1:19" ht="13.9" customHeight="1" thickBot="1" x14ac:dyDescent="0.25">
      <c r="A12" s="333"/>
      <c r="B12" s="336"/>
      <c r="C12" s="237"/>
      <c r="D12" s="340"/>
      <c r="E12" s="230"/>
      <c r="F12" s="346"/>
      <c r="G12" s="97" t="s">
        <v>8</v>
      </c>
      <c r="H12" s="98">
        <f>SUM(H8:H11)</f>
        <v>4619.2</v>
      </c>
      <c r="I12" s="99">
        <f t="shared" ref="I12:J12" si="0">SUM(I8:I11)</f>
        <v>4683.1000000000004</v>
      </c>
      <c r="J12" s="100">
        <f t="shared" si="0"/>
        <v>4521.5000000000009</v>
      </c>
      <c r="K12" s="101"/>
      <c r="L12" s="212"/>
      <c r="M12" s="213"/>
      <c r="N12" s="255"/>
      <c r="O12" s="256"/>
      <c r="P12" s="27"/>
      <c r="Q12" s="26"/>
      <c r="R12" s="26"/>
      <c r="S12" s="26"/>
    </row>
    <row r="13" spans="1:19" ht="19.149999999999999" customHeight="1" x14ac:dyDescent="0.2">
      <c r="A13" s="102" t="s">
        <v>7</v>
      </c>
      <c r="B13" s="103" t="s">
        <v>7</v>
      </c>
      <c r="C13" s="279" t="s">
        <v>9</v>
      </c>
      <c r="D13" s="227" t="s">
        <v>87</v>
      </c>
      <c r="E13" s="229" t="s">
        <v>52</v>
      </c>
      <c r="F13" s="283" t="s">
        <v>33</v>
      </c>
      <c r="G13" s="104" t="s">
        <v>32</v>
      </c>
      <c r="H13" s="85">
        <v>547.4</v>
      </c>
      <c r="I13" s="86">
        <v>547.4</v>
      </c>
      <c r="J13" s="87">
        <v>511.3</v>
      </c>
      <c r="K13" s="105" t="s">
        <v>88</v>
      </c>
      <c r="L13" s="208">
        <v>27</v>
      </c>
      <c r="M13" s="106">
        <v>27</v>
      </c>
      <c r="N13" s="378"/>
      <c r="O13" s="379"/>
      <c r="P13" s="27"/>
      <c r="Q13" s="26"/>
      <c r="R13" s="26"/>
      <c r="S13" s="26"/>
    </row>
    <row r="14" spans="1:19" ht="14.25" customHeight="1" x14ac:dyDescent="0.2">
      <c r="A14" s="107"/>
      <c r="B14" s="108"/>
      <c r="C14" s="233"/>
      <c r="D14" s="235"/>
      <c r="E14" s="280"/>
      <c r="F14" s="284"/>
      <c r="G14" s="109"/>
      <c r="H14" s="110"/>
      <c r="I14" s="111"/>
      <c r="J14" s="112"/>
      <c r="K14" s="273" t="s">
        <v>71</v>
      </c>
      <c r="L14" s="209">
        <v>8</v>
      </c>
      <c r="M14" s="113">
        <v>8</v>
      </c>
      <c r="N14" s="380"/>
      <c r="O14" s="381"/>
      <c r="P14" s="27"/>
      <c r="Q14" s="26"/>
      <c r="R14" s="26"/>
      <c r="S14" s="26"/>
    </row>
    <row r="15" spans="1:19" ht="10.9" customHeight="1" thickBot="1" x14ac:dyDescent="0.25">
      <c r="A15" s="107"/>
      <c r="B15" s="108"/>
      <c r="C15" s="233"/>
      <c r="D15" s="235"/>
      <c r="E15" s="280"/>
      <c r="F15" s="284"/>
      <c r="G15" s="114" t="s">
        <v>8</v>
      </c>
      <c r="H15" s="115">
        <f>H13+H14</f>
        <v>547.4</v>
      </c>
      <c r="I15" s="116">
        <f t="shared" ref="I15:J15" si="1">I13+I14</f>
        <v>547.4</v>
      </c>
      <c r="J15" s="117">
        <f t="shared" si="1"/>
        <v>511.3</v>
      </c>
      <c r="K15" s="274"/>
      <c r="L15" s="210"/>
      <c r="M15" s="118"/>
      <c r="N15" s="382"/>
      <c r="O15" s="383"/>
      <c r="P15" s="27"/>
      <c r="Q15" s="26"/>
      <c r="R15" s="26"/>
      <c r="S15" s="26"/>
    </row>
    <row r="16" spans="1:19" ht="18.75" customHeight="1" x14ac:dyDescent="0.2">
      <c r="A16" s="102" t="s">
        <v>7</v>
      </c>
      <c r="B16" s="103" t="s">
        <v>7</v>
      </c>
      <c r="C16" s="279" t="s">
        <v>29</v>
      </c>
      <c r="D16" s="227" t="s">
        <v>59</v>
      </c>
      <c r="E16" s="322" t="s">
        <v>52</v>
      </c>
      <c r="F16" s="310" t="s">
        <v>33</v>
      </c>
      <c r="G16" s="104" t="s">
        <v>32</v>
      </c>
      <c r="H16" s="85">
        <v>244.7</v>
      </c>
      <c r="I16" s="86">
        <v>244.7</v>
      </c>
      <c r="J16" s="87">
        <v>244.7</v>
      </c>
      <c r="K16" s="285" t="s">
        <v>72</v>
      </c>
      <c r="L16" s="208">
        <v>8</v>
      </c>
      <c r="M16" s="106">
        <v>8</v>
      </c>
      <c r="N16" s="384"/>
      <c r="O16" s="385"/>
      <c r="P16" s="27"/>
      <c r="Q16" s="26"/>
      <c r="R16" s="26"/>
      <c r="S16" s="26"/>
    </row>
    <row r="17" spans="1:19" ht="18.75" customHeight="1" x14ac:dyDescent="0.2">
      <c r="A17" s="107"/>
      <c r="B17" s="108"/>
      <c r="C17" s="233"/>
      <c r="D17" s="235"/>
      <c r="E17" s="323"/>
      <c r="F17" s="311"/>
      <c r="G17" s="109" t="s">
        <v>75</v>
      </c>
      <c r="H17" s="110">
        <v>0</v>
      </c>
      <c r="I17" s="111">
        <v>0</v>
      </c>
      <c r="J17" s="112">
        <v>0</v>
      </c>
      <c r="K17" s="286"/>
      <c r="L17" s="119"/>
      <c r="M17" s="120"/>
      <c r="N17" s="386"/>
      <c r="O17" s="381"/>
      <c r="P17" s="27"/>
      <c r="Q17" s="26"/>
      <c r="R17" s="26"/>
      <c r="S17" s="26"/>
    </row>
    <row r="18" spans="1:19" ht="18.75" customHeight="1" thickBot="1" x14ac:dyDescent="0.25">
      <c r="A18" s="7"/>
      <c r="B18" s="121"/>
      <c r="C18" s="234"/>
      <c r="D18" s="228"/>
      <c r="E18" s="324"/>
      <c r="F18" s="312"/>
      <c r="G18" s="97" t="s">
        <v>8</v>
      </c>
      <c r="H18" s="98">
        <f>H16+H17</f>
        <v>244.7</v>
      </c>
      <c r="I18" s="98">
        <f t="shared" ref="I18:J18" si="2">I16+I17</f>
        <v>244.7</v>
      </c>
      <c r="J18" s="98">
        <f t="shared" si="2"/>
        <v>244.7</v>
      </c>
      <c r="K18" s="287"/>
      <c r="L18" s="122"/>
      <c r="M18" s="123"/>
      <c r="N18" s="387"/>
      <c r="O18" s="383"/>
      <c r="P18" s="27"/>
      <c r="Q18" s="26"/>
      <c r="R18" s="26"/>
      <c r="S18" s="26"/>
    </row>
    <row r="19" spans="1:19" ht="18.75" customHeight="1" x14ac:dyDescent="0.2">
      <c r="A19" s="107" t="s">
        <v>7</v>
      </c>
      <c r="B19" s="108" t="s">
        <v>7</v>
      </c>
      <c r="C19" s="233" t="s">
        <v>36</v>
      </c>
      <c r="D19" s="235" t="s">
        <v>119</v>
      </c>
      <c r="E19" s="276" t="s">
        <v>52</v>
      </c>
      <c r="F19" s="284" t="s">
        <v>33</v>
      </c>
      <c r="G19" s="124" t="s">
        <v>32</v>
      </c>
      <c r="H19" s="125">
        <v>40.299999999999997</v>
      </c>
      <c r="I19" s="126">
        <v>17.600000000000001</v>
      </c>
      <c r="J19" s="127">
        <v>17.600000000000001</v>
      </c>
      <c r="K19" s="62"/>
      <c r="L19" s="63"/>
      <c r="M19" s="64"/>
      <c r="N19" s="384"/>
      <c r="O19" s="385"/>
      <c r="P19" s="27"/>
      <c r="Q19" s="26"/>
      <c r="R19" s="26"/>
      <c r="S19" s="26"/>
    </row>
    <row r="20" spans="1:19" ht="21" customHeight="1" thickBot="1" x14ac:dyDescent="0.25">
      <c r="A20" s="7"/>
      <c r="B20" s="121"/>
      <c r="C20" s="234"/>
      <c r="D20" s="228"/>
      <c r="E20" s="230"/>
      <c r="F20" s="313"/>
      <c r="G20" s="97" t="s">
        <v>8</v>
      </c>
      <c r="H20" s="98">
        <f t="shared" ref="H20:J20" si="3">H19</f>
        <v>40.299999999999997</v>
      </c>
      <c r="I20" s="99">
        <f t="shared" si="3"/>
        <v>17.600000000000001</v>
      </c>
      <c r="J20" s="128">
        <f t="shared" si="3"/>
        <v>17.600000000000001</v>
      </c>
      <c r="K20" s="65"/>
      <c r="L20" s="61"/>
      <c r="M20" s="51"/>
      <c r="N20" s="387"/>
      <c r="O20" s="383"/>
      <c r="P20" s="27"/>
      <c r="Q20" s="26"/>
      <c r="R20" s="26"/>
      <c r="S20" s="26"/>
    </row>
    <row r="21" spans="1:19" ht="11.25" customHeight="1" thickBot="1" x14ac:dyDescent="0.25">
      <c r="A21" s="17" t="s">
        <v>7</v>
      </c>
      <c r="B21" s="129" t="s">
        <v>7</v>
      </c>
      <c r="C21" s="314" t="s">
        <v>10</v>
      </c>
      <c r="D21" s="315"/>
      <c r="E21" s="315"/>
      <c r="F21" s="315"/>
      <c r="G21" s="316"/>
      <c r="H21" s="130">
        <f>H20+H18+H15+H12</f>
        <v>5451.5999999999995</v>
      </c>
      <c r="I21" s="131">
        <f t="shared" ref="I21:J21" si="4">I20+I18+I15+I12</f>
        <v>5492.8</v>
      </c>
      <c r="J21" s="132">
        <f t="shared" si="4"/>
        <v>5295.1000000000013</v>
      </c>
      <c r="K21" s="133"/>
      <c r="L21" s="134"/>
      <c r="M21" s="134"/>
      <c r="N21" s="249"/>
      <c r="O21" s="250"/>
      <c r="P21" s="26"/>
      <c r="Q21" s="26"/>
      <c r="R21" s="26"/>
      <c r="S21" s="26"/>
    </row>
    <row r="22" spans="1:19" ht="12" customHeight="1" thickBot="1" x14ac:dyDescent="0.25">
      <c r="A22" s="17" t="s">
        <v>7</v>
      </c>
      <c r="B22" s="135" t="s">
        <v>9</v>
      </c>
      <c r="C22" s="281" t="s">
        <v>51</v>
      </c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23"/>
      <c r="O22" s="224"/>
      <c r="P22" s="26"/>
      <c r="Q22" s="26"/>
      <c r="R22" s="26"/>
      <c r="S22" s="26"/>
    </row>
    <row r="23" spans="1:19" ht="14.25" customHeight="1" x14ac:dyDescent="0.2">
      <c r="A23" s="293" t="s">
        <v>7</v>
      </c>
      <c r="B23" s="295" t="s">
        <v>9</v>
      </c>
      <c r="C23" s="236" t="s">
        <v>7</v>
      </c>
      <c r="D23" s="238" t="s">
        <v>42</v>
      </c>
      <c r="E23" s="229" t="s">
        <v>52</v>
      </c>
      <c r="F23" s="240" t="s">
        <v>105</v>
      </c>
      <c r="G23" s="136" t="s">
        <v>63</v>
      </c>
      <c r="H23" s="137">
        <v>1.5</v>
      </c>
      <c r="I23" s="138">
        <v>1.5</v>
      </c>
      <c r="J23" s="139">
        <v>1.5</v>
      </c>
      <c r="K23" s="317"/>
      <c r="L23" s="66"/>
      <c r="M23" s="67"/>
      <c r="N23" s="388"/>
      <c r="O23" s="385"/>
      <c r="P23" s="27"/>
      <c r="Q23" s="26"/>
      <c r="R23" s="26"/>
      <c r="S23" s="26"/>
    </row>
    <row r="24" spans="1:19" ht="12.75" customHeight="1" x14ac:dyDescent="0.2">
      <c r="A24" s="320"/>
      <c r="B24" s="321"/>
      <c r="C24" s="233"/>
      <c r="D24" s="278"/>
      <c r="E24" s="280"/>
      <c r="F24" s="309"/>
      <c r="G24" s="141"/>
      <c r="H24" s="142"/>
      <c r="I24" s="143"/>
      <c r="J24" s="144"/>
      <c r="K24" s="318"/>
      <c r="L24" s="68"/>
      <c r="M24" s="69"/>
      <c r="N24" s="380"/>
      <c r="O24" s="381"/>
      <c r="P24" s="27"/>
      <c r="Q24" s="26"/>
      <c r="R24" s="26"/>
      <c r="S24" s="26"/>
    </row>
    <row r="25" spans="1:19" ht="12.75" customHeight="1" thickBot="1" x14ac:dyDescent="0.25">
      <c r="A25" s="294"/>
      <c r="B25" s="296"/>
      <c r="C25" s="237"/>
      <c r="D25" s="239"/>
      <c r="E25" s="230"/>
      <c r="F25" s="230"/>
      <c r="G25" s="146" t="s">
        <v>8</v>
      </c>
      <c r="H25" s="147">
        <f>H23</f>
        <v>1.5</v>
      </c>
      <c r="I25" s="148">
        <f t="shared" ref="I25" si="5">I23</f>
        <v>1.5</v>
      </c>
      <c r="J25" s="149">
        <f>SUM(J23:J24)</f>
        <v>1.5</v>
      </c>
      <c r="K25" s="319"/>
      <c r="L25" s="70"/>
      <c r="M25" s="71"/>
      <c r="N25" s="389"/>
      <c r="O25" s="390"/>
      <c r="P25" s="27"/>
      <c r="Q25" s="26"/>
      <c r="R25" s="26"/>
      <c r="S25" s="26"/>
    </row>
    <row r="26" spans="1:19" ht="14.25" customHeight="1" x14ac:dyDescent="0.2">
      <c r="A26" s="293" t="s">
        <v>7</v>
      </c>
      <c r="B26" s="295" t="s">
        <v>9</v>
      </c>
      <c r="C26" s="236" t="s">
        <v>9</v>
      </c>
      <c r="D26" s="238" t="s">
        <v>43</v>
      </c>
      <c r="E26" s="229" t="s">
        <v>52</v>
      </c>
      <c r="F26" s="240" t="s">
        <v>105</v>
      </c>
      <c r="G26" s="136" t="s">
        <v>63</v>
      </c>
      <c r="H26" s="137">
        <v>48.7</v>
      </c>
      <c r="I26" s="138">
        <v>48.7</v>
      </c>
      <c r="J26" s="139">
        <v>48.7</v>
      </c>
      <c r="K26" s="288" t="s">
        <v>89</v>
      </c>
      <c r="L26" s="140" t="s">
        <v>120</v>
      </c>
      <c r="M26" s="392" t="s">
        <v>125</v>
      </c>
      <c r="N26" s="391"/>
      <c r="O26" s="379"/>
      <c r="P26" s="27"/>
      <c r="Q26" s="26"/>
      <c r="R26" s="26"/>
      <c r="S26" s="26"/>
    </row>
    <row r="27" spans="1:19" ht="14.25" customHeight="1" x14ac:dyDescent="0.2">
      <c r="A27" s="320"/>
      <c r="B27" s="321"/>
      <c r="C27" s="233"/>
      <c r="D27" s="278"/>
      <c r="E27" s="280"/>
      <c r="F27" s="309"/>
      <c r="G27" s="141"/>
      <c r="H27" s="142"/>
      <c r="I27" s="143"/>
      <c r="J27" s="144"/>
      <c r="K27" s="241"/>
      <c r="L27" s="145"/>
      <c r="M27" s="393"/>
      <c r="N27" s="380"/>
      <c r="O27" s="381"/>
      <c r="P27" s="27"/>
      <c r="Q27" s="26"/>
      <c r="R27" s="26"/>
      <c r="S27" s="26"/>
    </row>
    <row r="28" spans="1:19" ht="23.45" customHeight="1" thickBot="1" x14ac:dyDescent="0.25">
      <c r="A28" s="294"/>
      <c r="B28" s="296"/>
      <c r="C28" s="237"/>
      <c r="D28" s="239"/>
      <c r="E28" s="230"/>
      <c r="F28" s="230"/>
      <c r="G28" s="146" t="s">
        <v>8</v>
      </c>
      <c r="H28" s="147">
        <f>H26</f>
        <v>48.7</v>
      </c>
      <c r="I28" s="148">
        <f t="shared" ref="I28" si="6">I26</f>
        <v>48.7</v>
      </c>
      <c r="J28" s="149">
        <f>SUM(J26:J27)</f>
        <v>48.7</v>
      </c>
      <c r="K28" s="289"/>
      <c r="L28" s="150"/>
      <c r="M28" s="71"/>
      <c r="N28" s="389"/>
      <c r="O28" s="390"/>
      <c r="P28" s="27"/>
      <c r="Q28" s="26"/>
      <c r="R28" s="26"/>
      <c r="S28" s="26"/>
    </row>
    <row r="29" spans="1:19" ht="17.45" customHeight="1" x14ac:dyDescent="0.2">
      <c r="A29" s="293" t="s">
        <v>7</v>
      </c>
      <c r="B29" s="295" t="s">
        <v>9</v>
      </c>
      <c r="C29" s="236" t="s">
        <v>29</v>
      </c>
      <c r="D29" s="238" t="s">
        <v>65</v>
      </c>
      <c r="E29" s="229" t="s">
        <v>52</v>
      </c>
      <c r="F29" s="240" t="s">
        <v>33</v>
      </c>
      <c r="G29" s="136" t="s">
        <v>63</v>
      </c>
      <c r="H29" s="137">
        <v>40.5</v>
      </c>
      <c r="I29" s="138">
        <v>40.9</v>
      </c>
      <c r="J29" s="139">
        <v>40.799999999999997</v>
      </c>
      <c r="K29" s="288"/>
      <c r="L29" s="66"/>
      <c r="M29" s="67"/>
      <c r="N29" s="391"/>
      <c r="O29" s="379"/>
      <c r="P29" s="27"/>
      <c r="Q29" s="26"/>
      <c r="R29" s="26"/>
      <c r="S29" s="26"/>
    </row>
    <row r="30" spans="1:19" ht="15" customHeight="1" thickBot="1" x14ac:dyDescent="0.25">
      <c r="A30" s="294"/>
      <c r="B30" s="296"/>
      <c r="C30" s="237"/>
      <c r="D30" s="239"/>
      <c r="E30" s="230"/>
      <c r="F30" s="230"/>
      <c r="G30" s="146" t="s">
        <v>8</v>
      </c>
      <c r="H30" s="147">
        <f>H29</f>
        <v>40.5</v>
      </c>
      <c r="I30" s="148">
        <f t="shared" ref="I30" si="7">I29</f>
        <v>40.9</v>
      </c>
      <c r="J30" s="149">
        <f>SUM(J29:J29)</f>
        <v>40.799999999999997</v>
      </c>
      <c r="K30" s="289"/>
      <c r="L30" s="70"/>
      <c r="M30" s="71"/>
      <c r="N30" s="389"/>
      <c r="O30" s="390"/>
      <c r="P30" s="27"/>
      <c r="Q30" s="26"/>
      <c r="R30" s="26"/>
      <c r="S30" s="26"/>
    </row>
    <row r="31" spans="1:19" ht="14.25" customHeight="1" x14ac:dyDescent="0.2">
      <c r="A31" s="293" t="s">
        <v>7</v>
      </c>
      <c r="B31" s="295" t="s">
        <v>9</v>
      </c>
      <c r="C31" s="236" t="s">
        <v>30</v>
      </c>
      <c r="D31" s="238" t="s">
        <v>44</v>
      </c>
      <c r="E31" s="229" t="s">
        <v>52</v>
      </c>
      <c r="F31" s="240" t="s">
        <v>106</v>
      </c>
      <c r="G31" s="136" t="s">
        <v>63</v>
      </c>
      <c r="H31" s="137">
        <v>15</v>
      </c>
      <c r="I31" s="138">
        <v>15</v>
      </c>
      <c r="J31" s="139">
        <v>15</v>
      </c>
      <c r="K31" s="288"/>
      <c r="L31" s="66"/>
      <c r="M31" s="67"/>
      <c r="N31" s="391"/>
      <c r="O31" s="379"/>
      <c r="P31" s="27"/>
      <c r="Q31" s="26"/>
      <c r="R31" s="26"/>
      <c r="S31" s="26"/>
    </row>
    <row r="32" spans="1:19" ht="27.75" customHeight="1" thickBot="1" x14ac:dyDescent="0.25">
      <c r="A32" s="294"/>
      <c r="B32" s="296"/>
      <c r="C32" s="237"/>
      <c r="D32" s="239"/>
      <c r="E32" s="230"/>
      <c r="F32" s="230"/>
      <c r="G32" s="146" t="s">
        <v>8</v>
      </c>
      <c r="H32" s="147">
        <f>H31</f>
        <v>15</v>
      </c>
      <c r="I32" s="148">
        <f t="shared" ref="I32" si="8">I31</f>
        <v>15</v>
      </c>
      <c r="J32" s="149">
        <f>SUM(J31:J31)</f>
        <v>15</v>
      </c>
      <c r="K32" s="289"/>
      <c r="L32" s="70"/>
      <c r="M32" s="71"/>
      <c r="N32" s="389"/>
      <c r="O32" s="390"/>
      <c r="P32" s="27"/>
      <c r="Q32" s="26"/>
      <c r="R32" s="26"/>
      <c r="S32" s="26"/>
    </row>
    <row r="33" spans="1:19" ht="14.25" customHeight="1" x14ac:dyDescent="0.2">
      <c r="A33" s="293" t="s">
        <v>7</v>
      </c>
      <c r="B33" s="295" t="s">
        <v>9</v>
      </c>
      <c r="C33" s="236" t="s">
        <v>34</v>
      </c>
      <c r="D33" s="238" t="s">
        <v>45</v>
      </c>
      <c r="E33" s="229" t="s">
        <v>52</v>
      </c>
      <c r="F33" s="240" t="s">
        <v>107</v>
      </c>
      <c r="G33" s="136" t="s">
        <v>63</v>
      </c>
      <c r="H33" s="137">
        <v>5.4</v>
      </c>
      <c r="I33" s="138">
        <v>5.4</v>
      </c>
      <c r="J33" s="139">
        <v>5.4</v>
      </c>
      <c r="K33" s="288"/>
      <c r="L33" s="66"/>
      <c r="M33" s="67"/>
      <c r="N33" s="391"/>
      <c r="O33" s="379"/>
      <c r="P33" s="27"/>
      <c r="Q33" s="26"/>
      <c r="R33" s="26"/>
      <c r="S33" s="26"/>
    </row>
    <row r="34" spans="1:19" ht="10.15" customHeight="1" thickBot="1" x14ac:dyDescent="0.25">
      <c r="A34" s="294"/>
      <c r="B34" s="296"/>
      <c r="C34" s="237"/>
      <c r="D34" s="239"/>
      <c r="E34" s="230"/>
      <c r="F34" s="230"/>
      <c r="G34" s="146" t="s">
        <v>8</v>
      </c>
      <c r="H34" s="147">
        <f>H33</f>
        <v>5.4</v>
      </c>
      <c r="I34" s="148">
        <f t="shared" ref="I34" si="9">I33</f>
        <v>5.4</v>
      </c>
      <c r="J34" s="149">
        <f>SUM(J33:J33)</f>
        <v>5.4</v>
      </c>
      <c r="K34" s="289"/>
      <c r="L34" s="70"/>
      <c r="M34" s="71"/>
      <c r="N34" s="389"/>
      <c r="O34" s="390"/>
      <c r="P34" s="27"/>
      <c r="Q34" s="26"/>
      <c r="R34" s="26"/>
      <c r="S34" s="26"/>
    </row>
    <row r="35" spans="1:19" ht="14.25" customHeight="1" x14ac:dyDescent="0.2">
      <c r="A35" s="293" t="s">
        <v>7</v>
      </c>
      <c r="B35" s="295" t="s">
        <v>9</v>
      </c>
      <c r="C35" s="236" t="s">
        <v>35</v>
      </c>
      <c r="D35" s="238" t="s">
        <v>46</v>
      </c>
      <c r="E35" s="229" t="s">
        <v>52</v>
      </c>
      <c r="F35" s="240" t="s">
        <v>106</v>
      </c>
      <c r="G35" s="136" t="s">
        <v>63</v>
      </c>
      <c r="H35" s="137">
        <v>59.5</v>
      </c>
      <c r="I35" s="138">
        <v>59.5</v>
      </c>
      <c r="J35" s="139">
        <v>59.5</v>
      </c>
      <c r="K35" s="288"/>
      <c r="L35" s="72"/>
      <c r="M35" s="67"/>
      <c r="N35" s="391"/>
      <c r="O35" s="379"/>
      <c r="P35" s="27"/>
      <c r="Q35" s="26"/>
      <c r="R35" s="26"/>
      <c r="S35" s="26"/>
    </row>
    <row r="36" spans="1:19" ht="17.25" customHeight="1" thickBot="1" x14ac:dyDescent="0.25">
      <c r="A36" s="294"/>
      <c r="B36" s="296"/>
      <c r="C36" s="237"/>
      <c r="D36" s="239"/>
      <c r="E36" s="230"/>
      <c r="F36" s="230"/>
      <c r="G36" s="146" t="s">
        <v>8</v>
      </c>
      <c r="H36" s="147">
        <f>H35</f>
        <v>59.5</v>
      </c>
      <c r="I36" s="148">
        <f t="shared" ref="I36" si="10">I35</f>
        <v>59.5</v>
      </c>
      <c r="J36" s="151">
        <f t="shared" ref="J36" si="11">J35</f>
        <v>59.5</v>
      </c>
      <c r="K36" s="289"/>
      <c r="L36" s="73"/>
      <c r="M36" s="74"/>
      <c r="N36" s="389"/>
      <c r="O36" s="390"/>
      <c r="P36" s="27"/>
      <c r="Q36" s="26"/>
      <c r="R36" s="26"/>
      <c r="S36" s="26"/>
    </row>
    <row r="37" spans="1:19" ht="14.25" customHeight="1" x14ac:dyDescent="0.2">
      <c r="A37" s="293" t="s">
        <v>7</v>
      </c>
      <c r="B37" s="295" t="s">
        <v>9</v>
      </c>
      <c r="C37" s="236" t="s">
        <v>36</v>
      </c>
      <c r="D37" s="238" t="s">
        <v>133</v>
      </c>
      <c r="E37" s="229" t="s">
        <v>52</v>
      </c>
      <c r="F37" s="240" t="s">
        <v>108</v>
      </c>
      <c r="G37" s="136" t="s">
        <v>63</v>
      </c>
      <c r="H37" s="137">
        <v>14.2</v>
      </c>
      <c r="I37" s="138">
        <v>25.3</v>
      </c>
      <c r="J37" s="139">
        <v>20.9</v>
      </c>
      <c r="K37" s="288"/>
      <c r="L37" s="72"/>
      <c r="M37" s="67"/>
      <c r="N37" s="391"/>
      <c r="O37" s="379"/>
      <c r="P37" s="27"/>
      <c r="Q37" s="26"/>
      <c r="R37" s="26"/>
      <c r="S37" s="26"/>
    </row>
    <row r="38" spans="1:19" ht="14.25" customHeight="1" thickBot="1" x14ac:dyDescent="0.25">
      <c r="A38" s="294"/>
      <c r="B38" s="296"/>
      <c r="C38" s="237"/>
      <c r="D38" s="239"/>
      <c r="E38" s="230"/>
      <c r="F38" s="230"/>
      <c r="G38" s="146" t="s">
        <v>8</v>
      </c>
      <c r="H38" s="147">
        <f>H37</f>
        <v>14.2</v>
      </c>
      <c r="I38" s="148">
        <f t="shared" ref="I38" si="12">I37</f>
        <v>25.3</v>
      </c>
      <c r="J38" s="149">
        <f>SUM(J37:J37)</f>
        <v>20.9</v>
      </c>
      <c r="K38" s="289"/>
      <c r="L38" s="73"/>
      <c r="M38" s="74"/>
      <c r="N38" s="389"/>
      <c r="O38" s="390"/>
      <c r="P38" s="27"/>
      <c r="Q38" s="26"/>
      <c r="R38" s="26"/>
      <c r="S38" s="26"/>
    </row>
    <row r="39" spans="1:19" ht="29.45" customHeight="1" x14ac:dyDescent="0.2">
      <c r="A39" s="293" t="s">
        <v>7</v>
      </c>
      <c r="B39" s="295" t="s">
        <v>9</v>
      </c>
      <c r="C39" s="236" t="s">
        <v>37</v>
      </c>
      <c r="D39" s="238" t="s">
        <v>130</v>
      </c>
      <c r="E39" s="229" t="s">
        <v>52</v>
      </c>
      <c r="F39" s="328" t="s">
        <v>109</v>
      </c>
      <c r="G39" s="136" t="s">
        <v>63</v>
      </c>
      <c r="H39" s="137">
        <v>16</v>
      </c>
      <c r="I39" s="152">
        <v>16.5</v>
      </c>
      <c r="J39" s="139">
        <v>16.5</v>
      </c>
      <c r="K39" s="155"/>
      <c r="L39" s="72"/>
      <c r="M39" s="67"/>
      <c r="N39" s="412"/>
      <c r="O39" s="413"/>
      <c r="P39" s="27"/>
      <c r="Q39" s="26"/>
      <c r="R39" s="26"/>
      <c r="S39" s="26"/>
    </row>
    <row r="40" spans="1:19" ht="18" customHeight="1" thickBot="1" x14ac:dyDescent="0.25">
      <c r="A40" s="294"/>
      <c r="B40" s="296"/>
      <c r="C40" s="237"/>
      <c r="D40" s="239"/>
      <c r="E40" s="230"/>
      <c r="F40" s="230"/>
      <c r="G40" s="146" t="s">
        <v>8</v>
      </c>
      <c r="H40" s="147">
        <f>H39</f>
        <v>16</v>
      </c>
      <c r="I40" s="147">
        <f t="shared" ref="I40:J40" si="13">I39</f>
        <v>16.5</v>
      </c>
      <c r="J40" s="147">
        <f t="shared" si="13"/>
        <v>16.5</v>
      </c>
      <c r="K40" s="211"/>
      <c r="L40" s="73"/>
      <c r="M40" s="74"/>
      <c r="N40" s="414"/>
      <c r="O40" s="415"/>
      <c r="P40" s="27"/>
      <c r="Q40" s="26"/>
      <c r="R40" s="26"/>
      <c r="S40" s="26"/>
    </row>
    <row r="41" spans="1:19" ht="14.25" customHeight="1" x14ac:dyDescent="0.2">
      <c r="A41" s="293" t="s">
        <v>7</v>
      </c>
      <c r="B41" s="295" t="s">
        <v>9</v>
      </c>
      <c r="C41" s="236" t="s">
        <v>38</v>
      </c>
      <c r="D41" s="238" t="s">
        <v>47</v>
      </c>
      <c r="E41" s="229" t="s">
        <v>52</v>
      </c>
      <c r="F41" s="240" t="s">
        <v>112</v>
      </c>
      <c r="G41" s="136" t="s">
        <v>63</v>
      </c>
      <c r="H41" s="137">
        <v>16.600000000000001</v>
      </c>
      <c r="I41" s="138">
        <v>16.600000000000001</v>
      </c>
      <c r="J41" s="139">
        <v>16.5</v>
      </c>
      <c r="K41" s="376" t="s">
        <v>60</v>
      </c>
      <c r="L41" s="140">
        <v>1500</v>
      </c>
      <c r="M41" s="166" t="s">
        <v>122</v>
      </c>
      <c r="N41" s="391"/>
      <c r="O41" s="379"/>
      <c r="P41" s="27"/>
      <c r="Q41" s="26"/>
      <c r="R41" s="26"/>
      <c r="S41" s="26"/>
    </row>
    <row r="42" spans="1:19" ht="23.25" customHeight="1" thickBot="1" x14ac:dyDescent="0.25">
      <c r="A42" s="365"/>
      <c r="B42" s="366"/>
      <c r="C42" s="337"/>
      <c r="D42" s="373"/>
      <c r="E42" s="280"/>
      <c r="F42" s="280"/>
      <c r="G42" s="156" t="s">
        <v>8</v>
      </c>
      <c r="H42" s="157">
        <f>H41</f>
        <v>16.600000000000001</v>
      </c>
      <c r="I42" s="216">
        <f t="shared" ref="I42" si="14">I41</f>
        <v>16.600000000000001</v>
      </c>
      <c r="J42" s="158">
        <f>SUM(J41:J41)</f>
        <v>16.5</v>
      </c>
      <c r="K42" s="377"/>
      <c r="L42" s="159"/>
      <c r="M42" s="75"/>
      <c r="N42" s="380"/>
      <c r="O42" s="381"/>
      <c r="P42" s="27"/>
      <c r="Q42" s="26"/>
      <c r="R42" s="26"/>
      <c r="S42" s="26"/>
    </row>
    <row r="43" spans="1:19" ht="14.25" customHeight="1" x14ac:dyDescent="0.2">
      <c r="A43" s="293" t="s">
        <v>7</v>
      </c>
      <c r="B43" s="295" t="s">
        <v>9</v>
      </c>
      <c r="C43" s="236" t="s">
        <v>39</v>
      </c>
      <c r="D43" s="238" t="s">
        <v>90</v>
      </c>
      <c r="E43" s="229" t="s">
        <v>52</v>
      </c>
      <c r="F43" s="240" t="s">
        <v>106</v>
      </c>
      <c r="G43" s="136" t="s">
        <v>63</v>
      </c>
      <c r="H43" s="137">
        <v>12.4</v>
      </c>
      <c r="I43" s="138">
        <v>12.4</v>
      </c>
      <c r="J43" s="139">
        <v>12.4</v>
      </c>
      <c r="K43" s="288"/>
      <c r="L43" s="153"/>
      <c r="M43" s="67"/>
      <c r="N43" s="388"/>
      <c r="O43" s="385"/>
      <c r="P43" s="27"/>
      <c r="Q43" s="26"/>
      <c r="R43" s="26"/>
      <c r="S43" s="26"/>
    </row>
    <row r="44" spans="1:19" ht="36" customHeight="1" thickBot="1" x14ac:dyDescent="0.25">
      <c r="A44" s="294"/>
      <c r="B44" s="296"/>
      <c r="C44" s="237"/>
      <c r="D44" s="239"/>
      <c r="E44" s="230"/>
      <c r="F44" s="230"/>
      <c r="G44" s="146" t="s">
        <v>8</v>
      </c>
      <c r="H44" s="147">
        <f>H43</f>
        <v>12.4</v>
      </c>
      <c r="I44" s="148">
        <f t="shared" ref="I44" si="15">I43</f>
        <v>12.4</v>
      </c>
      <c r="J44" s="149">
        <f>SUM(J43:J43)</f>
        <v>12.4</v>
      </c>
      <c r="K44" s="289"/>
      <c r="L44" s="154"/>
      <c r="M44" s="74"/>
      <c r="N44" s="382"/>
      <c r="O44" s="383"/>
      <c r="P44" s="27"/>
      <c r="Q44" s="26"/>
      <c r="R44" s="26"/>
      <c r="S44" s="26"/>
    </row>
    <row r="45" spans="1:19" ht="13.9" customHeight="1" x14ac:dyDescent="0.2">
      <c r="A45" s="293" t="s">
        <v>7</v>
      </c>
      <c r="B45" s="295" t="s">
        <v>9</v>
      </c>
      <c r="C45" s="236" t="s">
        <v>40</v>
      </c>
      <c r="D45" s="238" t="s">
        <v>48</v>
      </c>
      <c r="E45" s="229" t="s">
        <v>52</v>
      </c>
      <c r="F45" s="367" t="s">
        <v>112</v>
      </c>
      <c r="G45" s="136" t="s">
        <v>63</v>
      </c>
      <c r="H45" s="137">
        <v>0.6</v>
      </c>
      <c r="I45" s="152">
        <v>0.6</v>
      </c>
      <c r="J45" s="139">
        <v>0.6</v>
      </c>
      <c r="K45" s="288"/>
      <c r="L45" s="66"/>
      <c r="M45" s="67"/>
      <c r="N45" s="388"/>
      <c r="O45" s="385"/>
      <c r="P45" s="27"/>
      <c r="Q45" s="26"/>
      <c r="R45" s="26"/>
      <c r="S45" s="26"/>
    </row>
    <row r="46" spans="1:19" ht="22.15" customHeight="1" thickBot="1" x14ac:dyDescent="0.25">
      <c r="A46" s="294"/>
      <c r="B46" s="296"/>
      <c r="C46" s="237"/>
      <c r="D46" s="239"/>
      <c r="E46" s="230"/>
      <c r="F46" s="368"/>
      <c r="G46" s="146" t="s">
        <v>8</v>
      </c>
      <c r="H46" s="147">
        <f>H45</f>
        <v>0.6</v>
      </c>
      <c r="I46" s="203">
        <f t="shared" ref="I46" si="16">I45</f>
        <v>0.6</v>
      </c>
      <c r="J46" s="149">
        <f>SUM(J45:J45)</f>
        <v>0.6</v>
      </c>
      <c r="K46" s="242"/>
      <c r="L46" s="70"/>
      <c r="M46" s="71"/>
      <c r="N46" s="382"/>
      <c r="O46" s="383"/>
      <c r="P46" s="27"/>
      <c r="Q46" s="26"/>
      <c r="R46" s="26"/>
      <c r="S46" s="26"/>
    </row>
    <row r="47" spans="1:19" ht="18" customHeight="1" x14ac:dyDescent="0.2">
      <c r="A47" s="293" t="s">
        <v>7</v>
      </c>
      <c r="B47" s="295" t="s">
        <v>9</v>
      </c>
      <c r="C47" s="236" t="s">
        <v>41</v>
      </c>
      <c r="D47" s="238" t="s">
        <v>62</v>
      </c>
      <c r="E47" s="229" t="s">
        <v>52</v>
      </c>
      <c r="F47" s="367" t="s">
        <v>113</v>
      </c>
      <c r="G47" s="136" t="s">
        <v>63</v>
      </c>
      <c r="H47" s="137">
        <v>55.5</v>
      </c>
      <c r="I47" s="152">
        <v>60.8</v>
      </c>
      <c r="J47" s="139">
        <v>60.7</v>
      </c>
      <c r="K47" s="288"/>
      <c r="L47" s="66"/>
      <c r="M47" s="67"/>
      <c r="N47" s="388"/>
      <c r="O47" s="385"/>
      <c r="P47" s="27"/>
      <c r="Q47" s="26"/>
      <c r="R47" s="26"/>
      <c r="S47" s="26"/>
    </row>
    <row r="48" spans="1:19" ht="12.75" customHeight="1" thickBot="1" x14ac:dyDescent="0.25">
      <c r="A48" s="294"/>
      <c r="B48" s="296"/>
      <c r="C48" s="237"/>
      <c r="D48" s="239"/>
      <c r="E48" s="230"/>
      <c r="F48" s="368"/>
      <c r="G48" s="146" t="s">
        <v>8</v>
      </c>
      <c r="H48" s="147">
        <f>H47</f>
        <v>55.5</v>
      </c>
      <c r="I48" s="203">
        <f t="shared" ref="I48:J48" si="17">I47</f>
        <v>60.8</v>
      </c>
      <c r="J48" s="151">
        <f t="shared" si="17"/>
        <v>60.7</v>
      </c>
      <c r="K48" s="242"/>
      <c r="L48" s="70"/>
      <c r="M48" s="71"/>
      <c r="N48" s="382"/>
      <c r="O48" s="383"/>
      <c r="P48" s="27"/>
      <c r="Q48" s="26"/>
      <c r="R48" s="26"/>
      <c r="S48" s="26"/>
    </row>
    <row r="49" spans="1:19" ht="14.25" customHeight="1" x14ac:dyDescent="0.2">
      <c r="A49" s="369" t="s">
        <v>7</v>
      </c>
      <c r="B49" s="370" t="s">
        <v>9</v>
      </c>
      <c r="C49" s="371" t="s">
        <v>131</v>
      </c>
      <c r="D49" s="374" t="s">
        <v>132</v>
      </c>
      <c r="E49" s="276" t="s">
        <v>52</v>
      </c>
      <c r="F49" s="375" t="s">
        <v>114</v>
      </c>
      <c r="G49" s="160" t="s">
        <v>63</v>
      </c>
      <c r="H49" s="161">
        <v>25.1</v>
      </c>
      <c r="I49" s="204">
        <v>25.1</v>
      </c>
      <c r="J49" s="163">
        <v>25.1</v>
      </c>
      <c r="K49" s="241"/>
      <c r="L49" s="68"/>
      <c r="M49" s="69"/>
      <c r="N49" s="388"/>
      <c r="O49" s="385"/>
      <c r="P49" s="27"/>
      <c r="Q49" s="26"/>
      <c r="R49" s="26"/>
      <c r="S49" s="26"/>
    </row>
    <row r="50" spans="1:19" ht="50.25" customHeight="1" thickBot="1" x14ac:dyDescent="0.25">
      <c r="A50" s="294"/>
      <c r="B50" s="296"/>
      <c r="C50" s="237"/>
      <c r="D50" s="239"/>
      <c r="E50" s="230"/>
      <c r="F50" s="368"/>
      <c r="G50" s="146" t="s">
        <v>8</v>
      </c>
      <c r="H50" s="147">
        <f>H49</f>
        <v>25.1</v>
      </c>
      <c r="I50" s="148">
        <f t="shared" ref="I50" si="18">I49</f>
        <v>25.1</v>
      </c>
      <c r="J50" s="149">
        <f>SUM(J49:J49)</f>
        <v>25.1</v>
      </c>
      <c r="K50" s="242"/>
      <c r="L50" s="70"/>
      <c r="M50" s="71"/>
      <c r="N50" s="382"/>
      <c r="O50" s="383"/>
      <c r="P50" s="27"/>
      <c r="Q50" s="26"/>
      <c r="R50" s="26"/>
      <c r="S50" s="26"/>
    </row>
    <row r="51" spans="1:19" ht="15.75" customHeight="1" thickBot="1" x14ac:dyDescent="0.25">
      <c r="A51" s="164" t="s">
        <v>7</v>
      </c>
      <c r="B51" s="129" t="s">
        <v>9</v>
      </c>
      <c r="C51" s="314" t="s">
        <v>10</v>
      </c>
      <c r="D51" s="315"/>
      <c r="E51" s="423"/>
      <c r="F51" s="423"/>
      <c r="G51" s="316"/>
      <c r="H51" s="165">
        <f>H25+H28+H30+H32+H34+H36+H38+H40+H42+H44+H50+H46+H48</f>
        <v>311</v>
      </c>
      <c r="I51" s="165">
        <f>I25+I28+I30+I32+I34+I36+I38+I40+I42+I44+I50+I46+I48</f>
        <v>328.30000000000007</v>
      </c>
      <c r="J51" s="165">
        <f>J25+J28+J30+J32+J34+J36+J38+J40+J42+J44+J50+J46+J48</f>
        <v>323.60000000000002</v>
      </c>
      <c r="K51" s="133"/>
      <c r="L51" s="134"/>
      <c r="M51" s="134"/>
      <c r="N51" s="249"/>
      <c r="O51" s="250"/>
      <c r="P51" s="27"/>
      <c r="Q51" s="26"/>
      <c r="R51" s="26"/>
      <c r="S51" s="26"/>
    </row>
    <row r="52" spans="1:19" ht="20.25" customHeight="1" thickBot="1" x14ac:dyDescent="0.25">
      <c r="A52" s="17" t="s">
        <v>7</v>
      </c>
      <c r="B52" s="135" t="s">
        <v>29</v>
      </c>
      <c r="C52" s="281" t="s">
        <v>50</v>
      </c>
      <c r="D52" s="282"/>
      <c r="E52" s="372"/>
      <c r="F52" s="372"/>
      <c r="G52" s="282"/>
      <c r="H52" s="282"/>
      <c r="I52" s="282"/>
      <c r="J52" s="282"/>
      <c r="K52" s="282"/>
      <c r="L52" s="282"/>
      <c r="M52" s="282"/>
      <c r="N52" s="223"/>
      <c r="O52" s="224"/>
      <c r="P52" s="27"/>
      <c r="Q52" s="26"/>
      <c r="R52" s="26"/>
      <c r="S52" s="26"/>
    </row>
    <row r="53" spans="1:19" ht="14.25" customHeight="1" x14ac:dyDescent="0.2">
      <c r="A53" s="293" t="s">
        <v>7</v>
      </c>
      <c r="B53" s="295" t="s">
        <v>29</v>
      </c>
      <c r="C53" s="236" t="s">
        <v>7</v>
      </c>
      <c r="D53" s="238" t="s">
        <v>61</v>
      </c>
      <c r="E53" s="229" t="s">
        <v>52</v>
      </c>
      <c r="F53" s="240" t="s">
        <v>33</v>
      </c>
      <c r="G53" s="136" t="s">
        <v>32</v>
      </c>
      <c r="H53" s="137">
        <v>34.200000000000003</v>
      </c>
      <c r="I53" s="138">
        <v>34.200000000000003</v>
      </c>
      <c r="J53" s="139">
        <v>34.200000000000003</v>
      </c>
      <c r="K53" s="288" t="s">
        <v>91</v>
      </c>
      <c r="L53" s="153">
        <v>2</v>
      </c>
      <c r="M53" s="166" t="s">
        <v>124</v>
      </c>
      <c r="N53" s="249"/>
      <c r="O53" s="250"/>
      <c r="P53" s="27"/>
      <c r="Q53" s="26"/>
      <c r="R53" s="26"/>
      <c r="S53" s="26"/>
    </row>
    <row r="54" spans="1:19" ht="11.25" customHeight="1" x14ac:dyDescent="0.2">
      <c r="A54" s="320"/>
      <c r="B54" s="321"/>
      <c r="C54" s="233"/>
      <c r="D54" s="278"/>
      <c r="E54" s="280"/>
      <c r="F54" s="309"/>
      <c r="G54" s="141"/>
      <c r="H54" s="142"/>
      <c r="I54" s="143"/>
      <c r="J54" s="144"/>
      <c r="K54" s="241"/>
      <c r="L54" s="159"/>
      <c r="M54" s="167"/>
      <c r="N54" s="407"/>
      <c r="O54" s="404"/>
      <c r="P54" s="27"/>
      <c r="Q54" s="26"/>
      <c r="R54" s="26"/>
      <c r="S54" s="26"/>
    </row>
    <row r="55" spans="1:19" ht="27.75" customHeight="1" thickBot="1" x14ac:dyDescent="0.25">
      <c r="A55" s="294"/>
      <c r="B55" s="296"/>
      <c r="C55" s="237"/>
      <c r="D55" s="239"/>
      <c r="E55" s="230"/>
      <c r="F55" s="230"/>
      <c r="G55" s="146" t="s">
        <v>8</v>
      </c>
      <c r="H55" s="147">
        <f t="shared" ref="H55:J55" si="19">H53</f>
        <v>34.200000000000003</v>
      </c>
      <c r="I55" s="148">
        <f t="shared" si="19"/>
        <v>34.200000000000003</v>
      </c>
      <c r="J55" s="151">
        <f t="shared" si="19"/>
        <v>34.200000000000003</v>
      </c>
      <c r="K55" s="289"/>
      <c r="L55" s="154"/>
      <c r="M55" s="168"/>
      <c r="N55" s="223"/>
      <c r="O55" s="224"/>
      <c r="P55" s="27"/>
      <c r="Q55" s="26"/>
      <c r="R55" s="26"/>
      <c r="S55" s="26"/>
    </row>
    <row r="56" spans="1:19" ht="13.9" customHeight="1" thickBot="1" x14ac:dyDescent="0.25">
      <c r="A56" s="164" t="s">
        <v>7</v>
      </c>
      <c r="B56" s="129" t="s">
        <v>29</v>
      </c>
      <c r="C56" s="314" t="s">
        <v>10</v>
      </c>
      <c r="D56" s="315"/>
      <c r="E56" s="315"/>
      <c r="F56" s="315"/>
      <c r="G56" s="316"/>
      <c r="H56" s="169">
        <f t="shared" ref="H56:J56" si="20">H55</f>
        <v>34.200000000000003</v>
      </c>
      <c r="I56" s="170">
        <f t="shared" si="20"/>
        <v>34.200000000000003</v>
      </c>
      <c r="J56" s="171">
        <f t="shared" si="20"/>
        <v>34.200000000000003</v>
      </c>
      <c r="K56" s="133"/>
      <c r="L56" s="134"/>
      <c r="M56" s="134"/>
      <c r="N56" s="408"/>
      <c r="O56" s="409"/>
      <c r="P56" s="27"/>
      <c r="Q56" s="26"/>
      <c r="R56" s="26"/>
      <c r="S56" s="26"/>
    </row>
    <row r="57" spans="1:19" ht="15" customHeight="1" thickBot="1" x14ac:dyDescent="0.25">
      <c r="A57" s="17" t="s">
        <v>7</v>
      </c>
      <c r="B57" s="135" t="s">
        <v>30</v>
      </c>
      <c r="C57" s="281" t="s">
        <v>92</v>
      </c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408"/>
      <c r="O57" s="409"/>
      <c r="P57" s="27"/>
      <c r="Q57" s="26"/>
      <c r="R57" s="26"/>
      <c r="S57" s="26"/>
    </row>
    <row r="58" spans="1:19" ht="18" customHeight="1" x14ac:dyDescent="0.2">
      <c r="A58" s="293" t="s">
        <v>7</v>
      </c>
      <c r="B58" s="295" t="s">
        <v>30</v>
      </c>
      <c r="C58" s="236" t="s">
        <v>7</v>
      </c>
      <c r="D58" s="238" t="s">
        <v>93</v>
      </c>
      <c r="E58" s="229" t="s">
        <v>52</v>
      </c>
      <c r="F58" s="240" t="s">
        <v>33</v>
      </c>
      <c r="G58" s="136" t="s">
        <v>32</v>
      </c>
      <c r="H58" s="137">
        <v>5.8</v>
      </c>
      <c r="I58" s="138">
        <v>5.8</v>
      </c>
      <c r="J58" s="139">
        <v>0</v>
      </c>
      <c r="K58" s="424"/>
      <c r="L58" s="172"/>
      <c r="M58" s="173"/>
      <c r="N58" s="249"/>
      <c r="O58" s="250"/>
      <c r="P58" s="26"/>
      <c r="Q58" s="26"/>
      <c r="R58" s="26"/>
      <c r="S58" s="26"/>
    </row>
    <row r="59" spans="1:19" ht="21" customHeight="1" thickBot="1" x14ac:dyDescent="0.25">
      <c r="A59" s="294"/>
      <c r="B59" s="296"/>
      <c r="C59" s="237"/>
      <c r="D59" s="239"/>
      <c r="E59" s="230"/>
      <c r="F59" s="230"/>
      <c r="G59" s="146" t="s">
        <v>8</v>
      </c>
      <c r="H59" s="147">
        <f>H58*1</f>
        <v>5.8</v>
      </c>
      <c r="I59" s="148">
        <f t="shared" ref="I59:J59" si="21">I58*1</f>
        <v>5.8</v>
      </c>
      <c r="J59" s="151">
        <f t="shared" si="21"/>
        <v>0</v>
      </c>
      <c r="K59" s="425"/>
      <c r="L59" s="174"/>
      <c r="M59" s="175"/>
      <c r="N59" s="223"/>
      <c r="O59" s="224"/>
      <c r="P59" s="27"/>
      <c r="Q59" s="26"/>
      <c r="R59" s="26"/>
      <c r="S59" s="26"/>
    </row>
    <row r="60" spans="1:19" ht="12.75" customHeight="1" thickBot="1" x14ac:dyDescent="0.25">
      <c r="A60" s="176" t="s">
        <v>7</v>
      </c>
      <c r="B60" s="121" t="s">
        <v>30</v>
      </c>
      <c r="C60" s="441" t="s">
        <v>10</v>
      </c>
      <c r="D60" s="423"/>
      <c r="E60" s="423"/>
      <c r="F60" s="423"/>
      <c r="G60" s="442"/>
      <c r="H60" s="177">
        <f>H59</f>
        <v>5.8</v>
      </c>
      <c r="I60" s="54">
        <f>I59</f>
        <v>5.8</v>
      </c>
      <c r="J60" s="19">
        <f>J59</f>
        <v>0</v>
      </c>
      <c r="K60" s="178"/>
      <c r="L60" s="21"/>
      <c r="M60" s="21"/>
      <c r="N60" s="388"/>
      <c r="O60" s="385"/>
      <c r="P60" s="26"/>
      <c r="Q60" s="26"/>
      <c r="R60" s="26"/>
      <c r="S60" s="26"/>
    </row>
    <row r="61" spans="1:19" ht="12.75" customHeight="1" thickBot="1" x14ac:dyDescent="0.25">
      <c r="A61" s="164" t="s">
        <v>7</v>
      </c>
      <c r="B61" s="443" t="s">
        <v>11</v>
      </c>
      <c r="C61" s="443"/>
      <c r="D61" s="443"/>
      <c r="E61" s="443"/>
      <c r="F61" s="443"/>
      <c r="G61" s="444"/>
      <c r="H61" s="179">
        <f>H60+H56+H51+H21</f>
        <v>5802.5999999999995</v>
      </c>
      <c r="I61" s="55">
        <f>I60+I56+I51+I21</f>
        <v>5861.1</v>
      </c>
      <c r="J61" s="22">
        <f>J60+J56+J51+J21</f>
        <v>5652.9000000000015</v>
      </c>
      <c r="K61" s="24"/>
      <c r="L61" s="180"/>
      <c r="M61" s="180"/>
      <c r="N61" s="380"/>
      <c r="O61" s="381"/>
      <c r="P61" s="26"/>
      <c r="Q61" s="26"/>
      <c r="R61" s="26"/>
      <c r="S61" s="26"/>
    </row>
    <row r="62" spans="1:19" ht="15.75" customHeight="1" thickBot="1" x14ac:dyDescent="0.25">
      <c r="A62" s="181" t="s">
        <v>9</v>
      </c>
      <c r="B62" s="290" t="s">
        <v>64</v>
      </c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445"/>
      <c r="N62" s="382"/>
      <c r="O62" s="383"/>
      <c r="P62" s="26"/>
      <c r="Q62" s="26"/>
      <c r="R62" s="26"/>
      <c r="S62" s="26"/>
    </row>
    <row r="63" spans="1:19" ht="22.9" customHeight="1" thickBot="1" x14ac:dyDescent="0.25">
      <c r="A63" s="17" t="s">
        <v>9</v>
      </c>
      <c r="B63" s="135" t="s">
        <v>7</v>
      </c>
      <c r="C63" s="292" t="s">
        <v>53</v>
      </c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410"/>
      <c r="O63" s="411"/>
      <c r="P63" s="26"/>
      <c r="Q63" s="26"/>
      <c r="R63" s="26"/>
      <c r="S63" s="26"/>
    </row>
    <row r="64" spans="1:19" ht="49.9" customHeight="1" thickBot="1" x14ac:dyDescent="0.25">
      <c r="A64" s="102" t="s">
        <v>9</v>
      </c>
      <c r="B64" s="103" t="s">
        <v>7</v>
      </c>
      <c r="C64" s="225" t="s">
        <v>7</v>
      </c>
      <c r="D64" s="227" t="s">
        <v>66</v>
      </c>
      <c r="E64" s="229" t="s">
        <v>52</v>
      </c>
      <c r="F64" s="231" t="s">
        <v>56</v>
      </c>
      <c r="G64" s="182" t="s">
        <v>32</v>
      </c>
      <c r="H64" s="183">
        <v>0</v>
      </c>
      <c r="I64" s="138">
        <v>0</v>
      </c>
      <c r="J64" s="183">
        <v>0</v>
      </c>
      <c r="K64" s="184" t="s">
        <v>110</v>
      </c>
      <c r="L64" s="185"/>
      <c r="M64" s="186"/>
      <c r="N64" s="221"/>
      <c r="O64" s="222"/>
      <c r="P64" s="27"/>
      <c r="Q64" s="26"/>
      <c r="R64" s="26"/>
      <c r="S64" s="26"/>
    </row>
    <row r="65" spans="1:35" ht="48" customHeight="1" thickBot="1" x14ac:dyDescent="0.25">
      <c r="A65" s="187"/>
      <c r="B65" s="121"/>
      <c r="C65" s="226"/>
      <c r="D65" s="228"/>
      <c r="E65" s="230"/>
      <c r="F65" s="232"/>
      <c r="G65" s="188" t="s">
        <v>8</v>
      </c>
      <c r="H65" s="189">
        <f>H64</f>
        <v>0</v>
      </c>
      <c r="I65" s="190">
        <f t="shared" ref="I65:J65" si="22">I64</f>
        <v>0</v>
      </c>
      <c r="J65" s="191">
        <f t="shared" si="22"/>
        <v>0</v>
      </c>
      <c r="K65" s="192" t="s">
        <v>111</v>
      </c>
      <c r="L65" s="193" t="s">
        <v>57</v>
      </c>
      <c r="M65" s="194" t="s">
        <v>57</v>
      </c>
      <c r="N65" s="223"/>
      <c r="O65" s="224"/>
      <c r="P65" s="27"/>
      <c r="Q65" s="26"/>
      <c r="R65" s="26"/>
      <c r="S65" s="26"/>
    </row>
    <row r="66" spans="1:35" ht="14.25" customHeight="1" thickBot="1" x14ac:dyDescent="0.25">
      <c r="A66" s="102" t="s">
        <v>9</v>
      </c>
      <c r="B66" s="195" t="s">
        <v>7</v>
      </c>
      <c r="C66" s="261" t="s">
        <v>10</v>
      </c>
      <c r="D66" s="262"/>
      <c r="E66" s="262"/>
      <c r="F66" s="262"/>
      <c r="G66" s="262"/>
      <c r="H66" s="196">
        <f t="shared" ref="H66:J66" si="23">H65</f>
        <v>0</v>
      </c>
      <c r="I66" s="197">
        <f t="shared" si="23"/>
        <v>0</v>
      </c>
      <c r="J66" s="198">
        <f t="shared" si="23"/>
        <v>0</v>
      </c>
      <c r="K66" s="199"/>
      <c r="L66" s="200"/>
      <c r="M66" s="200"/>
      <c r="N66" s="249"/>
      <c r="O66" s="250"/>
      <c r="P66" s="26"/>
      <c r="Q66" s="26"/>
      <c r="R66" s="26"/>
      <c r="S66" s="26"/>
    </row>
    <row r="67" spans="1:35" ht="14.25" customHeight="1" thickBot="1" x14ac:dyDescent="0.25">
      <c r="A67" s="17" t="s">
        <v>9</v>
      </c>
      <c r="B67" s="259" t="s">
        <v>11</v>
      </c>
      <c r="C67" s="260"/>
      <c r="D67" s="260"/>
      <c r="E67" s="260"/>
      <c r="F67" s="260"/>
      <c r="G67" s="260"/>
      <c r="H67" s="56">
        <f t="shared" ref="H67:J67" si="24">H66</f>
        <v>0</v>
      </c>
      <c r="I67" s="55">
        <f t="shared" si="24"/>
        <v>0</v>
      </c>
      <c r="J67" s="22">
        <f t="shared" si="24"/>
        <v>0</v>
      </c>
      <c r="K67" s="23"/>
      <c r="L67" s="24"/>
      <c r="M67" s="24"/>
      <c r="N67" s="407"/>
      <c r="O67" s="404"/>
      <c r="P67" s="26"/>
      <c r="Q67" s="26"/>
      <c r="R67" s="26"/>
      <c r="S67" s="26"/>
    </row>
    <row r="68" spans="1:35" ht="16.5" customHeight="1" thickBot="1" x14ac:dyDescent="0.25">
      <c r="A68" s="181" t="s">
        <v>29</v>
      </c>
      <c r="B68" s="290" t="s">
        <v>54</v>
      </c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407"/>
      <c r="O68" s="404"/>
      <c r="P68" s="26"/>
      <c r="Q68" s="26"/>
      <c r="R68" s="26"/>
      <c r="S68" s="26"/>
    </row>
    <row r="69" spans="1:35" ht="32.450000000000003" customHeight="1" thickBot="1" x14ac:dyDescent="0.25">
      <c r="A69" s="17" t="s">
        <v>29</v>
      </c>
      <c r="B69" s="135" t="s">
        <v>7</v>
      </c>
      <c r="C69" s="292" t="s">
        <v>55</v>
      </c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N69" s="223"/>
      <c r="O69" s="224"/>
      <c r="P69" s="26"/>
      <c r="Q69" s="26"/>
      <c r="R69" s="26"/>
      <c r="S69" s="26"/>
    </row>
    <row r="70" spans="1:35" ht="20.25" customHeight="1" x14ac:dyDescent="0.2">
      <c r="A70" s="102" t="s">
        <v>29</v>
      </c>
      <c r="B70" s="103" t="s">
        <v>7</v>
      </c>
      <c r="C70" s="225" t="s">
        <v>7</v>
      </c>
      <c r="D70" s="227" t="s">
        <v>67</v>
      </c>
      <c r="E70" s="229" t="s">
        <v>52</v>
      </c>
      <c r="F70" s="231" t="s">
        <v>115</v>
      </c>
      <c r="G70" s="182" t="s">
        <v>32</v>
      </c>
      <c r="H70" s="183">
        <v>2237.4</v>
      </c>
      <c r="I70" s="138">
        <v>2237.4</v>
      </c>
      <c r="J70" s="183">
        <v>2237.1999999999998</v>
      </c>
      <c r="K70" s="394" t="s">
        <v>121</v>
      </c>
      <c r="L70" s="398">
        <v>100</v>
      </c>
      <c r="M70" s="401">
        <v>100</v>
      </c>
      <c r="N70" s="249"/>
      <c r="O70" s="250"/>
      <c r="P70" s="26"/>
      <c r="Q70" s="26"/>
      <c r="R70" s="26"/>
      <c r="S70" s="26"/>
    </row>
    <row r="71" spans="1:35" ht="53.45" customHeight="1" thickBot="1" x14ac:dyDescent="0.25">
      <c r="A71" s="187"/>
      <c r="B71" s="121"/>
      <c r="C71" s="226"/>
      <c r="D71" s="228"/>
      <c r="E71" s="230"/>
      <c r="F71" s="232"/>
      <c r="G71" s="188" t="s">
        <v>8</v>
      </c>
      <c r="H71" s="189">
        <f>H70</f>
        <v>2237.4</v>
      </c>
      <c r="I71" s="190">
        <f t="shared" ref="I71:J71" si="25">I70</f>
        <v>2237.4</v>
      </c>
      <c r="J71" s="191">
        <f t="shared" si="25"/>
        <v>2237.1999999999998</v>
      </c>
      <c r="K71" s="395"/>
      <c r="L71" s="399"/>
      <c r="M71" s="393"/>
      <c r="N71" s="223"/>
      <c r="O71" s="224"/>
      <c r="P71" s="26"/>
      <c r="Q71" s="26"/>
      <c r="R71" s="26"/>
      <c r="S71" s="26"/>
    </row>
    <row r="72" spans="1:35" ht="40.5" customHeight="1" x14ac:dyDescent="0.2">
      <c r="A72" s="107" t="s">
        <v>29</v>
      </c>
      <c r="B72" s="108" t="s">
        <v>7</v>
      </c>
      <c r="C72" s="275" t="s">
        <v>9</v>
      </c>
      <c r="D72" s="235" t="s">
        <v>68</v>
      </c>
      <c r="E72" s="276" t="s">
        <v>52</v>
      </c>
      <c r="F72" s="277" t="s">
        <v>115</v>
      </c>
      <c r="G72" s="109" t="s">
        <v>32</v>
      </c>
      <c r="H72" s="201">
        <v>65</v>
      </c>
      <c r="I72" s="162">
        <v>65</v>
      </c>
      <c r="J72" s="201">
        <v>31.9</v>
      </c>
      <c r="K72" s="396"/>
      <c r="L72" s="399"/>
      <c r="M72" s="393"/>
      <c r="N72" s="403"/>
      <c r="O72" s="404"/>
      <c r="P72" s="26"/>
      <c r="Q72" s="26"/>
      <c r="R72" s="26"/>
      <c r="S72" s="26"/>
    </row>
    <row r="73" spans="1:35" ht="24" customHeight="1" thickBot="1" x14ac:dyDescent="0.25">
      <c r="A73" s="187"/>
      <c r="B73" s="121"/>
      <c r="C73" s="226"/>
      <c r="D73" s="228"/>
      <c r="E73" s="230"/>
      <c r="F73" s="232"/>
      <c r="G73" s="188" t="s">
        <v>8</v>
      </c>
      <c r="H73" s="189">
        <f>H72</f>
        <v>65</v>
      </c>
      <c r="I73" s="190">
        <f t="shared" ref="I73:J73" si="26">I72</f>
        <v>65</v>
      </c>
      <c r="J73" s="191">
        <f t="shared" si="26"/>
        <v>31.9</v>
      </c>
      <c r="K73" s="396"/>
      <c r="L73" s="399"/>
      <c r="M73" s="393"/>
      <c r="N73" s="405"/>
      <c r="O73" s="406"/>
      <c r="P73" s="26"/>
      <c r="Q73" s="26"/>
      <c r="R73" s="26"/>
      <c r="S73" s="26"/>
    </row>
    <row r="74" spans="1:35" ht="15" customHeight="1" x14ac:dyDescent="0.2">
      <c r="A74" s="102" t="s">
        <v>29</v>
      </c>
      <c r="B74" s="103" t="s">
        <v>7</v>
      </c>
      <c r="C74" s="225" t="s">
        <v>29</v>
      </c>
      <c r="D74" s="227" t="s">
        <v>74</v>
      </c>
      <c r="E74" s="229" t="s">
        <v>52</v>
      </c>
      <c r="F74" s="231" t="s">
        <v>115</v>
      </c>
      <c r="G74" s="182" t="s">
        <v>32</v>
      </c>
      <c r="H74" s="183"/>
      <c r="I74" s="138"/>
      <c r="J74" s="183"/>
      <c r="K74" s="396"/>
      <c r="L74" s="399"/>
      <c r="M74" s="393"/>
      <c r="N74" s="221"/>
      <c r="O74" s="222"/>
      <c r="P74" s="26"/>
      <c r="Q74" s="26"/>
      <c r="R74" s="26"/>
      <c r="S74" s="26"/>
    </row>
    <row r="75" spans="1:35" ht="15.6" customHeight="1" thickBot="1" x14ac:dyDescent="0.25">
      <c r="A75" s="187"/>
      <c r="B75" s="121"/>
      <c r="C75" s="226"/>
      <c r="D75" s="228"/>
      <c r="E75" s="230"/>
      <c r="F75" s="232"/>
      <c r="G75" s="188" t="s">
        <v>8</v>
      </c>
      <c r="H75" s="189">
        <f>H74*1</f>
        <v>0</v>
      </c>
      <c r="I75" s="190">
        <f t="shared" ref="I75:J75" si="27">I74*1</f>
        <v>0</v>
      </c>
      <c r="J75" s="191">
        <f t="shared" si="27"/>
        <v>0</v>
      </c>
      <c r="K75" s="397"/>
      <c r="L75" s="400"/>
      <c r="M75" s="402"/>
      <c r="N75" s="405"/>
      <c r="O75" s="406"/>
      <c r="P75" s="26"/>
      <c r="Q75" s="26"/>
      <c r="R75" s="26"/>
      <c r="S75" s="26"/>
    </row>
    <row r="76" spans="1:35" ht="12.75" customHeight="1" thickBot="1" x14ac:dyDescent="0.25">
      <c r="A76" s="7" t="s">
        <v>29</v>
      </c>
      <c r="B76" s="18" t="s">
        <v>7</v>
      </c>
      <c r="C76" s="449" t="s">
        <v>10</v>
      </c>
      <c r="D76" s="450"/>
      <c r="E76" s="450"/>
      <c r="F76" s="450"/>
      <c r="G76" s="450"/>
      <c r="H76" s="57">
        <f>H71+H73+H75</f>
        <v>2302.4</v>
      </c>
      <c r="I76" s="54">
        <f t="shared" ref="I76:J76" si="28">I71+I73+I75</f>
        <v>2302.4</v>
      </c>
      <c r="J76" s="54">
        <f t="shared" si="28"/>
        <v>2269.1</v>
      </c>
      <c r="K76" s="20"/>
      <c r="L76" s="21"/>
      <c r="M76" s="21"/>
      <c r="N76" s="221"/>
      <c r="O76" s="222"/>
      <c r="P76" s="26"/>
      <c r="Q76" s="26"/>
      <c r="R76" s="26"/>
      <c r="S76" s="26"/>
    </row>
    <row r="77" spans="1:35" ht="14.25" customHeight="1" thickBot="1" x14ac:dyDescent="0.25">
      <c r="A77" s="17" t="s">
        <v>29</v>
      </c>
      <c r="B77" s="259" t="s">
        <v>11</v>
      </c>
      <c r="C77" s="260"/>
      <c r="D77" s="260"/>
      <c r="E77" s="260"/>
      <c r="F77" s="260"/>
      <c r="G77" s="260"/>
      <c r="H77" s="56">
        <f>H76</f>
        <v>2302.4</v>
      </c>
      <c r="I77" s="55">
        <f t="shared" ref="I77:J77" si="29">I76</f>
        <v>2302.4</v>
      </c>
      <c r="J77" s="22">
        <f t="shared" si="29"/>
        <v>2269.1</v>
      </c>
      <c r="K77" s="23"/>
      <c r="L77" s="24"/>
      <c r="M77" s="24"/>
      <c r="N77" s="407"/>
      <c r="O77" s="404"/>
      <c r="P77" s="26"/>
      <c r="Q77" s="26"/>
      <c r="R77" s="26"/>
      <c r="S77" s="26"/>
    </row>
    <row r="78" spans="1:35" ht="14.25" customHeight="1" thickBot="1" x14ac:dyDescent="0.25">
      <c r="A78" s="31" t="s">
        <v>7</v>
      </c>
      <c r="B78" s="446" t="s">
        <v>12</v>
      </c>
      <c r="C78" s="446"/>
      <c r="D78" s="446"/>
      <c r="E78" s="446"/>
      <c r="F78" s="446"/>
      <c r="G78" s="446"/>
      <c r="H78" s="58">
        <f>H77+H67+H61</f>
        <v>8105</v>
      </c>
      <c r="I78" s="59">
        <f>I77+I67+I61</f>
        <v>8163.5</v>
      </c>
      <c r="J78" s="59">
        <f>J77+J67+J61</f>
        <v>7922.0000000000018</v>
      </c>
      <c r="K78" s="447"/>
      <c r="L78" s="448"/>
      <c r="M78" s="448"/>
      <c r="N78" s="223"/>
      <c r="O78" s="224"/>
      <c r="P78" s="26"/>
      <c r="Q78" s="26"/>
      <c r="R78" s="26"/>
      <c r="S78" s="26"/>
    </row>
    <row r="79" spans="1:35" s="9" customFormat="1" ht="15.75" customHeight="1" x14ac:dyDescent="0.2">
      <c r="A79" s="76"/>
      <c r="B79" s="77"/>
      <c r="C79" s="77"/>
      <c r="D79" s="77"/>
      <c r="E79" s="77"/>
      <c r="F79" s="78"/>
      <c r="G79" s="79"/>
      <c r="H79" s="79"/>
      <c r="I79" s="79"/>
      <c r="J79" s="79"/>
      <c r="K79" s="80"/>
      <c r="L79" s="80"/>
      <c r="M79" s="80"/>
      <c r="N79" s="81"/>
      <c r="O79" s="81"/>
      <c r="P79" s="28"/>
      <c r="Q79" s="28"/>
      <c r="R79" s="28"/>
      <c r="S79" s="2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</row>
    <row r="80" spans="1:35" s="9" customFormat="1" ht="15.75" customHeight="1" thickBot="1" x14ac:dyDescent="0.25">
      <c r="A80" s="76"/>
      <c r="B80" s="77"/>
      <c r="C80" s="32"/>
      <c r="D80" s="32"/>
      <c r="E80" s="32"/>
      <c r="F80" s="421" t="s">
        <v>13</v>
      </c>
      <c r="G80" s="422"/>
      <c r="H80" s="422"/>
      <c r="I80" s="422"/>
      <c r="J80" s="422"/>
      <c r="K80" s="80"/>
      <c r="L80" s="80"/>
      <c r="M80" s="80"/>
      <c r="N80" s="81"/>
      <c r="O80" s="81"/>
      <c r="P80" s="28"/>
      <c r="Q80" s="28"/>
      <c r="R80" s="28"/>
      <c r="S80" s="2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19" ht="65.45" customHeight="1" thickBot="1" x14ac:dyDescent="0.25">
      <c r="A81" s="33"/>
      <c r="B81" s="33"/>
      <c r="C81" s="418" t="s">
        <v>14</v>
      </c>
      <c r="D81" s="419"/>
      <c r="E81" s="419"/>
      <c r="F81" s="419"/>
      <c r="G81" s="420"/>
      <c r="H81" s="37" t="s">
        <v>127</v>
      </c>
      <c r="I81" s="205" t="s">
        <v>128</v>
      </c>
      <c r="J81" s="60" t="s">
        <v>129</v>
      </c>
      <c r="K81" s="33"/>
      <c r="L81" s="82"/>
      <c r="M81" s="33"/>
      <c r="N81" s="83"/>
      <c r="O81" s="83"/>
      <c r="P81" s="26"/>
      <c r="Q81" s="26"/>
      <c r="R81" s="26"/>
      <c r="S81" s="26"/>
    </row>
    <row r="82" spans="1:19" ht="14.1" customHeight="1" thickBot="1" x14ac:dyDescent="0.25">
      <c r="A82" s="33"/>
      <c r="B82" s="33"/>
      <c r="C82" s="266" t="s">
        <v>15</v>
      </c>
      <c r="D82" s="267"/>
      <c r="E82" s="267"/>
      <c r="F82" s="267"/>
      <c r="G82" s="268"/>
      <c r="H82" s="40">
        <f>H83+H84+H85+H86+H87+H88</f>
        <v>8105</v>
      </c>
      <c r="I82" s="40">
        <f t="shared" ref="I82:J82" si="30">I83+I84+I85+I86+I87+I88</f>
        <v>8163.5</v>
      </c>
      <c r="J82" s="202">
        <f t="shared" si="30"/>
        <v>7922.0000000000009</v>
      </c>
      <c r="K82" s="33"/>
      <c r="L82" s="82"/>
      <c r="M82" s="33"/>
      <c r="N82" s="83"/>
      <c r="O82" s="83"/>
      <c r="P82" s="26"/>
      <c r="Q82" s="26"/>
      <c r="R82" s="26"/>
      <c r="S82" s="26"/>
    </row>
    <row r="83" spans="1:19" ht="14.1" customHeight="1" x14ac:dyDescent="0.2">
      <c r="A83" s="33"/>
      <c r="B83" s="33"/>
      <c r="C83" s="263" t="s">
        <v>79</v>
      </c>
      <c r="D83" s="264"/>
      <c r="E83" s="264"/>
      <c r="F83" s="264"/>
      <c r="G83" s="265"/>
      <c r="H83" s="35">
        <v>7776.1</v>
      </c>
      <c r="I83" s="41">
        <v>7798.2</v>
      </c>
      <c r="J83" s="41">
        <v>7564.5</v>
      </c>
      <c r="K83" s="33"/>
      <c r="L83" s="82"/>
      <c r="M83" s="33"/>
      <c r="N83" s="83"/>
      <c r="O83" s="83"/>
      <c r="P83" s="26"/>
      <c r="Q83" s="26"/>
      <c r="R83" s="26"/>
      <c r="S83" s="26"/>
    </row>
    <row r="84" spans="1:19" ht="22.15" customHeight="1" x14ac:dyDescent="0.2">
      <c r="A84" s="33"/>
      <c r="B84" s="33"/>
      <c r="C84" s="438" t="s">
        <v>116</v>
      </c>
      <c r="D84" s="439"/>
      <c r="E84" s="439"/>
      <c r="F84" s="439"/>
      <c r="G84" s="440"/>
      <c r="H84" s="36"/>
      <c r="I84" s="42"/>
      <c r="J84" s="42"/>
      <c r="K84" s="33"/>
      <c r="L84" s="82"/>
      <c r="M84" s="33"/>
      <c r="N84" s="83"/>
      <c r="O84" s="83"/>
      <c r="P84" s="26"/>
      <c r="Q84" s="26"/>
      <c r="R84" s="26"/>
      <c r="S84" s="26"/>
    </row>
    <row r="85" spans="1:19" ht="13.9" customHeight="1" x14ac:dyDescent="0.2">
      <c r="A85" s="33"/>
      <c r="B85" s="33"/>
      <c r="C85" s="435" t="s">
        <v>117</v>
      </c>
      <c r="D85" s="436"/>
      <c r="E85" s="436"/>
      <c r="F85" s="436"/>
      <c r="G85" s="437"/>
      <c r="H85" s="36">
        <v>311</v>
      </c>
      <c r="I85" s="42">
        <v>328.3</v>
      </c>
      <c r="J85" s="42">
        <v>323.60000000000002</v>
      </c>
      <c r="K85" s="33"/>
      <c r="L85" s="82"/>
      <c r="M85" s="33"/>
      <c r="N85" s="83"/>
      <c r="O85" s="83"/>
      <c r="P85" s="26"/>
      <c r="Q85" s="26"/>
      <c r="R85" s="26"/>
      <c r="S85" s="26"/>
    </row>
    <row r="86" spans="1:19" ht="12.75" customHeight="1" x14ac:dyDescent="0.2">
      <c r="A86" s="33"/>
      <c r="B86" s="33"/>
      <c r="C86" s="432" t="s">
        <v>80</v>
      </c>
      <c r="D86" s="433"/>
      <c r="E86" s="433"/>
      <c r="F86" s="433"/>
      <c r="G86" s="434"/>
      <c r="H86" s="36">
        <v>0</v>
      </c>
      <c r="I86" s="42">
        <v>19.100000000000001</v>
      </c>
      <c r="J86" s="42">
        <v>18.8</v>
      </c>
      <c r="K86" s="33"/>
      <c r="L86" s="82"/>
      <c r="M86" s="33"/>
      <c r="N86" s="83"/>
      <c r="O86" s="83"/>
      <c r="P86" s="26"/>
      <c r="Q86" s="26"/>
      <c r="R86" s="26"/>
      <c r="S86" s="26"/>
    </row>
    <row r="87" spans="1:19" ht="12.75" customHeight="1" x14ac:dyDescent="0.2">
      <c r="A87" s="33"/>
      <c r="B87" s="33"/>
      <c r="C87" s="263" t="s">
        <v>81</v>
      </c>
      <c r="D87" s="264"/>
      <c r="E87" s="264"/>
      <c r="F87" s="264"/>
      <c r="G87" s="269"/>
      <c r="H87" s="35"/>
      <c r="I87" s="41"/>
      <c r="J87" s="41"/>
      <c r="K87" s="33"/>
      <c r="L87" s="82"/>
      <c r="M87" s="33"/>
      <c r="N87" s="83"/>
      <c r="O87" s="83"/>
      <c r="P87" s="26"/>
      <c r="Q87" s="26"/>
      <c r="R87" s="26"/>
      <c r="S87" s="26"/>
    </row>
    <row r="88" spans="1:19" ht="12.75" customHeight="1" thickBot="1" x14ac:dyDescent="0.25">
      <c r="A88" s="33"/>
      <c r="B88" s="33"/>
      <c r="C88" s="270" t="s">
        <v>82</v>
      </c>
      <c r="D88" s="271"/>
      <c r="E88" s="271"/>
      <c r="F88" s="271"/>
      <c r="G88" s="272"/>
      <c r="H88" s="36">
        <v>17.899999999999999</v>
      </c>
      <c r="I88" s="42">
        <v>17.899999999999999</v>
      </c>
      <c r="J88" s="42">
        <v>15.1</v>
      </c>
      <c r="K88" s="33"/>
      <c r="L88" s="82"/>
      <c r="M88" s="33"/>
      <c r="N88" s="83"/>
      <c r="O88" s="83"/>
      <c r="P88" s="26"/>
      <c r="Q88" s="26"/>
      <c r="R88" s="26"/>
      <c r="S88" s="26"/>
    </row>
    <row r="89" spans="1:19" ht="14.1" customHeight="1" thickBot="1" x14ac:dyDescent="0.25">
      <c r="A89" s="33"/>
      <c r="B89" s="33"/>
      <c r="C89" s="266" t="s">
        <v>16</v>
      </c>
      <c r="D89" s="267"/>
      <c r="E89" s="267"/>
      <c r="F89" s="267"/>
      <c r="G89" s="268"/>
      <c r="H89" s="45">
        <f>H90</f>
        <v>0</v>
      </c>
      <c r="I89" s="45">
        <f t="shared" ref="I89:J89" si="31">I90</f>
        <v>0</v>
      </c>
      <c r="J89" s="46">
        <f t="shared" si="31"/>
        <v>0</v>
      </c>
      <c r="K89" s="33"/>
      <c r="L89" s="82"/>
      <c r="M89" s="33"/>
      <c r="N89" s="83"/>
      <c r="O89" s="83"/>
      <c r="P89" s="26"/>
      <c r="Q89" s="26"/>
      <c r="R89" s="26"/>
      <c r="S89" s="26"/>
    </row>
    <row r="90" spans="1:19" ht="14.1" customHeight="1" thickBot="1" x14ac:dyDescent="0.25">
      <c r="A90" s="33"/>
      <c r="B90" s="33"/>
      <c r="C90" s="429" t="s">
        <v>123</v>
      </c>
      <c r="D90" s="430"/>
      <c r="E90" s="430"/>
      <c r="F90" s="430"/>
      <c r="G90" s="431"/>
      <c r="H90" s="35"/>
      <c r="I90" s="41"/>
      <c r="J90" s="41"/>
      <c r="K90" s="33"/>
      <c r="L90" s="82"/>
      <c r="M90" s="33"/>
      <c r="N90" s="83"/>
      <c r="O90" s="83"/>
      <c r="P90" s="26"/>
      <c r="Q90" s="26"/>
      <c r="R90" s="26"/>
      <c r="S90" s="26"/>
    </row>
    <row r="91" spans="1:19" ht="14.1" customHeight="1" thickBot="1" x14ac:dyDescent="0.25">
      <c r="A91" s="33"/>
      <c r="B91" s="33"/>
      <c r="C91" s="426" t="s">
        <v>17</v>
      </c>
      <c r="D91" s="427"/>
      <c r="E91" s="427"/>
      <c r="F91" s="427"/>
      <c r="G91" s="428"/>
      <c r="H91" s="38">
        <f>H89+H82</f>
        <v>8105</v>
      </c>
      <c r="I91" s="38">
        <f t="shared" ref="I91:J91" si="32">I89+I82</f>
        <v>8163.5</v>
      </c>
      <c r="J91" s="39">
        <f t="shared" si="32"/>
        <v>7922.0000000000009</v>
      </c>
      <c r="K91" s="33"/>
      <c r="L91" s="82"/>
      <c r="M91" s="33"/>
      <c r="N91" s="83"/>
      <c r="O91" s="83"/>
      <c r="P91" s="26"/>
      <c r="Q91" s="26"/>
      <c r="R91" s="26"/>
      <c r="S91" s="26"/>
    </row>
    <row r="92" spans="1:19" ht="22.15" customHeight="1" x14ac:dyDescent="0.2">
      <c r="A92" s="33"/>
      <c r="B92" s="33"/>
      <c r="C92" s="33"/>
      <c r="D92" s="416"/>
      <c r="E92" s="417"/>
      <c r="F92" s="417"/>
      <c r="G92" s="417"/>
      <c r="H92" s="417"/>
      <c r="I92" s="417"/>
      <c r="J92" s="417"/>
      <c r="K92" s="33"/>
      <c r="L92" s="82"/>
      <c r="M92" s="33"/>
      <c r="N92" s="83"/>
      <c r="O92" s="83"/>
    </row>
    <row r="95" spans="1:19" ht="12.75" customHeight="1" x14ac:dyDescent="0.25">
      <c r="E95" s="10"/>
    </row>
    <row r="97" spans="4:16" ht="12.75" customHeight="1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9" spans="4:16" ht="12.75" customHeight="1" x14ac:dyDescent="0.25">
      <c r="E99" s="10"/>
    </row>
  </sheetData>
  <mergeCells count="226">
    <mergeCell ref="D92:J92"/>
    <mergeCell ref="C81:G81"/>
    <mergeCell ref="F80:J80"/>
    <mergeCell ref="C58:C59"/>
    <mergeCell ref="C51:G51"/>
    <mergeCell ref="E58:E59"/>
    <mergeCell ref="F58:F59"/>
    <mergeCell ref="K58:K59"/>
    <mergeCell ref="E64:E65"/>
    <mergeCell ref="C91:G91"/>
    <mergeCell ref="C90:G90"/>
    <mergeCell ref="C89:G89"/>
    <mergeCell ref="C86:G86"/>
    <mergeCell ref="C85:G85"/>
    <mergeCell ref="C84:G84"/>
    <mergeCell ref="C60:G60"/>
    <mergeCell ref="B61:G61"/>
    <mergeCell ref="B62:M62"/>
    <mergeCell ref="B78:G78"/>
    <mergeCell ref="K78:M78"/>
    <mergeCell ref="E70:E71"/>
    <mergeCell ref="F70:F71"/>
    <mergeCell ref="F64:F65"/>
    <mergeCell ref="C76:G76"/>
    <mergeCell ref="M26:M27"/>
    <mergeCell ref="K70:K75"/>
    <mergeCell ref="L70:L75"/>
    <mergeCell ref="M70:M75"/>
    <mergeCell ref="N72:O73"/>
    <mergeCell ref="N74:O75"/>
    <mergeCell ref="N76:O78"/>
    <mergeCell ref="N51:O52"/>
    <mergeCell ref="N53:O55"/>
    <mergeCell ref="N56:O56"/>
    <mergeCell ref="N57:O57"/>
    <mergeCell ref="N58:O59"/>
    <mergeCell ref="N60:O62"/>
    <mergeCell ref="N63:O63"/>
    <mergeCell ref="N66:O69"/>
    <mergeCell ref="N70:O71"/>
    <mergeCell ref="N47:O48"/>
    <mergeCell ref="N49:O50"/>
    <mergeCell ref="N39:O40"/>
    <mergeCell ref="N37:O38"/>
    <mergeCell ref="N41:O42"/>
    <mergeCell ref="N43:O44"/>
    <mergeCell ref="N45:O46"/>
    <mergeCell ref="K33:K34"/>
    <mergeCell ref="N13:O15"/>
    <mergeCell ref="N16:O18"/>
    <mergeCell ref="N19:O20"/>
    <mergeCell ref="N23:O25"/>
    <mergeCell ref="N26:O28"/>
    <mergeCell ref="N29:O30"/>
    <mergeCell ref="N31:O32"/>
    <mergeCell ref="N33:O34"/>
    <mergeCell ref="N35:O36"/>
    <mergeCell ref="K31:K32"/>
    <mergeCell ref="D41:D42"/>
    <mergeCell ref="D43:D44"/>
    <mergeCell ref="D49:D50"/>
    <mergeCell ref="E41:E42"/>
    <mergeCell ref="E43:E44"/>
    <mergeCell ref="F43:F44"/>
    <mergeCell ref="E49:E50"/>
    <mergeCell ref="F49:F50"/>
    <mergeCell ref="D33:D34"/>
    <mergeCell ref="F37:F38"/>
    <mergeCell ref="E35:E36"/>
    <mergeCell ref="F35:F36"/>
    <mergeCell ref="D37:D38"/>
    <mergeCell ref="D47:D48"/>
    <mergeCell ref="E47:E48"/>
    <mergeCell ref="K37:K38"/>
    <mergeCell ref="E37:E38"/>
    <mergeCell ref="F41:F42"/>
    <mergeCell ref="K41:K42"/>
    <mergeCell ref="K43:K44"/>
    <mergeCell ref="K45:K46"/>
    <mergeCell ref="C45:C46"/>
    <mergeCell ref="D45:D46"/>
    <mergeCell ref="C56:G56"/>
    <mergeCell ref="F47:F48"/>
    <mergeCell ref="A49:A50"/>
    <mergeCell ref="B49:B50"/>
    <mergeCell ref="C49:C50"/>
    <mergeCell ref="A47:A48"/>
    <mergeCell ref="B47:B48"/>
    <mergeCell ref="A45:A46"/>
    <mergeCell ref="B45:B46"/>
    <mergeCell ref="F45:F46"/>
    <mergeCell ref="C47:C48"/>
    <mergeCell ref="C52:M52"/>
    <mergeCell ref="A53:A55"/>
    <mergeCell ref="E45:E46"/>
    <mergeCell ref="A58:A59"/>
    <mergeCell ref="B58:B59"/>
    <mergeCell ref="D58:D59"/>
    <mergeCell ref="C57:M57"/>
    <mergeCell ref="K53:K55"/>
    <mergeCell ref="E53:E55"/>
    <mergeCell ref="F53:F55"/>
    <mergeCell ref="B53:B55"/>
    <mergeCell ref="C53:C55"/>
    <mergeCell ref="B33:B34"/>
    <mergeCell ref="C33:C34"/>
    <mergeCell ref="C37:C38"/>
    <mergeCell ref="A43:A44"/>
    <mergeCell ref="B43:B44"/>
    <mergeCell ref="C43:C44"/>
    <mergeCell ref="A37:A38"/>
    <mergeCell ref="B37:B38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D3:K3"/>
    <mergeCell ref="A29:A30"/>
    <mergeCell ref="D31:D32"/>
    <mergeCell ref="B29:B30"/>
    <mergeCell ref="F39:F40"/>
    <mergeCell ref="K4:M4"/>
    <mergeCell ref="A8:A12"/>
    <mergeCell ref="B8:B12"/>
    <mergeCell ref="C8:C12"/>
    <mergeCell ref="D8:D12"/>
    <mergeCell ref="F4:F6"/>
    <mergeCell ref="E8:E12"/>
    <mergeCell ref="F8:F12"/>
    <mergeCell ref="J5:J6"/>
    <mergeCell ref="H4:J4"/>
    <mergeCell ref="C7:M7"/>
    <mergeCell ref="K5:K6"/>
    <mergeCell ref="L5:M5"/>
    <mergeCell ref="G4:G6"/>
    <mergeCell ref="H5:H6"/>
    <mergeCell ref="I5:I6"/>
    <mergeCell ref="A23:A25"/>
    <mergeCell ref="B23:B25"/>
    <mergeCell ref="A33:A34"/>
    <mergeCell ref="A31:A32"/>
    <mergeCell ref="B31:B32"/>
    <mergeCell ref="A4:A6"/>
    <mergeCell ref="B4:B6"/>
    <mergeCell ref="C4:C6"/>
    <mergeCell ref="D4:D6"/>
    <mergeCell ref="E4:E6"/>
    <mergeCell ref="F26:F28"/>
    <mergeCell ref="K26:K28"/>
    <mergeCell ref="K29:K30"/>
    <mergeCell ref="F16:F18"/>
    <mergeCell ref="C16:C18"/>
    <mergeCell ref="D16:D18"/>
    <mergeCell ref="E19:E20"/>
    <mergeCell ref="F19:F20"/>
    <mergeCell ref="C21:G21"/>
    <mergeCell ref="E23:E25"/>
    <mergeCell ref="F23:F25"/>
    <mergeCell ref="K23:K25"/>
    <mergeCell ref="C23:C25"/>
    <mergeCell ref="D23:D25"/>
    <mergeCell ref="A26:A28"/>
    <mergeCell ref="B26:B28"/>
    <mergeCell ref="E16:E18"/>
    <mergeCell ref="K14:K15"/>
    <mergeCell ref="C72:C73"/>
    <mergeCell ref="D72:D73"/>
    <mergeCell ref="E72:E73"/>
    <mergeCell ref="F72:F73"/>
    <mergeCell ref="C26:C28"/>
    <mergeCell ref="D26:D28"/>
    <mergeCell ref="C13:C15"/>
    <mergeCell ref="D13:D15"/>
    <mergeCell ref="E13:E15"/>
    <mergeCell ref="C22:M22"/>
    <mergeCell ref="E26:E28"/>
    <mergeCell ref="F13:F15"/>
    <mergeCell ref="K16:K18"/>
    <mergeCell ref="K35:K36"/>
    <mergeCell ref="K47:K48"/>
    <mergeCell ref="B68:M68"/>
    <mergeCell ref="C69:M69"/>
    <mergeCell ref="D53:D55"/>
    <mergeCell ref="D39:D40"/>
    <mergeCell ref="C70:C71"/>
    <mergeCell ref="D70:D71"/>
    <mergeCell ref="E39:E40"/>
    <mergeCell ref="C63:M63"/>
    <mergeCell ref="B77:G77"/>
    <mergeCell ref="C66:G66"/>
    <mergeCell ref="B67:G67"/>
    <mergeCell ref="C64:C65"/>
    <mergeCell ref="D64:D65"/>
    <mergeCell ref="C83:G83"/>
    <mergeCell ref="C82:G82"/>
    <mergeCell ref="C87:G87"/>
    <mergeCell ref="C88:G88"/>
    <mergeCell ref="K1:N1"/>
    <mergeCell ref="N64:O65"/>
    <mergeCell ref="C74:C75"/>
    <mergeCell ref="D74:D75"/>
    <mergeCell ref="E74:E75"/>
    <mergeCell ref="F74:F75"/>
    <mergeCell ref="C19:C20"/>
    <mergeCell ref="D19:D20"/>
    <mergeCell ref="C29:C30"/>
    <mergeCell ref="D29:D30"/>
    <mergeCell ref="E29:E30"/>
    <mergeCell ref="D35:D36"/>
    <mergeCell ref="F33:F34"/>
    <mergeCell ref="F29:F30"/>
    <mergeCell ref="E33:E34"/>
    <mergeCell ref="C31:C32"/>
    <mergeCell ref="E31:E32"/>
    <mergeCell ref="F31:F32"/>
    <mergeCell ref="K49:K50"/>
    <mergeCell ref="N4:N6"/>
    <mergeCell ref="O4:O6"/>
    <mergeCell ref="N21:O22"/>
    <mergeCell ref="N8:O12"/>
    <mergeCell ref="D2:O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I10" sqref="I10"/>
    </sheetView>
  </sheetViews>
  <sheetFormatPr defaultRowHeight="12.75" x14ac:dyDescent="0.2"/>
  <cols>
    <col min="2" max="2" width="10.7109375" customWidth="1"/>
    <col min="3" max="3" width="53.28515625" customWidth="1"/>
  </cols>
  <sheetData>
    <row r="2" spans="2:3" ht="13.5" thickBot="1" x14ac:dyDescent="0.25">
      <c r="C2" t="s">
        <v>27</v>
      </c>
    </row>
    <row r="3" spans="2:3" ht="32.25" thickBot="1" x14ac:dyDescent="0.25">
      <c r="B3" s="11" t="s">
        <v>18</v>
      </c>
      <c r="C3" s="12" t="s">
        <v>19</v>
      </c>
    </row>
    <row r="4" spans="2:3" ht="15.75" x14ac:dyDescent="0.2">
      <c r="B4" s="52">
        <v>0</v>
      </c>
      <c r="C4" s="53" t="s">
        <v>20</v>
      </c>
    </row>
    <row r="5" spans="2:3" ht="15.75" x14ac:dyDescent="0.2">
      <c r="B5" s="13">
        <v>1</v>
      </c>
      <c r="C5" s="14" t="s">
        <v>22</v>
      </c>
    </row>
    <row r="6" spans="2:3" ht="15.75" x14ac:dyDescent="0.2">
      <c r="B6" s="13">
        <v>2</v>
      </c>
      <c r="C6" s="14" t="s">
        <v>21</v>
      </c>
    </row>
    <row r="7" spans="2:3" ht="15.75" x14ac:dyDescent="0.2">
      <c r="B7" s="13">
        <v>3</v>
      </c>
      <c r="C7" s="14" t="s">
        <v>24</v>
      </c>
    </row>
    <row r="8" spans="2:3" ht="15.75" x14ac:dyDescent="0.2">
      <c r="B8" s="13">
        <v>4</v>
      </c>
      <c r="C8" s="14" t="s">
        <v>94</v>
      </c>
    </row>
    <row r="9" spans="2:3" ht="15.75" x14ac:dyDescent="0.2">
      <c r="B9" s="13">
        <v>5</v>
      </c>
      <c r="C9" s="14" t="s">
        <v>95</v>
      </c>
    </row>
    <row r="10" spans="2:3" ht="15.75" x14ac:dyDescent="0.2">
      <c r="B10" s="13">
        <v>6</v>
      </c>
      <c r="C10" s="14" t="s">
        <v>25</v>
      </c>
    </row>
    <row r="11" spans="2:3" ht="15.75" x14ac:dyDescent="0.2">
      <c r="B11" s="13">
        <v>7</v>
      </c>
      <c r="C11" s="14" t="s">
        <v>96</v>
      </c>
    </row>
    <row r="12" spans="2:3" ht="15.75" x14ac:dyDescent="0.2">
      <c r="B12" s="13">
        <v>8</v>
      </c>
      <c r="C12" s="14" t="s">
        <v>97</v>
      </c>
    </row>
    <row r="13" spans="2:3" ht="15.75" x14ac:dyDescent="0.2">
      <c r="B13" s="13">
        <v>9</v>
      </c>
      <c r="C13" s="14" t="s">
        <v>98</v>
      </c>
    </row>
    <row r="14" spans="2:3" ht="15.75" x14ac:dyDescent="0.2">
      <c r="B14" s="13">
        <v>10</v>
      </c>
      <c r="C14" s="14" t="s">
        <v>78</v>
      </c>
    </row>
    <row r="15" spans="2:3" ht="15.75" x14ac:dyDescent="0.2">
      <c r="B15" s="13">
        <v>11</v>
      </c>
      <c r="C15" s="14" t="s">
        <v>99</v>
      </c>
    </row>
    <row r="16" spans="2:3" ht="15.75" x14ac:dyDescent="0.2">
      <c r="B16" s="13">
        <v>12</v>
      </c>
      <c r="C16" s="14" t="s">
        <v>100</v>
      </c>
    </row>
    <row r="17" spans="2:3" ht="15.75" x14ac:dyDescent="0.2">
      <c r="B17" s="13">
        <v>13</v>
      </c>
      <c r="C17" s="14" t="s">
        <v>101</v>
      </c>
    </row>
    <row r="18" spans="2:3" ht="15.75" x14ac:dyDescent="0.2">
      <c r="B18" s="13">
        <v>14</v>
      </c>
      <c r="C18" s="14" t="s">
        <v>102</v>
      </c>
    </row>
    <row r="19" spans="2:3" ht="15.75" x14ac:dyDescent="0.2">
      <c r="B19" s="13">
        <v>15</v>
      </c>
      <c r="C19" s="14" t="s">
        <v>26</v>
      </c>
    </row>
    <row r="20" spans="2:3" ht="15.75" x14ac:dyDescent="0.2">
      <c r="B20" s="13">
        <v>16</v>
      </c>
      <c r="C20" s="14" t="s">
        <v>103</v>
      </c>
    </row>
    <row r="21" spans="2:3" ht="15.75" x14ac:dyDescent="0.2">
      <c r="B21" s="13">
        <v>17</v>
      </c>
      <c r="C21" s="14" t="s">
        <v>23</v>
      </c>
    </row>
    <row r="22" spans="2:3" ht="16.5" thickBot="1" x14ac:dyDescent="0.25">
      <c r="B22" s="15">
        <v>18</v>
      </c>
      <c r="C22" s="16" t="s">
        <v>28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Daiva Breivienė</cp:lastModifiedBy>
  <cp:lastPrinted>2020-03-10T09:33:49Z</cp:lastPrinted>
  <dcterms:created xsi:type="dcterms:W3CDTF">1996-10-14T23:33:28Z</dcterms:created>
  <dcterms:modified xsi:type="dcterms:W3CDTF">2020-03-12T11:39:20Z</dcterms:modified>
</cp:coreProperties>
</file>