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256" i="2" l="1"/>
  <c r="I256" i="2"/>
  <c r="H256" i="2"/>
  <c r="J137" i="2"/>
  <c r="I137" i="2"/>
  <c r="H137" i="2"/>
  <c r="J182" i="2"/>
  <c r="I182" i="2"/>
  <c r="H182" i="2"/>
  <c r="J161" i="2"/>
  <c r="I161" i="2"/>
  <c r="H161" i="2"/>
  <c r="J133" i="2"/>
  <c r="I133" i="2"/>
  <c r="H133" i="2"/>
  <c r="J125" i="2"/>
  <c r="I125" i="2"/>
  <c r="H125" i="2"/>
  <c r="J41" i="2"/>
  <c r="I41" i="2"/>
  <c r="H41" i="2"/>
  <c r="I16" i="2"/>
  <c r="J16" i="2"/>
  <c r="H16" i="2"/>
  <c r="H73" i="2" l="1"/>
  <c r="I73" i="2"/>
  <c r="J73" i="2"/>
  <c r="H210" i="2"/>
  <c r="J228" i="2" l="1"/>
  <c r="I228" i="2"/>
  <c r="H228" i="2"/>
  <c r="J224" i="2"/>
  <c r="I224" i="2"/>
  <c r="H224" i="2"/>
  <c r="I220" i="2"/>
  <c r="J220" i="2"/>
  <c r="H220" i="2"/>
  <c r="I216" i="2"/>
  <c r="J216" i="2"/>
  <c r="H216" i="2"/>
  <c r="I210" i="2"/>
  <c r="J210" i="2"/>
  <c r="J190" i="2"/>
  <c r="I190" i="2"/>
  <c r="H190" i="2"/>
  <c r="I194" i="2"/>
  <c r="J194" i="2"/>
  <c r="H194" i="2"/>
  <c r="J170" i="2"/>
  <c r="I170" i="2"/>
  <c r="H170" i="2"/>
  <c r="I174" i="2"/>
  <c r="J174" i="2"/>
  <c r="H174" i="2"/>
  <c r="J121" i="2"/>
  <c r="I121" i="2"/>
  <c r="H121" i="2"/>
  <c r="J117" i="2"/>
  <c r="I117" i="2"/>
  <c r="H117" i="2"/>
  <c r="J113" i="2" l="1"/>
  <c r="I113" i="2"/>
  <c r="H113" i="2"/>
  <c r="J109" i="2"/>
  <c r="I109" i="2"/>
  <c r="H109" i="2"/>
  <c r="J105" i="2"/>
  <c r="I105" i="2"/>
  <c r="H105" i="2"/>
  <c r="J101" i="2"/>
  <c r="I101" i="2"/>
  <c r="H101" i="2"/>
  <c r="J97" i="2"/>
  <c r="I97" i="2"/>
  <c r="H97" i="2"/>
  <c r="J33" i="2" l="1"/>
  <c r="I33" i="2"/>
  <c r="H33" i="2"/>
  <c r="I37" i="2"/>
  <c r="J37" i="2"/>
  <c r="H37" i="2"/>
  <c r="J29" i="2"/>
  <c r="I29" i="2"/>
  <c r="H29" i="2"/>
  <c r="J56" i="2" l="1"/>
  <c r="I273" i="2" l="1"/>
  <c r="J273" i="2"/>
  <c r="I266" i="2"/>
  <c r="J266" i="2"/>
  <c r="H266" i="2"/>
  <c r="I240" i="2"/>
  <c r="J240" i="2"/>
  <c r="I166" i="2"/>
  <c r="J166" i="2"/>
  <c r="H166" i="2"/>
  <c r="I156" i="2"/>
  <c r="J156" i="2"/>
  <c r="H156" i="2"/>
  <c r="J151" i="2"/>
  <c r="I151" i="2"/>
  <c r="H151" i="2"/>
  <c r="I146" i="2"/>
  <c r="J146" i="2"/>
  <c r="H146" i="2"/>
  <c r="J275" i="2" l="1"/>
  <c r="I275" i="2"/>
  <c r="J69" i="2"/>
  <c r="I69" i="2"/>
  <c r="H69" i="2"/>
  <c r="I65" i="2"/>
  <c r="J65" i="2"/>
  <c r="H65" i="2"/>
  <c r="I52" i="2"/>
  <c r="J52" i="2"/>
  <c r="H52" i="2"/>
  <c r="H273" i="2"/>
  <c r="H275" i="2" s="1"/>
  <c r="J24" i="2" l="1"/>
  <c r="I24" i="2"/>
  <c r="H24" i="2"/>
  <c r="H240" i="2" l="1"/>
  <c r="J236" i="2"/>
  <c r="I236" i="2"/>
  <c r="H236" i="2"/>
  <c r="J85" i="2"/>
  <c r="I85" i="2"/>
  <c r="H85" i="2"/>
  <c r="J129" i="2" l="1"/>
  <c r="I129" i="2"/>
  <c r="H129" i="2"/>
  <c r="J93" i="2"/>
  <c r="I93" i="2"/>
  <c r="H93" i="2"/>
  <c r="J89" i="2"/>
  <c r="I89" i="2"/>
  <c r="H89" i="2"/>
  <c r="I20" i="2" l="1"/>
  <c r="J20" i="2"/>
  <c r="H20" i="2"/>
  <c r="J252" i="2" l="1"/>
  <c r="I252" i="2"/>
  <c r="H252" i="2"/>
  <c r="J248" i="2"/>
  <c r="I248" i="2"/>
  <c r="H248" i="2"/>
  <c r="J244" i="2"/>
  <c r="I244" i="2"/>
  <c r="H244" i="2"/>
  <c r="J232" i="2"/>
  <c r="I232" i="2"/>
  <c r="H232" i="2"/>
  <c r="J186" i="2"/>
  <c r="I186" i="2"/>
  <c r="H186" i="2"/>
  <c r="J178" i="2"/>
  <c r="I178" i="2"/>
  <c r="H178" i="2"/>
  <c r="J81" i="2"/>
  <c r="I81" i="2"/>
  <c r="H81" i="2"/>
  <c r="J77" i="2"/>
  <c r="I77" i="2"/>
  <c r="H77" i="2"/>
  <c r="J60" i="2"/>
  <c r="I60" i="2"/>
  <c r="H60" i="2"/>
  <c r="I56" i="2"/>
  <c r="H56" i="2"/>
  <c r="J47" i="2"/>
  <c r="I47" i="2"/>
  <c r="H47" i="2"/>
  <c r="I12" i="2"/>
  <c r="I42" i="2" s="1"/>
  <c r="J12" i="2"/>
  <c r="J42" i="2" s="1"/>
  <c r="H12" i="2"/>
  <c r="H42" i="2" s="1"/>
  <c r="I138" i="2" l="1"/>
  <c r="I139" i="2" s="1"/>
  <c r="I257" i="2"/>
  <c r="J211" i="2"/>
  <c r="H138" i="2"/>
  <c r="J138" i="2"/>
  <c r="J139" i="2" s="1"/>
  <c r="J257" i="2"/>
  <c r="H257" i="2"/>
  <c r="H211" i="2"/>
  <c r="I211" i="2"/>
  <c r="I258" i="2" l="1"/>
  <c r="J258" i="2"/>
  <c r="J259" i="2" s="1"/>
  <c r="H258" i="2"/>
  <c r="I259" i="2" l="1"/>
  <c r="H139" i="2"/>
  <c r="H259" i="2" s="1"/>
</calcChain>
</file>

<file path=xl/sharedStrings.xml><?xml version="1.0" encoding="utf-8"?>
<sst xmlns="http://schemas.openxmlformats.org/spreadsheetml/2006/main" count="684" uniqueCount="231">
  <si>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</si>
  <si>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</si>
  <si>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</si>
  <si>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</si>
  <si>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</si>
  <si>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</si>
  <si>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</si>
  <si>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</si>
  <si>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</si>
  <si>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</si>
  <si>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</si>
  <si>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</si>
  <si>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</si>
  <si>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</si>
  <si>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</si>
  <si>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</si>
  <si>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</si>
  <si>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</si>
  <si>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</si>
  <si>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</si>
  <si>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</si>
  <si>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</si>
  <si>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</si>
  <si>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</si>
  <si>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</si>
  <si>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</si>
  <si>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</si>
  <si>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</si>
  <si>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</si>
  <si>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03</t>
  </si>
  <si>
    <t>288724610</t>
  </si>
  <si>
    <t>SB</t>
  </si>
  <si>
    <t>+</t>
  </si>
  <si>
    <t>Paaiškinimai dėl nukrypimų</t>
  </si>
  <si>
    <t>Planuotos reikšmės</t>
  </si>
  <si>
    <t>Faktinės reikšmės</t>
  </si>
  <si>
    <t>Sporto skyrius</t>
  </si>
  <si>
    <t>Asignavimai (tūkst. Eur)</t>
  </si>
  <si>
    <t>Informacija apie pasiektus rezultatus, duomenys apie programai skirtų asignavimų panaudojimo tikslingumą</t>
  </si>
  <si>
    <t xml:space="preserve">                INVESTICIJŲ PROJEKTŲ PROGRAMA  (02)</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</si>
  <si>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</si>
  <si>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</si>
  <si>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projektą „Autobusų stoties teritorijos konversija, pritaikant ją komercinei ir bendruomenių veiklai“</t>
  </si>
  <si>
    <t>Įgyvendinti projektą „Autobusų stoties prieigų sutvarkymas"</t>
  </si>
  <si>
    <t>P</t>
  </si>
  <si>
    <t>VB</t>
  </si>
  <si>
    <t>ES</t>
  </si>
  <si>
    <t>11;0</t>
  </si>
  <si>
    <t>Įgyvendinti projektą „Panevėžio Senvagės teritorijos kompleksinis sutvarkymas“</t>
  </si>
  <si>
    <t>Įgyvendinti projektą „J. Janonio gatvės (nuo žiedo iki Savitiškio g.) prieigų sutvarkymas“</t>
  </si>
  <si>
    <t>Padidinti gyventojų ekonominį aktyvumą ir socialinę įtrauktį, kuriant bendruomenei atviras erdves, prieinamas socialines paslaugas ir skatinant bendruomenių, viešųjų institucijų ir verslo sektoriaus bendradarbiavimą</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</si>
  <si>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</si>
  <si>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</si>
  <si>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</si>
  <si>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„Viešųjų erdvių prie Bendruomenių rūmų  sutvarkymas“</t>
  </si>
  <si>
    <t>Įgyvendinti projektą „Socialinio būsto plėtra“</t>
  </si>
  <si>
    <t>Prisidėti prie BIVP (Bendruomenės inicijuota vietos plėtra) strategijos įgyvendinimo</t>
  </si>
  <si>
    <t xml:space="preserve">Parengtas investicijų projektas </t>
  </si>
  <si>
    <t>VVG strategijos administravimas</t>
  </si>
  <si>
    <t>11;14</t>
  </si>
  <si>
    <t>11;7</t>
  </si>
  <si>
    <t>11;7;9</t>
  </si>
  <si>
    <t>0;11</t>
  </si>
  <si>
    <t>Pagerinti gyvenamosios aplinkos kokybę, siekiant prisitaikyti prie demografinių pokyčių (ITVP)</t>
  </si>
  <si>
    <t>Pagerinti miesto aplinkosauginę būklę</t>
  </si>
  <si>
    <t>Įgyvendinti projektą „Kultūros ir poilsio parko modernizavimas, gerinant miesto gamtinę aplinką ir gyvenimo kokybę, skatinat lankytojų srautus, aktyvų laisvalaikį“</t>
  </si>
  <si>
    <t>Įgyvendinti projektą „Jaunimo sodo sutvarkymas“</t>
  </si>
  <si>
    <t>Įgyvendinti projektą „Skaistakalnio parko ir jo prieigų sutvarkymas“</t>
  </si>
  <si>
    <t>Įgyvendinti projektą „Oro kokybės valdymo planų parengimas ir taršos mažinimo priemonių įgyvendinimas“</t>
  </si>
  <si>
    <t>Įgyvendinti projektą „Dviračių takų plėtra Panevėžyje (Nemuno g. dviračių tako (nuo Klaipėdos g. iki Ramygalos g. ) rekonstrukcija ir trūkstamų atkarpų įrengimas)“</t>
  </si>
  <si>
    <t>Remontuoti, rekonstruoti, prižiūrėti miesto infrastruktūros objektus</t>
  </si>
  <si>
    <t>Rekonstruotos, kapitališkai suremontuotos miesto gatvės</t>
  </si>
  <si>
    <t>Įgyvendinti projektą „Nevėžio upės ir pakrančių sutvarkymas (atkarpa nuo Stoties g. tilto iki Nemuno g. tilto)“</t>
  </si>
  <si>
    <t>Paskatinti Panevėžio miesto gyvenamųjų rajonų fizinį ir  socialinį persitvarkymą</t>
  </si>
  <si>
    <t xml:space="preserve"> Įgyvendinti projektą „Komunalinių atliekų rūšiuojamojo surinkimo infrastruktūra“</t>
  </si>
  <si>
    <t>Įgyvendinti projektą „Lietaus vandens surinkimo, valymo ir nuotekų bei drenažo sistemų projektavimas, diegimas ir renovavimas“</t>
  </si>
  <si>
    <t>Parengtas techninis projektas</t>
  </si>
  <si>
    <t xml:space="preserve">Parengtas techninis projektas </t>
  </si>
  <si>
    <t>Parengti dokumentus, reikalingus Europos Sąjungos fondų investicijoms gauti</t>
  </si>
  <si>
    <t>Administruoti investicijų projektus</t>
  </si>
  <si>
    <t xml:space="preserve">Vykdyti investicijų projektus, naudojant bankų paskolos lėšas </t>
  </si>
  <si>
    <t>E. plėtros skyrius</t>
  </si>
  <si>
    <t>Komunikacijos skyrius</t>
  </si>
  <si>
    <t>Miesto infrastruktūros skyrius</t>
  </si>
  <si>
    <t>Miesto plėtros skyrius</t>
  </si>
  <si>
    <t>Socialinių reikalų skyrius</t>
  </si>
  <si>
    <t>Strateginio planavimo, investicijų ir biudžeto skyrius</t>
  </si>
  <si>
    <t>Švietimo ir jaunimo reikalų skyrius</t>
  </si>
  <si>
    <t>Teisės ir viešosios tvarkos skyrius</t>
  </si>
  <si>
    <t>Teritorijų planavimo ir architektūros skyrius</t>
  </si>
  <si>
    <t>Vidaus administravimo skyrius</t>
  </si>
  <si>
    <t>Vertinimo kriterijus</t>
  </si>
  <si>
    <t>11;0;14</t>
  </si>
  <si>
    <t>Parengta paraiška</t>
  </si>
  <si>
    <t>Įkurti Stasio Eidrigevičiaus menų centrą Panevėžyje</t>
  </si>
  <si>
    <t>0;6;14</t>
  </si>
  <si>
    <t>0;11;14</t>
  </si>
  <si>
    <t>VVG strategijos  administravimui panaudota 8,0 tūkst. Eur</t>
  </si>
  <si>
    <t>VB(VIP)</t>
  </si>
  <si>
    <t>Įgyvendintas projektas</t>
  </si>
  <si>
    <t>Parengtas Šiaurinės g. dalies (nuo Pramonės g. iki Smėlynės g.) statybos techninis  projektas</t>
  </si>
  <si>
    <t>Rekonstruota dalis Pušaloto g.</t>
  </si>
  <si>
    <t>Įgyvendinti projektą „Lopšelio - darželio „Rugelis“ vidaus patalpų ir ugdymo aplinkos modernizavimas“</t>
  </si>
  <si>
    <t>Įgyvendinti projektą „Lengvosios atletikos maniežo  pastato modernizavimas, Liepų al.4, Panevėžys“</t>
  </si>
  <si>
    <t>0;10;11;7</t>
  </si>
  <si>
    <t>Įgyvendinti projektą „Teritorijos prie „Ekrano“ marių konversija, pritaikant ją aktyviam poilsiui, užimtumui ir vietos verslo skatinimui“</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</si>
  <si>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</si>
  <si>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</si>
  <si>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</si>
  <si>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</si>
  <si>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</si>
  <si>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</si>
  <si>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r>
      <t xml:space="preserve">Valstybės biudžeto lėšos </t>
    </r>
    <r>
      <rPr>
        <b/>
        <sz val="10"/>
        <rFont val="Times New Roman"/>
        <family val="1"/>
      </rPr>
      <t>VB</t>
    </r>
  </si>
  <si>
    <t>Įgyvendinti projektą „Regos centro  „Linelis“ pastato vidaus patalpų ir ugdymo aplinkos modernizavimas“</t>
  </si>
  <si>
    <t>Įgyvendinti projektą „Viešųjų erdvių prie Laisvės aikštės sutvarkymas“</t>
  </si>
  <si>
    <t>Įgyvendinti projektą „Panevėžio A. Jakšto g. rekonstrukcija“</t>
  </si>
  <si>
    <t>Įgyvendinti projektą „Panevėžio „Vilties“ progimnazijos pastato modernizavimas, siekiant pagerinti pastato energetines savybes“</t>
  </si>
  <si>
    <t>Įgyvendinti projektą „Elektronikos gatvės prieigų sutvarkymas“</t>
  </si>
  <si>
    <t>Įgyvendinti projektą „Transformacija iš apleistų erdvių į išpuoselėtas“</t>
  </si>
  <si>
    <t>Įgyvendinti projektą „Sveikos gyvensenos skatinimas Panevėžio mieste“</t>
  </si>
  <si>
    <t>Įgyvendinti projektą „Pirminės sveikatos priežiūros veiklos efektyvumo didinimas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</si>
  <si>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</si>
  <si>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</si>
  <si>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</si>
  <si>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</si>
  <si>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Darnaus judumo priemonių diegimas Panevėžio mieste</t>
  </si>
  <si>
    <t>Įgyvendinti projektą „Ekologinio vandens turizmo Latvijoje ir Lietuvoje vystymas“</t>
  </si>
  <si>
    <t>Šiaurinės g. dalies (nuo Pramonės g. iki Smėlynės g.) statybos remonto darbai</t>
  </si>
  <si>
    <t>Rekonstruota Statybininkų g.</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</si>
  <si>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</si>
  <si>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</si>
  <si>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Nemuno gatvės dviračių - pėsčiųjų takų rekonstrukcija</t>
  </si>
  <si>
    <t>Stetiškių gatvės remonto darbai</t>
  </si>
  <si>
    <t xml:space="preserve">Parengtas Panevėžio miesto Klaipėdos - Dariaus ir Girėno - Projektuotojų gatvės sankryžos rekonstravimo projektas </t>
  </si>
  <si>
    <t>Jakšto gatvės rekonstrukcija</t>
  </si>
  <si>
    <t>Įgyvendinti projektą „Neformaliojo švietimo infrastruktūros tobulinimas“</t>
  </si>
  <si>
    <t>Įgyvendinti projektą „Panevėžio „Vilties“ progimnazijos vidaus patalpų ir ugdymo aplinkos modernizavimas“</t>
  </si>
  <si>
    <t>Parengtas techninis projektas,  gautas statybą leidžiantis dokumentas</t>
  </si>
  <si>
    <t>Parengtas techninis projektas (I etapas)</t>
  </si>
  <si>
    <t>PANEVĖŽIO MIESTO SAVIVALDYBĖS 2019 -2021 METŲ VEIKLOS PLANO ĮGYVENDINIMO 2019 METAIS ATASKAITA</t>
  </si>
  <si>
    <t>2019 m. asignavimų patvirtintas planas</t>
  </si>
  <si>
    <t>2019 m. asignavimų patikslintas planas</t>
  </si>
  <si>
    <t>2019 m. panaudotos lėšos (kasinės išlaidos)</t>
  </si>
  <si>
    <t>Sutvarkytos J.Janonio gatvės prieigos</t>
  </si>
  <si>
    <t>11;0;</t>
  </si>
  <si>
    <t>Įgyvendinti projektą „Kempingo prie Ekrano marių įkūrimas“</t>
  </si>
  <si>
    <t>Įgyvendinti projektą „Laisvės aikštės ir jos prieigų  kompleksinis sutvarkymas“</t>
  </si>
  <si>
    <t xml:space="preserve">Įgyvendintas projektas </t>
  </si>
  <si>
    <t>Įgyvendinti projektą „VšĮ Šv. Juozapo globos namų infrastruktūros modernizavimas ir paslaugų plėtra įkuriant savarankiško gyvenimo namus“</t>
  </si>
  <si>
    <t>Patikslintas investicijų projektas</t>
  </si>
  <si>
    <t>Įgyvendinti projektą „Paslaugų ir asmenų aptarnavimo kokybės gerinimas Panevėžio miesto ir Panevėžio rajono savivaldybėse“</t>
  </si>
  <si>
    <t>Institucinės globos pertvarka Panevėžio mieste</t>
  </si>
  <si>
    <t>Parengtas projektinis pasiūlymas</t>
  </si>
  <si>
    <t>Įgyvendinti projektą „Panevėžio miesto ir Panevėžio rajono turizmo informacinės infrastruktūros plėtra“</t>
  </si>
  <si>
    <t>Įgyvendinti projektą „Kraštovaizdžio formavimas ir ekologinės būklės gerinimas Panevėžio mieste“</t>
  </si>
  <si>
    <t>Įgyvendinti projektą „Miesto viešojo transporto priemonių parko atnaujinimas Panevėžio mieste“</t>
  </si>
  <si>
    <t>Įsigyti ekologiški autobusai</t>
  </si>
  <si>
    <t>Įgyvendinti projektą „Elektromobilių įkrovimo prieigų tinklo kūrimas Panevėžio mieste“ (Elektros g., Laisvės a., Parko g., J.Tilvyčio g.)</t>
  </si>
  <si>
    <t>Sutvarkyta Nevėžio upės pakrantė</t>
  </si>
  <si>
    <t>Panevėžio miesto Kėdainių gatvės rekonstrukcijos projektas</t>
  </si>
  <si>
    <t>Parengti investiciniai projektai/ kiti dokumentai (vnt.)</t>
  </si>
  <si>
    <t>2019 m. asigna-vimų patvir-tintas planas</t>
  </si>
  <si>
    <t>2019 m. panau-dotos lėšos (kasinės išlaidos)</t>
  </si>
  <si>
    <t>Įgyvendinti projektą „Poeto J. Čerkeso-Besparnio sodybos sutvarkymas“  I etapas</t>
  </si>
  <si>
    <t>Įgyvendinti projektą „Erdvės žmonėms“</t>
  </si>
  <si>
    <t>Atnaujinta Bruknynės g. danga</t>
  </si>
  <si>
    <t>Atnaujinta Liublino g. danga</t>
  </si>
  <si>
    <t>Parengtas Stoties - Pušaloto - Marijonų gatvių sankryžos rekonstravimo projektas</t>
  </si>
  <si>
    <t>Įgyvendinti projektą „Panevėžio  Šaltinio progimnazijos pastato (Kniaudiškių g.67, Panevėžys) modernizavimas“</t>
  </si>
  <si>
    <t>2019 m. gruodžio mėn. parengtas Autobusų stoties pastato techninis projektas. Projekto rengėjas  UAB "Projektų ekspertai". 2020 m. atlikta projekto ekspertizė, bus gautas statybą leidžiantis dokumentas.</t>
  </si>
  <si>
    <t>Parengtas Panevėžio miesto Autobusų stoties prieigų sutvarkymo techninis projektas. Projekto rengėjas VšĮ "Studija 501". Atlikta projekto ekspertizė. Gautas statybą leidžiantis dokumentas.</t>
  </si>
  <si>
    <t>AB „Eurovia Lietuva“ 2019 metais įvykdė didžiąją dalį numatytų darbų (sutvarkytos J. Janonio gatvės prieigos – šaligatvis, automobilių sustojimo vietos, pėsčiųjų dviračių takas link pėsčiųjų tilto per Nevėžio upę, apšvietimas). Techninę priežiūrą vykdė UAB „Prie Lėvens“. Rangos darbai baigti 2020 metų vasario mėn. Atliekamos statybos užbaigimo procedūros ir bus tvarkoma projekto dokumentacija.</t>
  </si>
  <si>
    <t>2019 m. buvo tęsiami I etapo rangos darbai, juos vykdė  UAB „Panevėžio melioracija“ ir S. Pakarklio įmonė. Įrengti pėsčiųjų dviračių takai, apšvietimas, pradėta rengti sporto aikštelė, buvo tvarkomi priėjimai prie vandens. Techninę priežiūrą vykdė UAB „Statybos projektų valdymo grupė“. II etapo rangos darbus vykdė UAB „JK Ranga“, kuri atliko pėsčiųjų dviračių takų, J. Biliūno gatvės šaligatvio atnaujinimo, vaikų žaidimo, sporto, automobilių aikštelių įrengimo darbus, įrengė ir atnaujino apšvietimą teritorijoje. Techninę priežiūrą vykdė UAB „Prie Lėvens“. 2020 metais tęsiami rangos darbai (mediniai tilteliai, terasa virš vandens, baidarių nuleidimo vieta, vaikų žaidimo aikštelės, mažoji architektūra ir kt.) bei numatoma baigti projektą.</t>
  </si>
  <si>
    <t xml:space="preserve"> 2019-03-28  projekto paraiška pateikta CPVA. 2019-06-06 LR vidaus reikalų ministro įsakymu projektui skirtas finansavimas. 2019-07-01 su CPVA pasirašyta Projekto sutartis. Įgyvendinant projektą bus sutvarkytos Elektronikos gatvės prieigos, pėsčiųjų ir dviračių takai, įvažos, atnaujinti želdynai, apšvietimas,  įrengtos eismo saugumo priemonės, atlikti ženklinimo darbai bei kt. Projektavimo darbus atlieka UAB „Synergy Solutions“. 2020 m. parengus techninį projektą bus perkami rangos darbai.</t>
  </si>
  <si>
    <t>-</t>
  </si>
  <si>
    <t>2019-01-28 Savivaldybės administracijos direktoriaus įsakymu patvirtintas Viešųjų erdvių prie Bendruomenių rūmų sutvarkymo projektas, 2019-04-10 gautas statybą leidžiantis dokumentas. 2019-07-09 paskelbtas rangos darbų viešųjų pirkimų konkursas. 2019-12-06 sudaryta pasiūlymus pateikusių Tiekėjų eilė, viešojo pirkimo procedūros tęsiamos 2020 m.</t>
  </si>
  <si>
    <t>Parengti pastato, Katedros a. 3, dalies patalpų remonto  ir pastato Katedros a. 4  rekonstrukcijos darbų viešojo pirkimo dokumentai ir suderinti su Agentūra. Nupirkti pastato Katedros a. 3, dalies patalpų paprastojo remonto rangos darbai ir 2019-08-22 su UAB "Svalex" pasirašyta rangos darbų sutartis. Nupirkti pastato Katedros a. 4, rekonstrukcijos rangos darbai ir 2019-09-24 su UAB "CoReal" pasirašyta rangos darbų sutartis. Abiejų pastatų rangos darbai bus užbaigti 2020 metais, bus įsigyti baldai ir įranga.</t>
  </si>
  <si>
    <t>Parengtas "Pastato, adresu Aldonos g. 12 Panevėžys, kapitalinis remontas" techninis darbo projektas, atlikta projekto ekspertizė, gautas statybą leidžiantis dokumentas. Parengti Rangos viešojo pirkimo dokumentai, suderinti su Centrine projektų valdymo agentūra ir buvo vykdomos Rangos darbų viešojo pirkimo procedūros. Pirkimo procedūros tęsiamos 2020 m.</t>
  </si>
  <si>
    <t>2019 m. sausio 22 d. su Centrine projektų valdymo agentūra pasirašyta Projekto finansavimo sutartis. Parengti Rangos darbų (I etapo) viešojo pirkimo dokumentai ir suderinti su Centrine projektų valdymo agentūra. Rangos darbų viešojo pirkimo procedūros vykdomos 2020 m.</t>
  </si>
  <si>
    <t>Įgyvendinti projektą „Priemonių, gerinančių ambulatorinių sveikatos priežiūros paslaugų prieinamumą tuberkulioze sergantiems asmenims, įgyvendinimas Panevėžio mieste“</t>
  </si>
  <si>
    <t xml:space="preserve">2019-04-18 projekto paraiška pateikta CPVA, 2019-06-12 LR socialinės apsaugos ir darbo ministro įsakymu projektui skirtas finansavimas, 2019-06-27 su CPVA pasirašyta projekto finansavimo sutartis. Projekto veiklas vykdo 3 partneriai. A. Bandzos socialinių paslaugų namai parengė ekonominį pagrindimą ir gyvenamojo namo (BVGN veiklai vykdyti) pirkimo  sąlygas, patvirtino komisiją. Socialinių paslaugų centras VDC veiklai vykdyti įsigijo 7 kompiuterius, 3 spaudintuvus ir interaktryvią lentą; parengė turimo buto (BVGN veiklai vykdyti) remonto viešojo pirkimo dokumentus ir suderino su CPVA. Panevėžio vaikų dienos užimtumo centras parengė pastato (Tiškevičiaus g. 15) patalpų remonto techninę užduotį bei preliminarią sutartį ir suderino su CPVA.  Pasirašyta patalpų paprastojo remonto projekto parengimo sutartis. Projekto veiklos tęsiamos 2020 m. </t>
  </si>
  <si>
    <t>2019 metais AB „Panevėžio statybos trestas“ baigė projekto "Kultūros ir poilsio parko modernizavimo, gerinant miesto gamtinę aplinką ir gyvenimo kokybę, skatinant lankytojų srautus, aktyvų laisvalaikį" statybos darbus. 2020 metais baigiamas projektas ir tvarkoma projekto dokumentacija.</t>
  </si>
  <si>
    <t xml:space="preserve"> 2019-01-21 pasirašyta rangos darbų sutartis su AB "Statkorpas" ir UAB "Žilinskis ir Co". 2019-02-12 su UAB "Panprojektas" pasirašyta projekto priežiūros vykdymo sutartis. 2019-04-01 pradėti rangos darbai. Vykdant rangos darbus buvo pertvarkomi želdiniai, atnaujinami/įrengiami mažosios architektūros elementai, pėsčiųjų ir dviračių takai, apšvietimas, vaikų žaidimo ir sporto aikštelės, viešasis tualetas,  įrengta krepšinio aikštelė, buvo vykdomi kiti statybos darbai, tvarkomas A.Jakšto g. skveras. 2019-11-26 įrengtas Maironio tako apšvietimas. Rangos darbai tęsiami 2020 m., juos planuojama užbaigti III ketvirtyje.</t>
  </si>
  <si>
    <t>Parengtas investicijų projektas, projektinis pasiūlymas ir pateiktas Panevėžio regiono plėtros tarybai. Projekto paraišką Centrinei projektų valdymo agentūrai planuojama teikti 2020-04-30.</t>
  </si>
  <si>
    <t>2019 m. buvo tęsiami rangos darbai. 2019-04-18 įrengta dviračių tako asfalto danga.  2019-09-25 užbaigtos projekto veiklos.  Įgyvendinant projektą modernizuotas 2,08 km ilgio Nemuno g.(atkarpoje nuo Klaipėdos g. iki Ramygalos) pėsčiųjų ir dviračių takas - pakeista danga ir kiti elementai, įrengtos eismo saugumo priemonės,  mažosios architektūros elementai. Projektas įgyvendintas.</t>
  </si>
  <si>
    <t>2019 metais UAB „Žilinskis ir Co“ baigė Nemuno gatvės dalies ir tilto, Taikos alėjos, Respublikos gatvės dalies ir tilto, pėsčiųjų ir dviračių takų, aikštelės, pantoninės prieplaukos ir apžiūros aikštelės, apšvietimo, lauko gimnastikos ir šunų išvedžiojimo aikštelių statybos darbus. Projektas įgyvendintas.</t>
  </si>
  <si>
    <t>2019 m. buvo tęsiamos projekto veiklos. 2019- 02-26 gautas statybą leidžiantis dokumentas. Parengti ir 2019-03-22 CPVA išanksinei patikrai pateikti Muzikos mokyklos koncertų salės  kapitalinio remonto darbų viešųjų pirkimų dokumentai. 2019-04-19 CPVA suderino dokumentus ir 2019-04-29 pradėtos rangos darbų viešojo pirkimo procedūros. 2019-10-22 su konkurso laimėtoja UAB "Eivensa" pasirašyta rangos darbų sutartis. Rangos darbus planuojama užbaigti 2020 m.</t>
  </si>
  <si>
    <t xml:space="preserve">2019 m. užbaigti projektavimo darbai. Nupirkti vidaus patalpų remonto darbai ir 2019-07-25 pasirašyta sutartis su UAB "Kriautė".  2019-12-04 nupirktos kompiuterių kolonėlės ir spausdintuvas. 2019-12-27 paskelbtas baldų pirkimo konkursas  ir 2020-02-20  su UAB "Artom" pasirašyta baldų pirkimo-pardavimo sutartis. Projekto veiklos tęsiamos 2020 m.  </t>
  </si>
  <si>
    <t>2019 m. buvo tęsiamos rangos darbų pirkimo procedūros. 2019-06-14 pasirašyta sutartis su rangos darbų viešųjų pirkimų konkursą laimėjusia UAB "Aukštaitijos ranga". Rangovui nevykdant sutartinių įsipareigojimų, sutartis sustabdyta. 2019-10-30 iš naujo paskelbtas rangos darbų viešųjų pirkimų konkursas, vyksta pirkimo procedūros.</t>
  </si>
  <si>
    <t xml:space="preserve"> 2019 m. buvo tęsiami rangos darbai: pastato fasado atnaujinimas, gerbūvio darbai, inžinerinių  tinklų (elektra, priešgaisrinė, apsauginė signalizacijos, priešgaisrinis vandentiekis), pastato dangos  įrengimas, įsigyta įranga. 2020 m. bus vykdomi II etapo darbai.</t>
  </si>
  <si>
    <t>3</t>
  </si>
  <si>
    <t>Parengtas investicijų projektas "Intelektinės transporto sistemos diegimas Panevėžio mieste", patikslintas investicijų projektas „Viešųjų paslaugų ir asmenų aptarnavimo kokybės gerinimas Panevėžio miesto ir Panevėžio rajono savivaldybėse“ ir pakoreguota projekto  „XX -XXI a. menas: mobilumo kelias menininkams Panevėžys–Vitebskas–Daugpilis“ paraiška. Daugiau poreikio rengti dokumentus nebuvo.</t>
  </si>
  <si>
    <t xml:space="preserve">2019 m. buvo tęsiamos projekto veiklos. Nupirkta vandens šienavimo mašina, suroganizuoti gidų mokymai Latvijoje ir Lietuvoje, sukurti 3 Lietuvos -Latvijos turistiniai maršrutai.  Projekto veiklos užbaigtos. </t>
  </si>
  <si>
    <t xml:space="preserve">Pagal 2018-11-14 Prekių viešojo pirkimo-pardavimo sutartį Nr. 22-2072 su UAB „Elinta“ įsigytos ir sumontuotos 3 didelės galios elektromobilių įkrovos stotelės (Prekių priėmimo-perdavimo aktas 2019-07-26). Pagal 2019-05-08 Sutartį Nr. 22-1474 su AB „Statkorpas“ atlikti elektromobilių įkrovos stotelių prieigų (kabelinio tinklo ir eismo organizavimo) įrengimo  darbai (Darbų perdavimo-priėmimo aktas 2019-07-31). Visos projekte numatytos veiklos pilnai įvykdytos, projektas įgyvendintas. 
</t>
  </si>
  <si>
    <t xml:space="preserve">2019-12-6  pasirašyta rangos sutartis su UAB „Dujotiekio statyba“  dėl tiltų, pėsčiųjų ir dviračių takų su poilsiui ir pramogoms pritaikytomis zonomis, esamų želdinių sutvarkymo ir naujų sodinimo bei apšvietimo įrengimo / atnaujinimo  statybos darbų. 2020 metais bus vykdomi rangos darbai (terminas 11 mėnesių su pratęsimo galimybe iki 6 mėnesių). </t>
  </si>
  <si>
    <t>2019 m. kovo 20 d. LR kultūros ministro įsakymu Projektui skirtas finansavimas - 3 mln. Eur.  Su Centrine projektų valdymo agentūra pasirašyta Projekto finansavimo sutartis (I etapas). Parengti Rangos darbų viešojo pirkimo dokumentai ir derinami su CPVA. Suderinus dokumentus, bus perkami rangos darbai.</t>
  </si>
  <si>
    <t>Parengtas techninis projektas. Rengėjas VšĮ 'Studija 501".  Atlikta techninio projekto ekspertizė, gautas statybą leidžiantis dokumentas.</t>
  </si>
  <si>
    <t xml:space="preserve">2019-04-25 UAB "Panevėžio autobusų parkas" pasirašė sutartį su viešojo konkurso laimėtoja Turkijos bendrove "BMC Otomotiv Sanayi ve Ticaret A.Ş" 12-kai  naujų autobusų įsigyti.  2020-01-13 Turkijos bendrovė pristatė autobusus. 2020-01-17 UAB "Panevėžio autobusų parkas" pasirašė autobusų priėmimo-perdavimo aktus. 2020-01-23 CPVA atliko autobusų atitikties techninei specifikacijai patikrą. 2020-01-31 CPVA pateiktas galutinis mokėjimo prašymas.  Projektas įgyvendintas. Tiekėjui laiku nepristačius  autobusų, 2019 m. ir planuotos lėšos nebuvo panaudotos. </t>
  </si>
  <si>
    <t xml:space="preserve"> Sustabdžius projektų "Moigių pastatų komplekso modernizavimas ir pritaikymas visuomenės poreikiams" ir "Panevėžio miesto dailės galerijos aktualizavimas" rangos darbus,  liko nepanaudota dalis lėšų, skirtų užsakovo funkcijoms vykdyti.</t>
  </si>
  <si>
    <t>2019 m. buvo vykdomos rangos darbų viešojo poirkimo procedūros. Rangos darbų viešojo pirkimo konkursas  dėl Tiekėjų pasiūlytų per didelių kainų buvo skelbiamas 3 kartus. 2019-06-03 pasirašyta Rangos darbų sutartis su UAB "Aukštaitijos ranga". Buvo atliekami rangos darbai, jie tęsiami 2020 metais.</t>
  </si>
  <si>
    <t>Parengti rangos darbų viešojo pirkimo dokumentai, buvo vykdomos viešojo pirkimo procedūros. Su viešojo pirkimo konkurso laimėtoja UAB "Gebuva" pasirašyta Rangos sutartis ir buvo pradėti vykdyti rangos darbai. Rangos darbai bus tęsiami 2020 m.</t>
  </si>
  <si>
    <t xml:space="preserve">2019 m. buvo tęsiami A.Jakšto gatvės rekonstravimo darbai. Atnaujinta  1,3 km A. Jakšto g. atkarpa (nuo Stoties iki Smėlynės g.): pakeisti gatvės pagrindai, paklotas naujas asfaltas, atnaujintas apšvietimas, pėsčiųjų ir dviračių takas, lietaus nuotekų tinklai, įrengta mažoji architektūra, eismo saugumo priemonės. Rangos darbai užbaigti 2020 m. 
Numatyta įrengti apie 113 automobilių stovėjimo vietų.
</t>
  </si>
  <si>
    <t>Patikslinta projekto paraiška  (pakeistas rodiklis).Parengta ir Savivaldybės tarybos patvirtinta Panevėžio miesto aplinkos oro kokybės valdymo programa ir 2019–2024 metų priemonių planas. Įvykdytos dvi visuomenės informavimo apie aplinkos oro kokybės gerinimą kampanijos. Įsigyti 2 vnt. gatvių priežiūros ir valymo įrenginiai (mašinos). Projektas bus užbaigtas 2020 m.</t>
  </si>
  <si>
    <t xml:space="preserve"> 2019-01-09 su UAB "Panprojektas" pasirašyta techninio projekto parengimo paslaugų sutartis. 2019-05-02 LR aplinkos ministro įsakymu projektui skirtas finansavimas. 2019-05-27 pasirašyta Projekto sutartis. 2019-05-13 suorganizuotas viešasis susirinkimas su visuomene ir pristatytos numatomo įrengti parko koncepcijos. 2019-06-11 suorganizuota pažintinė ekskursija bendruomenei po būsimą Kniaudiškių parką. 2019 m. vyko projektavimo darbai, projektas parengtas. 2020 m. nupirkta ir atlikta TP ekspertizė. Gavus statybos leidimą, bus perkami rangos darbai. </t>
  </si>
  <si>
    <t xml:space="preserve">2019-03-04 asirašyta Panevėžio m. ir Panevėžio raj. savivaldybių jungtinės veiklos sutartis. 2019-02-26 su UAB „Eismo valdymo sistemos“ pasirašyta informacinių kelio ženklų projektavimo ir įrengimo schemų parengimo Panevėžio raj. sutartis. 2019-03-01 Su UAB „Eismo valdymo sistemos“ pasirašyta informacinių kelio ženklų projektavimo ir įrengimo schemų parengimo Panevėžio m. sutartis. 2019-03-22 Parengtas informacinių kelio ženklų Nr. 628 ir 629 projektas, ženklų įrengimo schema  Panevėžio m. turizmo maršrutuose. 2019-03-29 LVPA pateikta projekto paraiška. 2019-05-28 LR ekonomikos ir inovacijų ministro įsakymu projektui skirtas finansavimas. 2019-06-19 su LVPA pasirašyta projekto finansavimo sutartis. 2019-08-27 pasirašyta informacinių kelio ženklų Nr. 628 ir Nr. 629 įrengimo Panevėžio m. sutartis su UAB „Eismo valdymo sistemos“. 2019-11-18 įrengti informaciniai kelio ženklai Panevėžio m. Informaciniai ženklai įrengti ir Panevėžio raj. 2020 m. bus perkami interaktyvaus stendo, pritaikyto neįgaliesiems Panevėžio m. ir 2 informacinių stendų  Panevėžio raj. įrengimo darbai.
</t>
  </si>
  <si>
    <t xml:space="preserve">Projektas įgyvendinamas su partneriu „VšĮ Šv. Juozapo globos namai“, kuris vykdo Bendruomeninių šeimos namų funkciją ir teikia kompleksines paslaugas šeimoms (asmenims), įtėviams, globėjams, vaikams, gyvenantiems Panevėžio mieste. 2019 m. gautas papildomas finansavimas 150 457,99 Eur asmeninio asistento paslaugoms teikti. 2019 m. paslaugų gavėjms buvo organizuoti  pozityvios tėvystės mokymai, šeimos įgūdžių ugdymo, dailės, muzikos, šokio - judesio terapijos užsiėmimai, teiktos individualios ir grupėms psichologų, socialinių darbuotojų konsultacijos, mediacijos, vaikų priežiūros paslaugos, pradėtos teikti asmeninio asistento paslaugos, organizuota šeimų stovykla.  Iš viso per 2019 m. kompleksines paslaugas gavo 1264 asmernų. Kompleksinių paslaugų teikimas bus tęsiamas 2020 metais. </t>
  </si>
  <si>
    <t>Projekto paraiška įvertinta. Vienam iš projekto partnerių (Baltarusija) nepateikus dokumentų, Projekto sutartis nepasirašyta. Nepasirašius Projekto sutarties, veiklos negalėjo būti vykdomos. Planuojama, kad Projekto sutartis bus pasirašyta 2020 m.</t>
  </si>
  <si>
    <t>2019 m. buvo tęsiamos projekto veiklos. Įsigyta molio žiedimo krosnis, 10 kompiuterių, muzikos (būgnai, gitaros, dj pultai), apšvietimo, garso, virtuvės (šaldytuvas, orkaitė, puodai, lėkštės, puodeliai) sporto įranga, meno reikmenys. Suorganizuotos trys stovyklos vaikams, Panevėžio ir Kuldigos jaunimo centro vaikų įrašytas bendras CD kompaktas. Projektas įgyvendintas.</t>
  </si>
  <si>
    <t>2019 m. buvo nupirkti maisto talonai ir nuolatiniai pravažiavimo bilietai: išdalinta 80 vnt. nuolatinių  pravažiavimo bilietų  pacientams, gaunantiems gydymą ir paslaugas DOTS kabinete; 318 vnt. maisto talonų DOTS kabinetas išdalino pacientams, sergantiems tuberkulioze. Iš viso nuolatinius pravažiavimo bilietus ir maisto talonus gavo 17 pacientų. 2020 m. taip pat bus perkami maisto talonai bei nuolatiniai pravažiavimoi bilietai ir išduodami pacientams.</t>
  </si>
  <si>
    <t>2019-01-24 LR sveikatos apsaugos  ministro įsakymu projektui skirtas finansavimas, 2019-02-20 pasirašyta projekto finansavimo sutartis. 2019 m. 03 - 07 mėn. įsigyta kompiuterinė technika, spausdintuvai, vežimėliai neįgaliesiems. Parengti rangos darbų viešojo pirkimo dokumentai ir 2019-08-22 paskelbtas rangos darbų viešojo pirkimo konkursas. 2019-10-31 pasirašyta rangos darbų sutartis su UAB "Aestas". Įgyvendinant projektą bus atliekami poliklinikos patalpų (Nemuno g. 75), pritaikant neįgaliesiems remonto darbai, atnaujinamos bendrosios, sanitarinės patalpos. Vykdomos viešojo pirkimo procedūros odontologinei ir medicinos įrangai bei baldams įsigyti. Rangos darbai bus atliekami 2020 m.</t>
  </si>
  <si>
    <t>2019 m. suorganizuoti pilates įgūdžių lavinimo seminarai (dalyvavo senjorai ir moksleiviai -118  dalyvių; renginiai senjorams: "Mano sveikata" (32 dalyviai),  dvi sveikatingumo stovyklos (40 dalyvių), mankštų įgūdžių lavinimo užsiėmimai (85 dalyviai); renginiai moksleiviams: sveikatingumo stovyklos (52 moksleiviai), pirmos pagalbos seminarai  (165 moksleiviai), proto mūšio renginiai (320 moksleivių).</t>
  </si>
  <si>
    <t>2019 m. gegužės mėn. užbaigtas Moigių I namo dalies patalpų kapitalinis remontas. Moigių III name buvo vykdomi rekonstrukcijos/ restauracijos  darbai, tačiau atsiradus būtinybei stiprinti pastato konstrukcijas ir keisti TP sprendinius,  rangos darbai buvo sustabdyti. 2019-10-18 buvo pasirašyta sutartis dėl TP keitimo išleidžiant "B" laidą. Projektas parengtas, atlikta ekspertizė. Pasirašytos sutartys dėl Moigių III namo įrangos ir baldų: 2019-11-12  su O. Žuravliovo įmone "Avsista" - įsigyta laboratorijos įranga;  2019-11-12  su UAB "Arkietė" - įsigyta  indų ir virtuvės įranga. 2019-09-27 su UAB "Libochema' - įsigyti  laboratorijos baldai.  2020 m. projektas tęsiamas,  vykdomi Moigių III pastato rekonstravimo/restauravimo darbai, kuriuos planuojama užbaigti 2020 m. gegužės mėn.</t>
  </si>
  <si>
    <t xml:space="preserve"> 2019 m. buvo tęsiami  Dailės galerijos pastato paprastojo remonto ir tvarkybos darbai. 2019-12-18 tvarkybos darbai užbaigti ir pasirašyta darbų užbaigimo deklaracija. 2019 m. pasirašytos sutartys: 2019-04-17 su UAB "Orgsitus' -įsigyta multimedijos įranga, 2019-05-10 su UAB 'Termostale" - keramikos degimo  krosnis, 2019-07-04  su UAB "Ruksa" - baldai kabinetams,  2019-06-10 su UAB 'Parazitas" - ekspoziciniai baldai. Atsiradus poreikiui keisti TDP sprendinius, rangos darbai buvo sustabdyti. 2019-08-28 su UAB "Panevėžio miestprojektas" pasirašytas  susitarimas dėl TDP keitimo, išleidžiant TDP "B" laidą. TDP "B" laida parengta, atikta ekpsertizė, įsigyti papildomi rangos darbai. 2020 m. tęsiami paprastojo remonto darbai, kuriuos planuojama užbaigti 2020 m. gegužės mėn.</t>
  </si>
  <si>
    <t xml:space="preserve">2019 m. buvo tęsiamos Rangos darbų viešojo pirkimo procedūros. Neįvykus viešiesiems pirkimams, buvo skelbiami pakartotiniai pirkimai. 2020-02-14 pasirašyta rangos sutartis su STATKORPAS AB dėl darbo projekto parengimo bei Nepriklausomybės aikštės ir jos prieigų sutvarkymo statybos darbų. 2020 metais bus vykdomi rangos darbai (terminas 14 mėnesių su pratęsimo galimybe iki 6 mėnesių). </t>
  </si>
  <si>
    <t>2019 -01-30  gautas statybą leidžiantis dokumentas. 2019-02-08 pradėti rangos darbų viešieji pirkimai. 2019-03-18 su AB "Panevėžio statybos trestas"pasirašyta rangos darbų sutartis. 2019-04-16 pasirašyta statybos darbų techninės priežiūros sutartis su UAB "Antikus". Vykdant rangos darbus pradėta tvarkyti Laisvės a., Respublikos, Klaipėdos gatvės, įrengti šaligatviai Vilniaus, Klaipėdos, Respublikos g., Vilniaus g. įrengtos automobilių stovėjimo vietos ir atlikti kiti darbai. Rangos darbai tęsiami. Projektą planuojama užbaigti 2020 m.</t>
  </si>
  <si>
    <t>2019 m. dalyvauta darbuotojų mokymuose ir gerosios patirties mainuose. Paruošta numatytos sutvarkyti teritorijos Skaistakanio parke darbų koncepcija. 2020 m. bus rengiamas teritorijos sutvarkymo  techninis projektas ir perkami rangos darbai (teritorijos valymas, naujų želdynų kūrimas, takų, mažosios architektūros elementų, teritorijos apšvietimo įrengimas ir kt.). Projektą planuojama užbaigti 2020 m.</t>
  </si>
  <si>
    <t xml:space="preserve"> 2019 m. buvo tęsiamos projekto veiklos: buvo pabaigti inventorizuoti numatyti paviršinių nuotekų tinklai (iš viso 41,4 km), pabaigtas naujų lietaus nuotekų tinklų įrengimas Rožyno kvartale (viso 14 km). Prasidėjo likusių tinklų J.Basanavičiaus ir Beržų gatvėse remonto darbai, kurie turi būti baigti 2020 metais (likę 2,28 km).  Projektą įgyvendina UAB "Panevėžio gatvės".</t>
  </si>
  <si>
    <t>2019 m. remonto darbų viešasis pirkimas  pradėtas gavus statybos leidimą. 2019 pasirašyta rangos sutartis remonto darbams, remonto darbų pabaiga planuojama 2021 m.</t>
  </si>
  <si>
    <t>2019 m. gautas statybą leidžiantis dokumentas.</t>
  </si>
  <si>
    <t>Paengtas techninis projektas.  Projektas tęsiamas 2020 m.</t>
  </si>
  <si>
    <t>Parengtas Panevėžio miesto Janonio g. jungties su Via-Baltic aplinkeliu projektas ir remonto darbai</t>
  </si>
  <si>
    <t>Parengtas techninis projektas. Tęsiami darbai 2020 m.</t>
  </si>
  <si>
    <t>Projektas pradėtas rengti 2018 metais. Projektavimo sutarties pabaiga 2019-04. Projektas parengtas gauti leidimai. 2020 metais bus perkami remonto darbai</t>
  </si>
  <si>
    <t>Parengta projekto paraiška, paraiškai pritarta, projekui skirtas finansavimas. 2019 m. dalyvauta partnerių susitikime. 2020 m. bus rengiamas projekto II etapas.</t>
  </si>
  <si>
    <t>2019 m. buvo tęsiamos Rangos darbų viešojo pirkimo procedūros. Dėl Tiekėjų pasiūlytų per didelių kainų, 2019 m. rangos darbų  viešojo pirkimo procedūros buvo skelbiamos pakartotinai keturis kartus: 2019-03-08; 2019-06-28; 2019-09-04 ir 2019-11-05. Rangos darbų viešojo pirkimo procedūros tęsiamos 2020 m.</t>
  </si>
  <si>
    <t>2019-02-14 su  UAB "Statybos ekspertų biuras" pasirašyta bendrosios ekspertizės paslaugų sutartis. Užbaigtas rengti techninis darbo projektas (TDP) ir 2019-07-19 patvirtintas Savivaldybės administracijos direktoriaus įsakymu. 2019-08-09 TDP pateiktas į "Infostatyba" statybas leidžiančiam dokumentui gauti. 2019-10 mėn. parengti rangos darbų viešojo pirkimo dokumentai ir pateikti CPVA išankstinei patikrai. Suderinus dokumentus su CPVA, 2019-12-06 paskelbtas rangos darbų viešojo pirkimo konkursas. Viešojo pirkimo procedūros tęsiamos 2020 m.</t>
  </si>
  <si>
    <t>Atliktas Savivaldybės teikiamų paslaugų ir aptarnavimo procesų, procedūrų kokybės tyrimas. Parengtas paslaugų ir aptarnavimo kokybės gerinimo veiksmų planas, klientų aptarnavimo standartas, surengti mokymai darbuotojams.
UAB „Kapinių valdymo sprendimai“ skaitmenizavo Kristaus Karaliaus katedros, Šilaičių, Pašilių ir senųjų kapinių laidojimų duomenis. 
Vyko Savivaldybės administracijos darbuotjų mokymai.</t>
  </si>
  <si>
    <t>Įrengti pagrindai, paklotas asfaltas (atnaujinta danga), nebeturint finansavimo neužbaigtas gatvių horizontalus ženklinimas, pridavimo darbai. Pilnai darbai  užbaigti iki 2020-06</t>
  </si>
  <si>
    <t>Įrengti pagrindai, paklotas asfaltas (atnaujinta danga), nebeturint finansavimo neužbaigtas gatvių horizontalus ženklinimas, pridavimo darbai. Pilnai darbai užbaigti iki 2020-06</t>
  </si>
  <si>
    <t xml:space="preserve">Su  UAB „Synergy Soliution" pasirašyta techninio projekto parengimo paslaugų sutartis,  projektavimo darbus planuojama baigti 2020 m. </t>
  </si>
  <si>
    <t>Patikslinta projekto paraiška (numatyta  įrengti daugiau požeminių konteinerinių aikštelių). Parengtas antžeminių konteinerinių aikštelių statybos techninis projektas, rengėjas UAB "Sinergy Solutions". 2019-01-14 su UAB "Prie Lėvens" pasirašyta sutartis dėl antžeminių konteinerinių aikštelių statybos darbų priežiūros,  2019-01-21 su UAB "Darbasta" pasirašyta projekto ekspertizės sutartis, ekspertizė atlikta. Nupirkti rangos darbai, per 2019 m. atlikta 40 proc. antžeminių konteinerinių aikštelių įrengimo darbų. Įrengta 20 požeminių komunalinių atliekų surinkimo konteinerinių aikštelių.  Papildomai bus įrengta dar 15 požeminių konteinerinių aikštelių. Projekto veiklos pratęstos iki 2021 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</si>
</sst>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0"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sz val="10"/>
      <name val="Arial"/>
      <family val="2"/>
      <charset val="186"/>
    </font>
    <font>
      <sz val="12"/>
      <name val="Times New Roman"/>
      <family val="1"/>
      <charset val="186"/>
    </font>
    <font>
      <b/>
      <sz val="12"/>
      <name val="Times New Roman"/>
      <family val="1"/>
      <charset val="186"/>
    </font>
    <font>
      <b/>
      <sz val="10"/>
      <name val="Times New Roman"/>
      <family val="1"/>
      <charset val="186"/>
    </font>
    <font>
      <sz val="10"/>
      <name val="Times New Roman"/>
      <family val="1"/>
      <charset val="186"/>
    </font>
    <font>
      <sz val="8"/>
      <color indexed="62"/>
      <name val="Times New Roman"/>
      <family val="1"/>
    </font>
    <font>
      <sz val="9"/>
      <color indexed="62"/>
      <name val="Times New Roman"/>
      <family val="1"/>
    </font>
    <font>
      <sz val="8"/>
      <color indexed="62"/>
      <name val="Times New Roman"/>
      <family val="1"/>
    </font>
    <font>
      <sz val="9"/>
      <color indexed="62"/>
      <name val="Times New Roman"/>
      <family val="1"/>
    </font>
    <font>
      <b/>
      <sz val="8"/>
      <name val="Times New Roman"/>
      <family val="1"/>
      <charset val="186"/>
    </font>
    <font>
      <sz val="11"/>
      <name val="Times New Roman"/>
      <family val="1"/>
      <charset val="186"/>
    </font>
    <font>
      <sz val="11"/>
      <name val="Arial"/>
      <family val="2"/>
      <charset val="186"/>
    </font>
    <font>
      <sz val="11"/>
      <name val="Times New Roman"/>
      <family val="1"/>
    </font>
    <font>
      <b/>
      <sz val="11"/>
      <name val="Times New Roman"/>
      <family val="1"/>
      <charset val="186"/>
    </font>
    <font>
      <sz val="7"/>
      <name val="Times New Roman"/>
      <family val="1"/>
    </font>
    <font>
      <sz val="11"/>
      <color theme="1"/>
      <name val="Calibri"/>
      <family val="2"/>
      <scheme val="minor"/>
    </font>
    <font>
      <sz val="9"/>
      <name val="Times New Roman"/>
      <family val="1"/>
    </font>
    <font>
      <b/>
      <sz val="9"/>
      <name val="Times New Roman"/>
      <family val="1"/>
    </font>
    <font>
      <sz val="9"/>
      <name val="Arial"/>
      <family val="2"/>
      <charset val="186"/>
    </font>
    <font>
      <sz val="10"/>
      <color rgb="FFFF0000"/>
      <name val="Arial"/>
      <family val="2"/>
      <charset val="186"/>
    </font>
    <font>
      <sz val="10"/>
      <color rgb="FFFF0000"/>
      <name val="Times New Roman"/>
      <family val="1"/>
    </font>
    <font>
      <sz val="10"/>
      <color rgb="FFFF0000"/>
      <name val="Times New Roman"/>
      <family val="1"/>
      <charset val="186"/>
    </font>
    <font>
      <sz val="9"/>
      <color rgb="FFFF0000"/>
      <name val="Times New Roman"/>
      <family val="1"/>
    </font>
    <font>
      <sz val="8"/>
      <color rgb="FF002060"/>
      <name val="Times New Roman"/>
      <family val="1"/>
    </font>
    <font>
      <sz val="9"/>
      <name val="Times New Roman"/>
      <family val="1"/>
      <charset val="186"/>
    </font>
    <font>
      <sz val="9"/>
      <name val="Arial"/>
      <family val="2"/>
    </font>
    <font>
      <sz val="10"/>
      <name val="Arial"/>
      <family val="2"/>
    </font>
    <font>
      <b/>
      <sz val="10"/>
      <color rgb="FFFF0000"/>
      <name val="Times New Roman"/>
      <family val="1"/>
    </font>
    <font>
      <sz val="10"/>
      <color rgb="FFFF0000"/>
      <name val="Arial"/>
      <family val="2"/>
    </font>
    <font>
      <b/>
      <sz val="8"/>
      <name val="Times New Roman"/>
      <family val="1"/>
    </font>
    <font>
      <b/>
      <i/>
      <sz val="10"/>
      <color rgb="FF000000"/>
      <name val="Times New Roman"/>
      <family val="1"/>
      <charset val="186"/>
    </font>
    <font>
      <sz val="9"/>
      <color rgb="FFFF0000"/>
      <name val="Times New Roman"/>
      <family val="1"/>
      <charset val="186"/>
    </font>
    <font>
      <sz val="9"/>
      <color rgb="FFFF0000"/>
      <name val="Arial"/>
      <family val="2"/>
    </font>
    <font>
      <sz val="10"/>
      <color rgb="FF0070C0"/>
      <name val="Times New Roman"/>
      <family val="1"/>
    </font>
  </fonts>
  <fills count="1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rgb="FFCCFFCC"/>
        <bgColor indexed="64"/>
      </patternFill>
    </fill>
    <fill>
      <patternFill patternType="solid">
        <fgColor rgb="FFC0C0C0"/>
        <bgColor rgb="FF000000"/>
      </patternFill>
    </fill>
  </fills>
  <borders count="7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21" fillId="0" borderId="0"/>
  </cellStyleXfs>
  <cellXfs count="596">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0" fontId="8" fillId="0" borderId="32" xfId="0" applyFont="1" applyBorder="1" applyAlignment="1">
      <alignment horizontal="center" vertical="top" wrapText="1"/>
    </xf>
    <xf numFmtId="0" fontId="8" fillId="0" borderId="27" xfId="0" applyFont="1" applyBorder="1" applyAlignment="1">
      <alignment vertical="top" wrapText="1"/>
    </xf>
    <xf numFmtId="0" fontId="8" fillId="0" borderId="24" xfId="0" applyFont="1" applyBorder="1" applyAlignment="1">
      <alignment horizontal="center" vertical="top" wrapText="1"/>
    </xf>
    <xf numFmtId="0" fontId="7" fillId="0" borderId="42" xfId="0" applyFont="1" applyBorder="1" applyAlignment="1">
      <alignment vertical="top" wrapText="1"/>
    </xf>
    <xf numFmtId="0" fontId="8" fillId="0" borderId="39" xfId="0" applyFont="1" applyBorder="1" applyAlignment="1">
      <alignment horizontal="center" vertical="top" wrapText="1"/>
    </xf>
    <xf numFmtId="0" fontId="7" fillId="0" borderId="41" xfId="0" applyFont="1" applyBorder="1" applyAlignment="1">
      <alignment vertical="top" wrapText="1"/>
    </xf>
    <xf numFmtId="0" fontId="11" fillId="0" borderId="0" xfId="0" applyFont="1" applyBorder="1" applyAlignment="1">
      <alignment vertical="top"/>
    </xf>
    <xf numFmtId="0" fontId="12" fillId="0" borderId="0" xfId="0" applyFont="1" applyFill="1" applyAlignment="1">
      <alignment vertical="top"/>
    </xf>
    <xf numFmtId="0" fontId="12" fillId="4" borderId="0" xfId="0" applyFont="1" applyFill="1" applyAlignment="1">
      <alignment vertical="top"/>
    </xf>
    <xf numFmtId="0" fontId="6" fillId="0" borderId="0" xfId="0" applyFont="1" applyAlignment="1">
      <alignment horizontal="center" vertical="top"/>
    </xf>
    <xf numFmtId="0" fontId="13" fillId="0" borderId="0" xfId="0" applyFont="1" applyBorder="1" applyAlignment="1">
      <alignment vertical="top"/>
    </xf>
    <xf numFmtId="0" fontId="13" fillId="0" borderId="0" xfId="0" applyFont="1" applyBorder="1" applyAlignment="1">
      <alignment horizontal="left" vertical="top"/>
    </xf>
    <xf numFmtId="0" fontId="14" fillId="0" borderId="0" xfId="0" applyFont="1" applyFill="1" applyAlignment="1">
      <alignment vertical="top"/>
    </xf>
    <xf numFmtId="0" fontId="15" fillId="0" borderId="0" xfId="0" applyFont="1" applyBorder="1" applyAlignment="1">
      <alignment horizontal="center" vertical="top"/>
    </xf>
    <xf numFmtId="0" fontId="9" fillId="0" borderId="0" xfId="0" applyFont="1" applyAlignment="1">
      <alignment horizontal="left"/>
    </xf>
    <xf numFmtId="0" fontId="5" fillId="0" borderId="19" xfId="0" applyFont="1" applyBorder="1" applyAlignment="1">
      <alignment horizontal="center" vertical="center" textRotation="90"/>
    </xf>
    <xf numFmtId="0" fontId="5" fillId="0" borderId="64" xfId="0" applyFont="1" applyBorder="1" applyAlignment="1">
      <alignment horizontal="center" vertical="center" textRotation="90"/>
    </xf>
    <xf numFmtId="0" fontId="5" fillId="0" borderId="0" xfId="0" applyFont="1" applyAlignment="1">
      <alignment vertical="top"/>
    </xf>
    <xf numFmtId="49" fontId="4" fillId="2" borderId="1" xfId="0" applyNumberFormat="1" applyFont="1" applyFill="1" applyBorder="1" applyAlignment="1">
      <alignment horizontal="center" vertical="top"/>
    </xf>
    <xf numFmtId="49" fontId="4" fillId="3" borderId="2" xfId="0" applyNumberFormat="1" applyFont="1" applyFill="1" applyBorder="1" applyAlignment="1">
      <alignment horizontal="center" vertical="top"/>
    </xf>
    <xf numFmtId="0" fontId="5" fillId="0" borderId="3" xfId="0" applyFont="1" applyBorder="1" applyAlignment="1">
      <alignment horizontal="center" vertical="top"/>
    </xf>
    <xf numFmtId="0" fontId="5" fillId="0" borderId="12" xfId="0" applyFont="1" applyFill="1" applyBorder="1" applyAlignment="1">
      <alignment horizontal="center" vertical="top" wrapText="1"/>
    </xf>
    <xf numFmtId="164" fontId="5" fillId="0" borderId="12" xfId="0" applyNumberFormat="1" applyFont="1" applyFill="1" applyBorder="1" applyAlignment="1">
      <alignment horizontal="center" vertical="center"/>
    </xf>
    <xf numFmtId="164" fontId="4" fillId="5" borderId="20" xfId="0" applyNumberFormat="1" applyFont="1" applyFill="1" applyBorder="1" applyAlignment="1">
      <alignment horizontal="center" vertical="center"/>
    </xf>
    <xf numFmtId="164" fontId="4" fillId="5" borderId="18" xfId="0" applyNumberFormat="1" applyFont="1" applyFill="1" applyBorder="1" applyAlignment="1">
      <alignment horizontal="center" vertical="center"/>
    </xf>
    <xf numFmtId="164" fontId="5" fillId="0" borderId="5" xfId="0" applyNumberFormat="1" applyFont="1" applyFill="1" applyBorder="1" applyAlignment="1">
      <alignment horizontal="center" vertical="center"/>
    </xf>
    <xf numFmtId="164" fontId="5" fillId="0" borderId="7" xfId="0" applyNumberFormat="1" applyFont="1" applyFill="1" applyBorder="1" applyAlignment="1">
      <alignment horizontal="center" vertical="center" wrapText="1"/>
    </xf>
    <xf numFmtId="164" fontId="5" fillId="0" borderId="3" xfId="0" applyNumberFormat="1" applyFont="1" applyFill="1" applyBorder="1" applyAlignment="1">
      <alignment horizontal="center" vertical="center"/>
    </xf>
    <xf numFmtId="164" fontId="5" fillId="0" borderId="10" xfId="0" applyNumberFormat="1" applyFont="1" applyFill="1" applyBorder="1" applyAlignment="1">
      <alignment horizontal="center" vertical="center"/>
    </xf>
    <xf numFmtId="164" fontId="4" fillId="0" borderId="24" xfId="0" applyNumberFormat="1" applyFont="1" applyFill="1" applyBorder="1" applyAlignment="1">
      <alignment horizontal="center" vertical="center"/>
    </xf>
    <xf numFmtId="49" fontId="4" fillId="3" borderId="25" xfId="0" applyNumberFormat="1" applyFont="1" applyFill="1" applyBorder="1" applyAlignment="1">
      <alignment horizontal="center" vertical="top"/>
    </xf>
    <xf numFmtId="49" fontId="4" fillId="2" borderId="31" xfId="0" applyNumberFormat="1" applyFont="1" applyFill="1" applyBorder="1" applyAlignment="1">
      <alignment horizontal="center" vertical="top"/>
    </xf>
    <xf numFmtId="164" fontId="4" fillId="3" borderId="1" xfId="0" applyNumberFormat="1" applyFont="1" applyFill="1" applyBorder="1" applyAlignment="1">
      <alignment horizontal="center" vertical="top"/>
    </xf>
    <xf numFmtId="0" fontId="5" fillId="0" borderId="0" xfId="0" applyNumberFormat="1" applyFont="1" applyAlignment="1">
      <alignment vertical="top"/>
    </xf>
    <xf numFmtId="0" fontId="5" fillId="0" borderId="0" xfId="0" applyFont="1" applyAlignment="1">
      <alignment horizontal="center" vertical="top"/>
    </xf>
    <xf numFmtId="0" fontId="10" fillId="0" borderId="0" xfId="0" applyFont="1" applyAlignment="1">
      <alignment vertical="top"/>
    </xf>
    <xf numFmtId="0" fontId="5" fillId="0" borderId="0" xfId="0" applyFont="1" applyBorder="1" applyAlignment="1">
      <alignment vertical="top"/>
    </xf>
    <xf numFmtId="0" fontId="18" fillId="0" borderId="0" xfId="0" applyFont="1" applyAlignment="1">
      <alignment vertical="top"/>
    </xf>
    <xf numFmtId="0" fontId="18" fillId="0" borderId="0" xfId="0" applyNumberFormat="1" applyFont="1" applyAlignment="1">
      <alignment vertical="top"/>
    </xf>
    <xf numFmtId="0" fontId="18" fillId="0" borderId="0" xfId="0" applyFont="1" applyAlignment="1">
      <alignment horizontal="center" vertical="top"/>
    </xf>
    <xf numFmtId="0" fontId="19" fillId="0" borderId="0" xfId="0" applyFont="1" applyAlignment="1">
      <alignment horizontal="left"/>
    </xf>
    <xf numFmtId="49" fontId="23" fillId="2" borderId="1" xfId="0" applyNumberFormat="1" applyFont="1" applyFill="1" applyBorder="1" applyAlignment="1">
      <alignment horizontal="center" vertical="top" wrapText="1"/>
    </xf>
    <xf numFmtId="0" fontId="23" fillId="5" borderId="18" xfId="0" applyFont="1" applyFill="1" applyBorder="1" applyAlignment="1">
      <alignment horizontal="center" vertical="top"/>
    </xf>
    <xf numFmtId="164" fontId="5" fillId="7" borderId="3" xfId="0" applyNumberFormat="1" applyFont="1" applyFill="1" applyBorder="1" applyAlignment="1">
      <alignment horizontal="center" vertical="center"/>
    </xf>
    <xf numFmtId="0" fontId="5" fillId="0" borderId="24" xfId="0" applyFont="1" applyBorder="1" applyAlignment="1">
      <alignment horizontal="center" vertical="top"/>
    </xf>
    <xf numFmtId="164" fontId="5" fillId="4" borderId="24" xfId="0" applyNumberFormat="1" applyFont="1" applyFill="1" applyBorder="1" applyAlignment="1">
      <alignment horizontal="center" vertical="center" wrapText="1"/>
    </xf>
    <xf numFmtId="164" fontId="5" fillId="0" borderId="51" xfId="0" applyNumberFormat="1" applyFont="1" applyFill="1" applyBorder="1" applyAlignment="1">
      <alignment horizontal="center" vertical="center"/>
    </xf>
    <xf numFmtId="164" fontId="5" fillId="0" borderId="52" xfId="0" applyNumberFormat="1" applyFont="1" applyFill="1" applyBorder="1" applyAlignment="1">
      <alignment horizontal="center" vertical="center" wrapText="1"/>
    </xf>
    <xf numFmtId="164" fontId="5" fillId="0" borderId="44" xfId="0" applyNumberFormat="1" applyFont="1" applyFill="1" applyBorder="1" applyAlignment="1">
      <alignment horizontal="center" vertical="center"/>
    </xf>
    <xf numFmtId="164" fontId="5" fillId="7" borderId="50" xfId="0" applyNumberFormat="1" applyFont="1" applyFill="1" applyBorder="1" applyAlignment="1">
      <alignment horizontal="center" vertical="center"/>
    </xf>
    <xf numFmtId="0" fontId="28" fillId="0" borderId="38" xfId="0" applyFont="1" applyFill="1" applyBorder="1" applyAlignment="1">
      <alignment horizontal="left" vertical="top" wrapText="1"/>
    </xf>
    <xf numFmtId="1" fontId="5" fillId="0" borderId="4" xfId="0" applyNumberFormat="1" applyFont="1" applyFill="1" applyBorder="1" applyAlignment="1">
      <alignment horizontal="center" vertical="top"/>
    </xf>
    <xf numFmtId="49" fontId="5" fillId="0" borderId="6" xfId="0" applyNumberFormat="1" applyFont="1" applyFill="1" applyBorder="1" applyAlignment="1">
      <alignment horizontal="center" vertical="top"/>
    </xf>
    <xf numFmtId="1" fontId="5" fillId="0" borderId="45" xfId="0" applyNumberFormat="1" applyFont="1" applyFill="1" applyBorder="1" applyAlignment="1">
      <alignment horizontal="center" vertical="top"/>
    </xf>
    <xf numFmtId="49" fontId="5" fillId="0" borderId="46" xfId="0" applyNumberFormat="1" applyFont="1" applyFill="1" applyBorder="1" applyAlignment="1">
      <alignment horizontal="center" vertical="top"/>
    </xf>
    <xf numFmtId="9" fontId="5" fillId="0" borderId="45" xfId="0" applyNumberFormat="1" applyFont="1" applyFill="1" applyBorder="1" applyAlignment="1">
      <alignment horizontal="center" vertical="top"/>
    </xf>
    <xf numFmtId="0" fontId="5" fillId="0" borderId="70" xfId="0" applyFont="1" applyFill="1" applyBorder="1" applyAlignment="1">
      <alignment horizontal="left" vertical="top"/>
    </xf>
    <xf numFmtId="49" fontId="23" fillId="2" borderId="31" xfId="0" applyNumberFormat="1" applyFont="1" applyFill="1" applyBorder="1" applyAlignment="1">
      <alignment horizontal="center" vertical="top" wrapText="1"/>
    </xf>
    <xf numFmtId="49" fontId="4" fillId="9" borderId="32" xfId="0" applyNumberFormat="1" applyFont="1" applyFill="1" applyBorder="1" applyAlignment="1">
      <alignment horizontal="left" vertical="top" wrapText="1"/>
    </xf>
    <xf numFmtId="0" fontId="22" fillId="0" borderId="28" xfId="0" applyFont="1" applyFill="1" applyBorder="1" applyAlignment="1">
      <alignment horizontal="left" vertical="top"/>
    </xf>
    <xf numFmtId="0" fontId="22" fillId="0" borderId="70" xfId="0" applyFont="1" applyFill="1" applyBorder="1" applyAlignment="1">
      <alignment horizontal="left" vertical="top"/>
    </xf>
    <xf numFmtId="0" fontId="28" fillId="0" borderId="28" xfId="0" applyFont="1" applyFill="1" applyBorder="1" applyAlignment="1">
      <alignment horizontal="left" vertical="top"/>
    </xf>
    <xf numFmtId="1" fontId="26" fillId="0" borderId="4" xfId="0" applyNumberFormat="1" applyFont="1" applyFill="1" applyBorder="1" applyAlignment="1">
      <alignment horizontal="center" vertical="top"/>
    </xf>
    <xf numFmtId="49" fontId="26" fillId="0" borderId="6" xfId="0" applyNumberFormat="1" applyFont="1" applyFill="1" applyBorder="1" applyAlignment="1">
      <alignment horizontal="center" vertical="top"/>
    </xf>
    <xf numFmtId="0" fontId="28" fillId="0" borderId="70" xfId="0" applyFont="1" applyFill="1" applyBorder="1" applyAlignment="1">
      <alignment horizontal="left" vertical="top"/>
    </xf>
    <xf numFmtId="1" fontId="26" fillId="0" borderId="45" xfId="0" applyNumberFormat="1" applyFont="1" applyFill="1" applyBorder="1" applyAlignment="1">
      <alignment horizontal="center" vertical="top"/>
    </xf>
    <xf numFmtId="49" fontId="26" fillId="0" borderId="46" xfId="0" applyNumberFormat="1" applyFont="1" applyFill="1" applyBorder="1" applyAlignment="1">
      <alignment horizontal="center" vertical="top"/>
    </xf>
    <xf numFmtId="9" fontId="26" fillId="0" borderId="45" xfId="0" applyNumberFormat="1" applyFont="1" applyFill="1" applyBorder="1" applyAlignment="1">
      <alignment horizontal="center" vertical="top"/>
    </xf>
    <xf numFmtId="0" fontId="26" fillId="0" borderId="46" xfId="0" applyNumberFormat="1" applyFont="1" applyFill="1" applyBorder="1" applyAlignment="1">
      <alignment horizontal="center" vertical="top"/>
    </xf>
    <xf numFmtId="9" fontId="26" fillId="0" borderId="22" xfId="0" applyNumberFormat="1" applyFont="1" applyFill="1" applyBorder="1" applyAlignment="1">
      <alignment horizontal="center" vertical="top"/>
    </xf>
    <xf numFmtId="9" fontId="26" fillId="0" borderId="36" xfId="0" applyNumberFormat="1" applyFont="1" applyFill="1" applyBorder="1" applyAlignment="1">
      <alignment horizontal="center" vertical="top"/>
    </xf>
    <xf numFmtId="0" fontId="8" fillId="0" borderId="43" xfId="0" applyFont="1" applyBorder="1" applyAlignment="1">
      <alignment horizontal="center" vertical="top" wrapText="1"/>
    </xf>
    <xf numFmtId="0" fontId="7" fillId="0" borderId="67" xfId="0" applyFont="1" applyBorder="1" applyAlignment="1">
      <alignment vertical="top" wrapText="1"/>
    </xf>
    <xf numFmtId="0" fontId="29" fillId="0" borderId="0" xfId="0" applyFont="1" applyBorder="1" applyAlignment="1">
      <alignment vertical="top"/>
    </xf>
    <xf numFmtId="164" fontId="4" fillId="5" borderId="18" xfId="0" applyNumberFormat="1" applyFont="1" applyFill="1" applyBorder="1" applyAlignment="1">
      <alignment horizontal="center" vertical="top"/>
    </xf>
    <xf numFmtId="0" fontId="5" fillId="4" borderId="4" xfId="0" applyFont="1" applyFill="1" applyBorder="1" applyAlignment="1">
      <alignment horizontal="center" vertical="top"/>
    </xf>
    <xf numFmtId="0" fontId="5" fillId="4" borderId="6" xfId="0" applyFont="1" applyFill="1" applyBorder="1" applyAlignment="1">
      <alignment horizontal="center" vertical="top"/>
    </xf>
    <xf numFmtId="0" fontId="22" fillId="4" borderId="47" xfId="0" applyFont="1" applyFill="1" applyBorder="1" applyAlignment="1">
      <alignment horizontal="left" vertical="top"/>
    </xf>
    <xf numFmtId="0" fontId="5" fillId="4" borderId="48" xfId="0" applyFont="1" applyFill="1" applyBorder="1" applyAlignment="1">
      <alignment horizontal="center" vertical="top"/>
    </xf>
    <xf numFmtId="0" fontId="5" fillId="4" borderId="65" xfId="0" applyFont="1" applyFill="1" applyBorder="1" applyAlignment="1">
      <alignment horizontal="center" vertical="top"/>
    </xf>
    <xf numFmtId="0" fontId="22" fillId="4" borderId="70" xfId="0" applyFont="1" applyFill="1" applyBorder="1" applyAlignment="1">
      <alignment horizontal="left" vertical="top"/>
    </xf>
    <xf numFmtId="0" fontId="6" fillId="0" borderId="45" xfId="0" applyFont="1" applyBorder="1" applyAlignment="1">
      <alignment horizontal="center" vertical="top"/>
    </xf>
    <xf numFmtId="0" fontId="6" fillId="0" borderId="46" xfId="0" applyFont="1" applyBorder="1" applyAlignment="1">
      <alignment horizontal="center" vertical="top"/>
    </xf>
    <xf numFmtId="0" fontId="6" fillId="0" borderId="22" xfId="0" applyFont="1" applyBorder="1" applyAlignment="1">
      <alignment horizontal="center" vertical="top"/>
    </xf>
    <xf numFmtId="0" fontId="6" fillId="0" borderId="23" xfId="0" applyFont="1" applyBorder="1" applyAlignment="1">
      <alignment horizontal="center" vertical="top"/>
    </xf>
    <xf numFmtId="49" fontId="4" fillId="3" borderId="62" xfId="0" applyNumberFormat="1" applyFont="1" applyFill="1" applyBorder="1" applyAlignment="1">
      <alignment horizontal="center" vertical="top"/>
    </xf>
    <xf numFmtId="49" fontId="4" fillId="3" borderId="63" xfId="0" applyNumberFormat="1" applyFont="1" applyFill="1" applyBorder="1" applyAlignment="1">
      <alignment horizontal="center" vertical="top"/>
    </xf>
    <xf numFmtId="49" fontId="4" fillId="3" borderId="40" xfId="0" applyNumberFormat="1" applyFont="1" applyFill="1" applyBorder="1" applyAlignment="1">
      <alignment horizontal="center" vertical="top"/>
    </xf>
    <xf numFmtId="164" fontId="5" fillId="0" borderId="63" xfId="0" applyNumberFormat="1" applyFont="1" applyBorder="1" applyAlignment="1">
      <alignment horizontal="center" vertical="center"/>
    </xf>
    <xf numFmtId="164" fontId="5" fillId="0" borderId="68" xfId="0" applyNumberFormat="1" applyFont="1" applyFill="1" applyBorder="1" applyAlignment="1">
      <alignment horizontal="center" vertical="center"/>
    </xf>
    <xf numFmtId="164" fontId="5" fillId="0" borderId="58" xfId="0" applyNumberFormat="1" applyFont="1" applyFill="1" applyBorder="1" applyAlignment="1">
      <alignment horizontal="center" vertical="center"/>
    </xf>
    <xf numFmtId="164" fontId="5" fillId="0" borderId="63" xfId="0" applyNumberFormat="1" applyFont="1" applyFill="1" applyBorder="1" applyAlignment="1">
      <alignment horizontal="center" vertical="center"/>
    </xf>
    <xf numFmtId="164" fontId="5" fillId="7" borderId="58" xfId="0" applyNumberFormat="1" applyFont="1" applyFill="1" applyBorder="1" applyAlignment="1">
      <alignment horizontal="center" vertical="center"/>
    </xf>
    <xf numFmtId="164" fontId="5" fillId="7" borderId="56" xfId="0" applyNumberFormat="1" applyFont="1" applyFill="1" applyBorder="1" applyAlignment="1">
      <alignment horizontal="center" vertical="center"/>
    </xf>
    <xf numFmtId="164" fontId="5" fillId="0" borderId="53" xfId="0" applyNumberFormat="1" applyFont="1" applyFill="1" applyBorder="1" applyAlignment="1">
      <alignment horizontal="center" vertical="center"/>
    </xf>
    <xf numFmtId="164" fontId="4" fillId="5" borderId="60" xfId="0" applyNumberFormat="1" applyFont="1" applyFill="1" applyBorder="1" applyAlignment="1">
      <alignment horizontal="center" vertical="top"/>
    </xf>
    <xf numFmtId="164" fontId="4" fillId="3" borderId="31"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wrapText="1"/>
    </xf>
    <xf numFmtId="164" fontId="5" fillId="7" borderId="3" xfId="0" applyNumberFormat="1" applyFont="1" applyFill="1" applyBorder="1" applyAlignment="1">
      <alignment horizontal="center" vertical="center" wrapText="1"/>
    </xf>
    <xf numFmtId="164" fontId="5" fillId="7" borderId="50" xfId="0" applyNumberFormat="1" applyFont="1" applyFill="1" applyBorder="1" applyAlignment="1">
      <alignment horizontal="center" vertical="center" wrapText="1"/>
    </xf>
    <xf numFmtId="164" fontId="5" fillId="0" borderId="44" xfId="0" applyNumberFormat="1" applyFont="1" applyFill="1" applyBorder="1" applyAlignment="1">
      <alignment horizontal="center" vertical="center" wrapText="1"/>
    </xf>
    <xf numFmtId="49" fontId="4" fillId="2" borderId="40" xfId="0" applyNumberFormat="1" applyFont="1" applyFill="1" applyBorder="1" applyAlignment="1">
      <alignment horizontal="center" vertical="top"/>
    </xf>
    <xf numFmtId="1" fontId="22" fillId="0" borderId="4" xfId="0" applyNumberFormat="1" applyFont="1" applyFill="1" applyBorder="1" applyAlignment="1">
      <alignment horizontal="center" vertical="top"/>
    </xf>
    <xf numFmtId="1" fontId="22" fillId="0" borderId="45" xfId="0" applyNumberFormat="1" applyFont="1" applyFill="1" applyBorder="1" applyAlignment="1">
      <alignment horizontal="center" vertical="top"/>
    </xf>
    <xf numFmtId="164" fontId="4" fillId="3" borderId="26" xfId="0" applyNumberFormat="1" applyFont="1" applyFill="1" applyBorder="1" applyAlignment="1">
      <alignment horizontal="center" vertical="top"/>
    </xf>
    <xf numFmtId="164" fontId="4" fillId="0" borderId="42" xfId="0" applyNumberFormat="1" applyFont="1" applyFill="1" applyBorder="1" applyAlignment="1">
      <alignment horizontal="center" vertical="center"/>
    </xf>
    <xf numFmtId="164" fontId="4" fillId="5" borderId="72" xfId="0" applyNumberFormat="1" applyFont="1" applyFill="1" applyBorder="1" applyAlignment="1">
      <alignment horizontal="center" vertical="top"/>
    </xf>
    <xf numFmtId="164" fontId="4" fillId="0" borderId="44" xfId="0" applyNumberFormat="1" applyFont="1" applyFill="1" applyBorder="1" applyAlignment="1">
      <alignment horizontal="center" vertical="center" wrapText="1"/>
    </xf>
    <xf numFmtId="0" fontId="23" fillId="8" borderId="39" xfId="0" applyFont="1" applyFill="1" applyBorder="1" applyAlignment="1">
      <alignment horizontal="center" vertical="top"/>
    </xf>
    <xf numFmtId="164" fontId="4" fillId="8" borderId="40" xfId="0" applyNumberFormat="1" applyFont="1" applyFill="1" applyBorder="1" applyAlignment="1">
      <alignment horizontal="center" vertical="top"/>
    </xf>
    <xf numFmtId="164" fontId="4" fillId="2" borderId="35" xfId="0" applyNumberFormat="1" applyFont="1" applyFill="1" applyBorder="1" applyAlignment="1">
      <alignment horizontal="center" vertical="top"/>
    </xf>
    <xf numFmtId="0" fontId="5" fillId="2" borderId="37" xfId="0" applyFont="1" applyFill="1" applyBorder="1" applyAlignment="1">
      <alignment vertical="top"/>
    </xf>
    <xf numFmtId="0" fontId="25" fillId="0" borderId="31" xfId="0" applyFont="1" applyBorder="1" applyAlignment="1">
      <alignment vertical="top"/>
    </xf>
    <xf numFmtId="0" fontId="26" fillId="0" borderId="36" xfId="0" applyFont="1" applyFill="1" applyBorder="1" applyAlignment="1">
      <alignment horizontal="center" vertical="top" wrapText="1"/>
    </xf>
    <xf numFmtId="49" fontId="26" fillId="0" borderId="0" xfId="0" applyNumberFormat="1" applyFont="1" applyFill="1" applyBorder="1" applyAlignment="1">
      <alignment vertical="top"/>
    </xf>
    <xf numFmtId="49" fontId="26" fillId="0" borderId="0" xfId="0" applyNumberFormat="1" applyFont="1" applyFill="1" applyBorder="1" applyAlignment="1">
      <alignment horizontal="right" vertical="top"/>
    </xf>
    <xf numFmtId="0" fontId="26" fillId="4" borderId="0" xfId="0" applyFont="1" applyFill="1" applyAlignment="1">
      <alignment vertical="top"/>
    </xf>
    <xf numFmtId="0" fontId="26" fillId="0" borderId="0" xfId="0" applyFont="1" applyFill="1" applyBorder="1" applyAlignment="1">
      <alignment horizontal="center" vertical="top"/>
    </xf>
    <xf numFmtId="0" fontId="26" fillId="0" borderId="0" xfId="0" applyFont="1" applyFill="1" applyAlignment="1">
      <alignment vertical="top"/>
    </xf>
    <xf numFmtId="0" fontId="26" fillId="0" borderId="0" xfId="0" applyFont="1" applyAlignment="1">
      <alignment vertical="top"/>
    </xf>
    <xf numFmtId="0" fontId="26" fillId="0" borderId="0" xfId="0" applyFont="1" applyBorder="1" applyAlignment="1">
      <alignment vertical="top"/>
    </xf>
    <xf numFmtId="0" fontId="27" fillId="0" borderId="0" xfId="0" applyFont="1" applyAlignment="1">
      <alignment vertical="top"/>
    </xf>
    <xf numFmtId="164" fontId="5" fillId="7" borderId="53" xfId="0" applyNumberFormat="1" applyFont="1" applyFill="1" applyBorder="1" applyAlignment="1">
      <alignment horizontal="center" vertical="center"/>
    </xf>
    <xf numFmtId="0" fontId="22" fillId="0" borderId="3" xfId="0" applyFont="1" applyBorder="1" applyAlignment="1">
      <alignment horizontal="center" vertical="top"/>
    </xf>
    <xf numFmtId="0" fontId="22" fillId="0" borderId="44" xfId="0" applyFont="1" applyBorder="1" applyAlignment="1">
      <alignment horizontal="center" vertical="top"/>
    </xf>
    <xf numFmtId="0" fontId="5" fillId="0" borderId="63" xfId="0" applyFont="1" applyFill="1" applyBorder="1" applyAlignment="1">
      <alignment horizontal="left" vertical="top" wrapText="1"/>
    </xf>
    <xf numFmtId="0" fontId="5" fillId="7" borderId="53" xfId="0" applyFont="1" applyFill="1" applyBorder="1" applyAlignment="1">
      <alignment horizontal="left" vertical="top" wrapText="1"/>
    </xf>
    <xf numFmtId="0" fontId="5" fillId="7" borderId="56" xfId="0" applyFont="1" applyFill="1" applyBorder="1" applyAlignment="1">
      <alignment horizontal="left" vertical="top" wrapText="1"/>
    </xf>
    <xf numFmtId="0" fontId="22" fillId="0" borderId="71" xfId="0" applyFont="1" applyFill="1" applyBorder="1" applyAlignment="1">
      <alignment horizontal="center" vertical="top"/>
    </xf>
    <xf numFmtId="0" fontId="22" fillId="0" borderId="44" xfId="0" applyFont="1" applyFill="1" applyBorder="1" applyAlignment="1">
      <alignment horizontal="center" vertical="top"/>
    </xf>
    <xf numFmtId="0" fontId="35" fillId="10" borderId="72" xfId="0" applyFont="1" applyFill="1" applyBorder="1" applyAlignment="1">
      <alignment horizontal="center" vertical="top"/>
    </xf>
    <xf numFmtId="164" fontId="5" fillId="0" borderId="24" xfId="0" applyNumberFormat="1" applyFont="1" applyFill="1" applyBorder="1" applyAlignment="1">
      <alignment horizontal="center" vertical="center" wrapText="1"/>
    </xf>
    <xf numFmtId="164" fontId="5" fillId="7" borderId="44" xfId="0" applyNumberFormat="1" applyFont="1" applyFill="1" applyBorder="1" applyAlignment="1">
      <alignment horizontal="center" vertical="center" wrapText="1"/>
    </xf>
    <xf numFmtId="164" fontId="5" fillId="7" borderId="44" xfId="0" applyNumberFormat="1" applyFont="1" applyFill="1" applyBorder="1" applyAlignment="1">
      <alignment horizontal="center" vertical="center"/>
    </xf>
    <xf numFmtId="0" fontId="22" fillId="0" borderId="62" xfId="0" applyFont="1" applyBorder="1" applyAlignment="1">
      <alignment horizontal="center" vertical="center" wrapText="1"/>
    </xf>
    <xf numFmtId="0" fontId="22" fillId="0" borderId="43" xfId="0" applyFont="1" applyFill="1" applyBorder="1" applyAlignment="1">
      <alignment horizontal="center" vertical="center" wrapText="1"/>
    </xf>
    <xf numFmtId="164" fontId="9" fillId="0" borderId="31" xfId="0" applyNumberFormat="1" applyFont="1" applyBorder="1" applyAlignment="1">
      <alignment horizontal="center" vertical="center"/>
    </xf>
    <xf numFmtId="164" fontId="10" fillId="0" borderId="56" xfId="0" applyNumberFormat="1" applyFont="1" applyBorder="1" applyAlignment="1">
      <alignment horizontal="center" vertical="top"/>
    </xf>
    <xf numFmtId="164" fontId="10" fillId="0" borderId="53" xfId="0" applyNumberFormat="1" applyFont="1" applyBorder="1" applyAlignment="1">
      <alignment horizontal="center" vertical="top"/>
    </xf>
    <xf numFmtId="164" fontId="10" fillId="0" borderId="68" xfId="0" applyNumberFormat="1" applyFont="1" applyBorder="1" applyAlignment="1">
      <alignment horizontal="center" vertical="top"/>
    </xf>
    <xf numFmtId="164" fontId="9" fillId="7" borderId="31" xfId="0" applyNumberFormat="1" applyFont="1" applyFill="1" applyBorder="1" applyAlignment="1">
      <alignment horizontal="center" vertical="top"/>
    </xf>
    <xf numFmtId="164" fontId="9" fillId="5" borderId="31" xfId="0" applyNumberFormat="1" applyFont="1" applyFill="1" applyBorder="1" applyAlignment="1">
      <alignment horizontal="center" vertical="top"/>
    </xf>
    <xf numFmtId="164" fontId="4" fillId="3" borderId="31" xfId="0" applyNumberFormat="1" applyFont="1" applyFill="1" applyBorder="1" applyAlignment="1">
      <alignment horizontal="center" vertical="top"/>
    </xf>
    <xf numFmtId="164" fontId="4" fillId="2" borderId="31" xfId="0" applyNumberFormat="1" applyFont="1" applyFill="1" applyBorder="1" applyAlignment="1">
      <alignment horizontal="center" vertical="top"/>
    </xf>
    <xf numFmtId="164" fontId="4" fillId="6" borderId="60" xfId="0" applyNumberFormat="1" applyFont="1" applyFill="1" applyBorder="1" applyAlignment="1">
      <alignment horizontal="center" vertical="top"/>
    </xf>
    <xf numFmtId="0" fontId="5" fillId="0" borderId="24" xfId="0" applyFont="1" applyFill="1" applyBorder="1" applyAlignment="1">
      <alignment horizontal="center" vertical="top" wrapText="1"/>
    </xf>
    <xf numFmtId="0" fontId="5" fillId="0" borderId="50" xfId="0" applyFont="1" applyBorder="1" applyAlignment="1">
      <alignment horizontal="center" vertical="top"/>
    </xf>
    <xf numFmtId="164" fontId="5" fillId="0" borderId="56" xfId="0" applyNumberFormat="1" applyFont="1" applyFill="1" applyBorder="1" applyAlignment="1">
      <alignment horizontal="center" vertical="center"/>
    </xf>
    <xf numFmtId="164" fontId="5" fillId="0" borderId="50" xfId="0" applyNumberFormat="1" applyFont="1" applyFill="1" applyBorder="1" applyAlignment="1">
      <alignment horizontal="center" vertical="center" wrapText="1"/>
    </xf>
    <xf numFmtId="0" fontId="5" fillId="0" borderId="44" xfId="0" applyFont="1" applyBorder="1" applyAlignment="1">
      <alignment horizontal="center" vertical="top"/>
    </xf>
    <xf numFmtId="164" fontId="5" fillId="0" borderId="0" xfId="0" applyNumberFormat="1" applyFont="1" applyFill="1" applyBorder="1" applyAlignment="1">
      <alignment horizontal="center" vertical="center" wrapText="1"/>
    </xf>
    <xf numFmtId="164" fontId="4" fillId="6" borderId="18" xfId="0" applyNumberFormat="1" applyFont="1" applyFill="1" applyBorder="1" applyAlignment="1">
      <alignment horizontal="center" vertical="top"/>
    </xf>
    <xf numFmtId="164" fontId="10" fillId="0" borderId="12" xfId="0" applyNumberFormat="1" applyFont="1" applyBorder="1" applyAlignment="1">
      <alignment horizontal="center" vertical="top"/>
    </xf>
    <xf numFmtId="164" fontId="10" fillId="0" borderId="50" xfId="0" applyNumberFormat="1" applyFont="1" applyBorder="1" applyAlignment="1">
      <alignment horizontal="center" vertical="top"/>
    </xf>
    <xf numFmtId="164" fontId="10" fillId="0" borderId="44" xfId="0" applyNumberFormat="1" applyFont="1" applyBorder="1" applyAlignment="1">
      <alignment horizontal="center" vertical="top"/>
    </xf>
    <xf numFmtId="164" fontId="5" fillId="0" borderId="24" xfId="0" applyNumberFormat="1" applyFont="1" applyFill="1" applyBorder="1" applyAlignment="1">
      <alignment horizontal="center" vertical="center"/>
    </xf>
    <xf numFmtId="164" fontId="5" fillId="0" borderId="12" xfId="0" applyNumberFormat="1" applyFont="1" applyBorder="1" applyAlignment="1">
      <alignment horizontal="center" vertical="top"/>
    </xf>
    <xf numFmtId="164" fontId="5" fillId="0" borderId="50" xfId="0" applyNumberFormat="1" applyFont="1" applyBorder="1" applyAlignment="1">
      <alignment horizontal="center" vertical="top"/>
    </xf>
    <xf numFmtId="164" fontId="5" fillId="0" borderId="44" xfId="0" applyNumberFormat="1" applyFont="1" applyBorder="1" applyAlignment="1">
      <alignment horizontal="center" vertical="top"/>
    </xf>
    <xf numFmtId="164" fontId="4" fillId="0" borderId="32" xfId="0" applyNumberFormat="1" applyFont="1" applyBorder="1" applyAlignment="1">
      <alignment horizontal="center" vertical="center"/>
    </xf>
    <xf numFmtId="164" fontId="4" fillId="7" borderId="32" xfId="0" applyNumberFormat="1" applyFont="1" applyFill="1" applyBorder="1" applyAlignment="1">
      <alignment horizontal="center" vertical="top"/>
    </xf>
    <xf numFmtId="164" fontId="4" fillId="5" borderId="32" xfId="0" applyNumberFormat="1" applyFont="1" applyFill="1" applyBorder="1" applyAlignment="1">
      <alignment horizontal="center" vertical="top"/>
    </xf>
    <xf numFmtId="0" fontId="36" fillId="0" borderId="0" xfId="0" applyFont="1" applyAlignment="1">
      <alignment wrapText="1"/>
    </xf>
    <xf numFmtId="0" fontId="5" fillId="0" borderId="46" xfId="0" applyNumberFormat="1" applyFont="1" applyFill="1" applyBorder="1" applyAlignment="1">
      <alignment horizontal="center" vertical="top"/>
    </xf>
    <xf numFmtId="0" fontId="22" fillId="0" borderId="38" xfId="0" applyFont="1" applyFill="1" applyBorder="1" applyAlignment="1">
      <alignment horizontal="left" vertical="top" wrapText="1"/>
    </xf>
    <xf numFmtId="9" fontId="5" fillId="0" borderId="22" xfId="0" applyNumberFormat="1" applyFont="1" applyFill="1" applyBorder="1" applyAlignment="1">
      <alignment horizontal="center" vertical="top"/>
    </xf>
    <xf numFmtId="9" fontId="5" fillId="0" borderId="36" xfId="0" applyNumberFormat="1" applyFont="1" applyFill="1" applyBorder="1" applyAlignment="1">
      <alignment horizontal="center" vertical="top"/>
    </xf>
    <xf numFmtId="0" fontId="22" fillId="0" borderId="30" xfId="0" applyFont="1" applyFill="1" applyBorder="1" applyAlignment="1">
      <alignment horizontal="left" vertical="top" wrapText="1"/>
    </xf>
    <xf numFmtId="0" fontId="5" fillId="0" borderId="4" xfId="0" applyFont="1" applyFill="1" applyBorder="1" applyAlignment="1">
      <alignment horizontal="center" vertical="top" wrapText="1"/>
    </xf>
    <xf numFmtId="0" fontId="5" fillId="0" borderId="48" xfId="0" applyFont="1" applyFill="1" applyBorder="1" applyAlignment="1">
      <alignment horizontal="center" vertical="top" wrapText="1"/>
    </xf>
    <xf numFmtId="0" fontId="5" fillId="0" borderId="45" xfId="0" applyFont="1" applyFill="1" applyBorder="1" applyAlignment="1">
      <alignment horizontal="center" vertical="top" wrapText="1"/>
    </xf>
    <xf numFmtId="0" fontId="22" fillId="0" borderId="37" xfId="0" applyFont="1" applyFill="1" applyBorder="1" applyAlignment="1">
      <alignment horizontal="left" vertical="top" wrapText="1"/>
    </xf>
    <xf numFmtId="0" fontId="5" fillId="0" borderId="22"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61" xfId="0" applyFont="1" applyFill="1" applyBorder="1" applyAlignment="1">
      <alignment horizontal="center" vertical="top" wrapText="1"/>
    </xf>
    <xf numFmtId="0" fontId="5" fillId="0" borderId="51" xfId="0" applyFont="1" applyFill="1" applyBorder="1" applyAlignment="1">
      <alignment horizontal="center" vertical="top" wrapText="1"/>
    </xf>
    <xf numFmtId="0" fontId="5" fillId="0" borderId="35" xfId="0" applyFont="1" applyFill="1" applyBorder="1" applyAlignment="1">
      <alignment horizontal="center" vertical="top" wrapText="1"/>
    </xf>
    <xf numFmtId="0" fontId="5" fillId="3" borderId="26" xfId="0" applyFont="1" applyFill="1" applyBorder="1" applyAlignment="1">
      <alignment vertical="top" wrapText="1"/>
    </xf>
    <xf numFmtId="0" fontId="5" fillId="3" borderId="26" xfId="0" applyFont="1" applyFill="1" applyBorder="1" applyAlignment="1">
      <alignment horizontal="center" vertical="top" wrapText="1"/>
    </xf>
    <xf numFmtId="0" fontId="30" fillId="4" borderId="28" xfId="0" applyFont="1" applyFill="1" applyBorder="1" applyAlignment="1">
      <alignment horizontal="left" vertical="top" wrapText="1"/>
    </xf>
    <xf numFmtId="0" fontId="22" fillId="0" borderId="70" xfId="0" applyFont="1" applyFill="1" applyBorder="1" applyAlignment="1">
      <alignment horizontal="left" vertical="top" wrapText="1"/>
    </xf>
    <xf numFmtId="0" fontId="5" fillId="0" borderId="38" xfId="0" applyFont="1" applyFill="1" applyBorder="1" applyAlignment="1">
      <alignment horizontal="left" vertical="top"/>
    </xf>
    <xf numFmtId="0" fontId="22" fillId="0" borderId="51" xfId="0" applyFont="1" applyFill="1" applyBorder="1" applyAlignment="1">
      <alignment horizontal="left" vertical="top"/>
    </xf>
    <xf numFmtId="0" fontId="5" fillId="0" borderId="35" xfId="0" applyFont="1" applyFill="1" applyBorder="1" applyAlignment="1">
      <alignment horizontal="left" vertical="top"/>
    </xf>
    <xf numFmtId="9" fontId="22" fillId="0" borderId="45" xfId="0" applyNumberFormat="1" applyFont="1" applyFill="1" applyBorder="1" applyAlignment="1">
      <alignment horizontal="center" vertical="top"/>
    </xf>
    <xf numFmtId="0" fontId="22" fillId="0" borderId="28" xfId="0" applyFont="1" applyFill="1" applyBorder="1" applyAlignment="1">
      <alignment horizontal="left" vertical="top" wrapText="1"/>
    </xf>
    <xf numFmtId="0" fontId="22" fillId="4" borderId="38" xfId="0" applyFont="1" applyFill="1" applyBorder="1" applyAlignment="1">
      <alignment horizontal="left" vertical="top"/>
    </xf>
    <xf numFmtId="0" fontId="5" fillId="0" borderId="44" xfId="0" applyFont="1" applyFill="1" applyBorder="1" applyAlignment="1">
      <alignment horizontal="center" vertical="top" wrapText="1"/>
    </xf>
    <xf numFmtId="164" fontId="4" fillId="0" borderId="55" xfId="0" applyNumberFormat="1" applyFont="1" applyFill="1" applyBorder="1" applyAlignment="1">
      <alignment horizontal="center" vertical="center"/>
    </xf>
    <xf numFmtId="0" fontId="22" fillId="0" borderId="47" xfId="0" applyFont="1" applyFill="1" applyBorder="1" applyAlignment="1">
      <alignment horizontal="left" vertical="top"/>
    </xf>
    <xf numFmtId="0" fontId="22" fillId="0" borderId="5" xfId="0" applyFont="1" applyFill="1" applyBorder="1" applyAlignment="1">
      <alignment horizontal="left" vertical="top" wrapText="1"/>
    </xf>
    <xf numFmtId="9" fontId="5" fillId="0" borderId="4" xfId="0" applyNumberFormat="1" applyFont="1" applyFill="1" applyBorder="1" applyAlignment="1">
      <alignment horizontal="center" vertical="top"/>
    </xf>
    <xf numFmtId="0" fontId="10" fillId="0" borderId="53" xfId="0" applyFont="1" applyFill="1" applyBorder="1" applyAlignment="1">
      <alignment vertical="top" wrapText="1"/>
    </xf>
    <xf numFmtId="0" fontId="5" fillId="7" borderId="53" xfId="0" applyFont="1" applyFill="1" applyBorder="1" applyAlignment="1">
      <alignment vertical="top" wrapText="1"/>
    </xf>
    <xf numFmtId="164" fontId="4" fillId="0" borderId="63" xfId="0" applyNumberFormat="1" applyFont="1" applyFill="1" applyBorder="1" applyAlignment="1">
      <alignment horizontal="center" vertical="center"/>
    </xf>
    <xf numFmtId="0" fontId="22" fillId="0" borderId="3" xfId="0" applyFont="1" applyFill="1" applyBorder="1" applyAlignment="1">
      <alignment horizontal="left" vertical="top" wrapText="1"/>
    </xf>
    <xf numFmtId="0" fontId="22" fillId="0" borderId="50" xfId="0" applyFont="1" applyFill="1" applyBorder="1" applyAlignment="1">
      <alignment horizontal="left" vertical="top" wrapText="1"/>
    </xf>
    <xf numFmtId="0" fontId="22" fillId="0" borderId="44" xfId="0" applyFont="1" applyFill="1" applyBorder="1" applyAlignment="1">
      <alignment horizontal="left" vertical="top" wrapText="1"/>
    </xf>
    <xf numFmtId="0" fontId="5" fillId="0" borderId="39" xfId="0" applyFont="1" applyFill="1" applyBorder="1" applyAlignment="1">
      <alignment horizontal="left" vertical="top" wrapText="1"/>
    </xf>
    <xf numFmtId="0" fontId="22" fillId="0" borderId="5" xfId="0" applyFont="1" applyFill="1" applyBorder="1" applyAlignment="1">
      <alignment horizontal="left" vertical="top"/>
    </xf>
    <xf numFmtId="9" fontId="5" fillId="0" borderId="23" xfId="0" applyNumberFormat="1" applyFont="1" applyFill="1" applyBorder="1" applyAlignment="1">
      <alignment horizontal="center" vertical="top"/>
    </xf>
    <xf numFmtId="164" fontId="4" fillId="5" borderId="20" xfId="0" applyNumberFormat="1" applyFont="1" applyFill="1" applyBorder="1" applyAlignment="1">
      <alignment horizontal="center" vertical="top"/>
    </xf>
    <xf numFmtId="164" fontId="5" fillId="0" borderId="53" xfId="0" applyNumberFormat="1" applyFont="1" applyFill="1" applyBorder="1" applyAlignment="1">
      <alignment horizontal="center" vertical="top"/>
    </xf>
    <xf numFmtId="164" fontId="5" fillId="0" borderId="44" xfId="0" applyNumberFormat="1" applyFont="1" applyFill="1" applyBorder="1" applyAlignment="1">
      <alignment horizontal="center" vertical="top" wrapText="1"/>
    </xf>
    <xf numFmtId="164" fontId="5" fillId="0" borderId="44" xfId="0" applyNumberFormat="1" applyFont="1" applyFill="1" applyBorder="1" applyAlignment="1">
      <alignment horizontal="center" vertical="top"/>
    </xf>
    <xf numFmtId="164" fontId="5" fillId="0" borderId="58" xfId="0" applyNumberFormat="1" applyFont="1" applyFill="1" applyBorder="1" applyAlignment="1">
      <alignment horizontal="center" vertical="top"/>
    </xf>
    <xf numFmtId="164" fontId="5" fillId="0" borderId="3" xfId="0" applyNumberFormat="1" applyFont="1" applyFill="1" applyBorder="1" applyAlignment="1">
      <alignment horizontal="center" vertical="top" wrapText="1"/>
    </xf>
    <xf numFmtId="164" fontId="5" fillId="0" borderId="3" xfId="0" applyNumberFormat="1" applyFont="1" applyFill="1" applyBorder="1" applyAlignment="1">
      <alignment horizontal="center" vertical="top"/>
    </xf>
    <xf numFmtId="164" fontId="4" fillId="0" borderId="50" xfId="0" applyNumberFormat="1" applyFont="1" applyFill="1" applyBorder="1" applyAlignment="1">
      <alignment horizontal="center" vertical="center" wrapText="1"/>
    </xf>
    <xf numFmtId="164" fontId="4" fillId="0" borderId="57" xfId="0" applyNumberFormat="1" applyFont="1" applyFill="1" applyBorder="1" applyAlignment="1">
      <alignment horizontal="center" vertical="center"/>
    </xf>
    <xf numFmtId="164" fontId="5" fillId="0" borderId="58" xfId="0" applyNumberFormat="1" applyFont="1" applyBorder="1" applyAlignment="1">
      <alignment horizontal="center" vertical="top"/>
    </xf>
    <xf numFmtId="164" fontId="5" fillId="4" borderId="3" xfId="0" applyNumberFormat="1" applyFont="1" applyFill="1" applyBorder="1" applyAlignment="1">
      <alignment horizontal="center" vertical="top" wrapText="1"/>
    </xf>
    <xf numFmtId="164" fontId="5" fillId="0" borderId="63" xfId="0" applyNumberFormat="1" applyFont="1" applyFill="1" applyBorder="1" applyAlignment="1">
      <alignment horizontal="center" vertical="top"/>
    </xf>
    <xf numFmtId="164" fontId="5" fillId="0" borderId="24" xfId="0" applyNumberFormat="1" applyFont="1" applyFill="1" applyBorder="1" applyAlignment="1">
      <alignment horizontal="center" vertical="top" wrapText="1"/>
    </xf>
    <xf numFmtId="164" fontId="5" fillId="0" borderId="24" xfId="0" applyNumberFormat="1" applyFont="1" applyFill="1" applyBorder="1" applyAlignment="1">
      <alignment horizontal="center" vertical="top"/>
    </xf>
    <xf numFmtId="0" fontId="10" fillId="0" borderId="53" xfId="0" applyFont="1" applyBorder="1" applyAlignment="1">
      <alignment vertical="top" wrapText="1"/>
    </xf>
    <xf numFmtId="0" fontId="10" fillId="7" borderId="53" xfId="0" applyFont="1" applyFill="1" applyBorder="1" applyAlignment="1">
      <alignment vertical="top" wrapText="1"/>
    </xf>
    <xf numFmtId="0" fontId="30" fillId="0" borderId="28" xfId="0" applyFont="1" applyFill="1" applyBorder="1" applyAlignment="1">
      <alignment horizontal="left" vertical="top" wrapText="1"/>
    </xf>
    <xf numFmtId="49" fontId="33" fillId="2" borderId="63" xfId="0" applyNumberFormat="1" applyFont="1" applyFill="1" applyBorder="1" applyAlignment="1">
      <alignment horizontal="center" vertical="top"/>
    </xf>
    <xf numFmtId="49" fontId="33" fillId="3" borderId="16" xfId="0" applyNumberFormat="1" applyFont="1" applyFill="1" applyBorder="1" applyAlignment="1">
      <alignment horizontal="center" vertical="top"/>
    </xf>
    <xf numFmtId="0" fontId="34" fillId="0" borderId="27" xfId="0" applyFont="1" applyBorder="1" applyAlignment="1">
      <alignment vertical="top"/>
    </xf>
    <xf numFmtId="9" fontId="22" fillId="0" borderId="22" xfId="0" applyNumberFormat="1" applyFont="1" applyFill="1" applyBorder="1" applyAlignment="1">
      <alignment horizontal="center" vertical="top"/>
    </xf>
    <xf numFmtId="49" fontId="4" fillId="2" borderId="35" xfId="0" applyNumberFormat="1" applyFont="1" applyFill="1" applyBorder="1" applyAlignment="1">
      <alignment horizontal="center" vertical="top"/>
    </xf>
    <xf numFmtId="49" fontId="4" fillId="3" borderId="22" xfId="0" applyNumberFormat="1" applyFont="1" applyFill="1" applyBorder="1" applyAlignment="1">
      <alignment horizontal="center" vertical="top"/>
    </xf>
    <xf numFmtId="49" fontId="33" fillId="2" borderId="34" xfId="0" applyNumberFormat="1" applyFont="1" applyFill="1" applyBorder="1" applyAlignment="1">
      <alignment horizontal="center" vertical="top"/>
    </xf>
    <xf numFmtId="49" fontId="33" fillId="3" borderId="33" xfId="0" applyNumberFormat="1" applyFont="1" applyFill="1" applyBorder="1" applyAlignment="1">
      <alignment horizontal="center" vertical="top"/>
    </xf>
    <xf numFmtId="0" fontId="26" fillId="0" borderId="6" xfId="0" applyFont="1" applyFill="1" applyBorder="1" applyAlignment="1">
      <alignment horizontal="center" vertical="top" wrapText="1"/>
    </xf>
    <xf numFmtId="49" fontId="33" fillId="2" borderId="10" xfId="0" applyNumberFormat="1" applyFont="1" applyFill="1" applyBorder="1" applyAlignment="1">
      <alignment horizontal="center" vertical="top"/>
    </xf>
    <xf numFmtId="49" fontId="33" fillId="3" borderId="11" xfId="0" applyNumberFormat="1" applyFont="1" applyFill="1" applyBorder="1" applyAlignment="1">
      <alignment horizontal="center" vertical="top"/>
    </xf>
    <xf numFmtId="0" fontId="26" fillId="0" borderId="46" xfId="0" applyFont="1" applyFill="1" applyBorder="1" applyAlignment="1">
      <alignment horizontal="center" vertical="top" wrapText="1"/>
    </xf>
    <xf numFmtId="49" fontId="33" fillId="2" borderId="35" xfId="0" applyNumberFormat="1" applyFont="1" applyFill="1" applyBorder="1" applyAlignment="1">
      <alignment horizontal="center" vertical="top"/>
    </xf>
    <xf numFmtId="49" fontId="33" fillId="3" borderId="36" xfId="0" applyNumberFormat="1" applyFont="1" applyFill="1" applyBorder="1" applyAlignment="1">
      <alignment horizontal="center" vertical="top"/>
    </xf>
    <xf numFmtId="0" fontId="26" fillId="0" borderId="65" xfId="0" applyFont="1" applyFill="1" applyBorder="1" applyAlignment="1">
      <alignment horizontal="center" vertical="top" wrapText="1"/>
    </xf>
    <xf numFmtId="49" fontId="33" fillId="3" borderId="0" xfId="0" applyNumberFormat="1" applyFont="1" applyFill="1" applyBorder="1" applyAlignment="1">
      <alignment horizontal="center" vertical="top"/>
    </xf>
    <xf numFmtId="0" fontId="34" fillId="0" borderId="16" xfId="0" applyFont="1" applyBorder="1" applyAlignment="1">
      <alignment horizontal="center" vertical="top"/>
    </xf>
    <xf numFmtId="0" fontId="26" fillId="0" borderId="61" xfId="0" applyFont="1" applyFill="1" applyBorder="1" applyAlignment="1">
      <alignment horizontal="center" vertical="top" wrapText="1"/>
    </xf>
    <xf numFmtId="0" fontId="26" fillId="0" borderId="35" xfId="0" applyFont="1" applyFill="1" applyBorder="1" applyAlignment="1">
      <alignment horizontal="center" vertical="top" wrapText="1"/>
    </xf>
    <xf numFmtId="49" fontId="33" fillId="2" borderId="62" xfId="0" applyNumberFormat="1" applyFont="1" applyFill="1" applyBorder="1" applyAlignment="1">
      <alignment horizontal="center" vertical="top"/>
    </xf>
    <xf numFmtId="49" fontId="33" fillId="3" borderId="62" xfId="0" applyNumberFormat="1" applyFont="1" applyFill="1" applyBorder="1" applyAlignment="1">
      <alignment horizontal="center" vertical="top"/>
    </xf>
    <xf numFmtId="49" fontId="33" fillId="3" borderId="63" xfId="0" applyNumberFormat="1" applyFont="1" applyFill="1" applyBorder="1" applyAlignment="1">
      <alignment horizontal="center" vertical="top"/>
    </xf>
    <xf numFmtId="49" fontId="33" fillId="2" borderId="40" xfId="0" applyNumberFormat="1" applyFont="1" applyFill="1" applyBorder="1" applyAlignment="1">
      <alignment horizontal="center" vertical="top"/>
    </xf>
    <xf numFmtId="49" fontId="33" fillId="3" borderId="40" xfId="0" applyNumberFormat="1" applyFont="1" applyFill="1" applyBorder="1" applyAlignment="1">
      <alignment horizontal="center" vertical="top"/>
    </xf>
    <xf numFmtId="0" fontId="26" fillId="0" borderId="70" xfId="0" applyFont="1" applyFill="1" applyBorder="1" applyAlignment="1">
      <alignment horizontal="left" vertical="top"/>
    </xf>
    <xf numFmtId="0" fontId="26" fillId="0" borderId="38" xfId="0" applyFont="1" applyFill="1" applyBorder="1" applyAlignment="1">
      <alignment horizontal="left" vertical="top"/>
    </xf>
    <xf numFmtId="1" fontId="28" fillId="0" borderId="4" xfId="0" applyNumberFormat="1" applyFont="1" applyFill="1" applyBorder="1" applyAlignment="1">
      <alignment horizontal="center" vertical="top"/>
    </xf>
    <xf numFmtId="49" fontId="28" fillId="0" borderId="6" xfId="0" applyNumberFormat="1" applyFont="1" applyFill="1" applyBorder="1" applyAlignment="1">
      <alignment horizontal="center" vertical="top"/>
    </xf>
    <xf numFmtId="1" fontId="28" fillId="0" borderId="45" xfId="0" applyNumberFormat="1" applyFont="1" applyFill="1" applyBorder="1" applyAlignment="1">
      <alignment horizontal="center" vertical="top"/>
    </xf>
    <xf numFmtId="49" fontId="28" fillId="0" borderId="46" xfId="0" applyNumberFormat="1" applyFont="1" applyFill="1" applyBorder="1" applyAlignment="1">
      <alignment horizontal="center" vertical="top"/>
    </xf>
    <xf numFmtId="9" fontId="28" fillId="0" borderId="45" xfId="0" applyNumberFormat="1" applyFont="1" applyFill="1" applyBorder="1" applyAlignment="1">
      <alignment horizontal="center" vertical="top"/>
    </xf>
    <xf numFmtId="0" fontId="28" fillId="0" borderId="46" xfId="0" applyNumberFormat="1" applyFont="1" applyFill="1" applyBorder="1" applyAlignment="1">
      <alignment horizontal="center" vertical="top"/>
    </xf>
    <xf numFmtId="9" fontId="28" fillId="0" borderId="22" xfId="0" applyNumberFormat="1" applyFont="1" applyFill="1" applyBorder="1" applyAlignment="1">
      <alignment horizontal="center" vertical="top"/>
    </xf>
    <xf numFmtId="9" fontId="28" fillId="0" borderId="36" xfId="0" applyNumberFormat="1" applyFont="1" applyFill="1" applyBorder="1" applyAlignment="1">
      <alignment horizontal="center" vertical="top"/>
    </xf>
    <xf numFmtId="9" fontId="26" fillId="0" borderId="4" xfId="0" applyNumberFormat="1" applyFont="1" applyFill="1" applyBorder="1" applyAlignment="1">
      <alignment horizontal="center" vertical="top"/>
    </xf>
    <xf numFmtId="9" fontId="26" fillId="0" borderId="6" xfId="0" applyNumberFormat="1" applyFont="1" applyFill="1" applyBorder="1" applyAlignment="1">
      <alignment horizontal="center" vertical="top"/>
    </xf>
    <xf numFmtId="1" fontId="26" fillId="0" borderId="48" xfId="0" applyNumberFormat="1" applyFont="1" applyFill="1" applyBorder="1" applyAlignment="1">
      <alignment horizontal="center" vertical="top"/>
    </xf>
    <xf numFmtId="49" fontId="26" fillId="0" borderId="65" xfId="0" applyNumberFormat="1" applyFont="1" applyFill="1" applyBorder="1" applyAlignment="1">
      <alignment horizontal="center" vertical="top"/>
    </xf>
    <xf numFmtId="0" fontId="26" fillId="0" borderId="59" xfId="0" applyNumberFormat="1" applyFont="1" applyFill="1" applyBorder="1" applyAlignment="1">
      <alignment horizontal="center" vertical="top"/>
    </xf>
    <xf numFmtId="164" fontId="4" fillId="0" borderId="44" xfId="0" applyNumberFormat="1" applyFont="1" applyFill="1" applyBorder="1" applyAlignment="1">
      <alignment horizontal="center" vertical="center"/>
    </xf>
    <xf numFmtId="0" fontId="5" fillId="0" borderId="16" xfId="0" applyFont="1" applyFill="1" applyBorder="1" applyAlignment="1">
      <alignment horizontal="center" vertical="top" wrapText="1"/>
    </xf>
    <xf numFmtId="164" fontId="4" fillId="3" borderId="32" xfId="0" applyNumberFormat="1" applyFont="1" applyFill="1" applyBorder="1" applyAlignment="1">
      <alignment horizontal="center" vertical="center"/>
    </xf>
    <xf numFmtId="0" fontId="6" fillId="0" borderId="31" xfId="0" applyFont="1" applyBorder="1" applyAlignment="1">
      <alignment vertical="top"/>
    </xf>
    <xf numFmtId="0" fontId="6" fillId="0" borderId="27" xfId="0" applyFont="1" applyBorder="1" applyAlignment="1">
      <alignment vertical="top"/>
    </xf>
    <xf numFmtId="1" fontId="5" fillId="0" borderId="28" xfId="0" applyNumberFormat="1" applyFont="1" applyFill="1" applyBorder="1" applyAlignment="1">
      <alignment horizontal="center" vertical="top"/>
    </xf>
    <xf numFmtId="0" fontId="22" fillId="0" borderId="3" xfId="0" applyFont="1" applyFill="1" applyBorder="1" applyAlignment="1">
      <alignment horizontal="left" vertical="top"/>
    </xf>
    <xf numFmtId="0" fontId="22" fillId="0" borderId="44" xfId="0" applyFont="1" applyFill="1" applyBorder="1" applyAlignment="1">
      <alignment horizontal="left" vertical="top"/>
    </xf>
    <xf numFmtId="0" fontId="5" fillId="0" borderId="39" xfId="0" applyFont="1" applyFill="1" applyBorder="1" applyAlignment="1">
      <alignment horizontal="left" vertical="top"/>
    </xf>
    <xf numFmtId="0" fontId="22" fillId="0" borderId="58" xfId="0" applyFont="1" applyFill="1" applyBorder="1" applyAlignment="1">
      <alignment horizontal="left" vertical="top" wrapText="1"/>
    </xf>
    <xf numFmtId="1" fontId="5" fillId="0" borderId="5" xfId="0" applyNumberFormat="1" applyFont="1" applyFill="1" applyBorder="1" applyAlignment="1">
      <alignment horizontal="center" vertical="top"/>
    </xf>
    <xf numFmtId="0" fontId="22" fillId="0" borderId="53" xfId="0" applyFont="1" applyFill="1" applyBorder="1" applyAlignment="1">
      <alignment horizontal="left" vertical="top"/>
    </xf>
    <xf numFmtId="1" fontId="5" fillId="0" borderId="51" xfId="0" applyNumberFormat="1" applyFont="1" applyFill="1" applyBorder="1" applyAlignment="1">
      <alignment horizontal="center" vertical="top"/>
    </xf>
    <xf numFmtId="9" fontId="5" fillId="0" borderId="51" xfId="0" applyNumberFormat="1" applyFont="1" applyFill="1" applyBorder="1" applyAlignment="1">
      <alignment horizontal="center" vertical="top"/>
    </xf>
    <xf numFmtId="0" fontId="22" fillId="0" borderId="40" xfId="0" applyFont="1" applyFill="1" applyBorder="1" applyAlignment="1">
      <alignment horizontal="left" vertical="top" wrapText="1"/>
    </xf>
    <xf numFmtId="9" fontId="5" fillId="0" borderId="35" xfId="0" applyNumberFormat="1" applyFont="1" applyFill="1" applyBorder="1" applyAlignment="1">
      <alignment horizontal="center" vertical="top"/>
    </xf>
    <xf numFmtId="0" fontId="10" fillId="0" borderId="37" xfId="0" applyFont="1" applyFill="1" applyBorder="1" applyAlignment="1">
      <alignment horizontal="left" vertical="top" wrapText="1"/>
    </xf>
    <xf numFmtId="164" fontId="4" fillId="3" borderId="32" xfId="0" applyNumberFormat="1" applyFont="1" applyFill="1" applyBorder="1" applyAlignment="1">
      <alignment horizontal="center" vertical="top"/>
    </xf>
    <xf numFmtId="0" fontId="5" fillId="3" borderId="31" xfId="0" applyFont="1" applyFill="1" applyBorder="1" applyAlignment="1">
      <alignment horizontal="center" vertical="top" wrapText="1"/>
    </xf>
    <xf numFmtId="0" fontId="5" fillId="0" borderId="31" xfId="0" applyFont="1" applyBorder="1" applyAlignment="1">
      <alignment vertical="top"/>
    </xf>
    <xf numFmtId="0" fontId="32" fillId="0" borderId="27" xfId="0" applyFont="1" applyBorder="1" applyAlignment="1">
      <alignment vertical="top"/>
    </xf>
    <xf numFmtId="0" fontId="5" fillId="3" borderId="40" xfId="0" applyFont="1" applyFill="1" applyBorder="1" applyAlignment="1">
      <alignment horizontal="center" vertical="top" wrapText="1"/>
    </xf>
    <xf numFmtId="0" fontId="5" fillId="3" borderId="37" xfId="0" applyFont="1" applyFill="1" applyBorder="1" applyAlignment="1">
      <alignment horizontal="center" vertical="top" wrapText="1"/>
    </xf>
    <xf numFmtId="49" fontId="4" fillId="6" borderId="1" xfId="0" applyNumberFormat="1" applyFont="1" applyFill="1" applyBorder="1" applyAlignment="1">
      <alignment horizontal="center" vertical="top"/>
    </xf>
    <xf numFmtId="0" fontId="5" fillId="0" borderId="0" xfId="0" applyFont="1" applyFill="1" applyBorder="1" applyAlignment="1">
      <alignment vertical="top"/>
    </xf>
    <xf numFmtId="0" fontId="4" fillId="0" borderId="0" xfId="0" applyFont="1" applyBorder="1" applyAlignment="1">
      <alignment horizontal="right" vertical="top" wrapText="1"/>
    </xf>
    <xf numFmtId="0" fontId="6" fillId="0" borderId="0" xfId="0" applyFont="1" applyBorder="1" applyAlignment="1">
      <alignment horizontal="right" vertical="top" wrapText="1"/>
    </xf>
    <xf numFmtId="49" fontId="5" fillId="0" borderId="0" xfId="0" applyNumberFormat="1" applyFont="1" applyFill="1" applyBorder="1" applyAlignment="1">
      <alignment horizontal="right" vertical="top"/>
    </xf>
    <xf numFmtId="2" fontId="4" fillId="5" borderId="20" xfId="0" applyNumberFormat="1" applyFont="1" applyFill="1" applyBorder="1" applyAlignment="1">
      <alignment horizontal="center" vertical="top"/>
    </xf>
    <xf numFmtId="2" fontId="5" fillId="0" borderId="7" xfId="0" applyNumberFormat="1" applyFont="1" applyFill="1" applyBorder="1" applyAlignment="1">
      <alignment horizontal="center" vertical="center" wrapText="1"/>
    </xf>
    <xf numFmtId="164" fontId="5" fillId="0" borderId="55" xfId="0" applyNumberFormat="1" applyFont="1" applyFill="1" applyBorder="1" applyAlignment="1">
      <alignment horizontal="center" vertical="center"/>
    </xf>
    <xf numFmtId="2" fontId="5" fillId="0" borderId="3" xfId="0" applyNumberFormat="1" applyFont="1" applyFill="1" applyBorder="1" applyAlignment="1">
      <alignment horizontal="center" vertical="center"/>
    </xf>
    <xf numFmtId="2" fontId="4" fillId="5" borderId="18" xfId="0" applyNumberFormat="1" applyFont="1" applyFill="1" applyBorder="1" applyAlignment="1">
      <alignment horizontal="center" vertical="top"/>
    </xf>
    <xf numFmtId="164" fontId="5" fillId="0" borderId="0" xfId="0" applyNumberFormat="1" applyFont="1" applyAlignment="1">
      <alignment vertical="top"/>
    </xf>
    <xf numFmtId="2" fontId="5" fillId="0" borderId="0" xfId="0" applyNumberFormat="1" applyFont="1" applyAlignment="1">
      <alignment vertical="top"/>
    </xf>
    <xf numFmtId="0" fontId="5" fillId="0" borderId="6" xfId="0" applyFont="1" applyFill="1" applyBorder="1" applyAlignment="1">
      <alignment horizontal="center" vertical="top" wrapText="1"/>
    </xf>
    <xf numFmtId="0" fontId="5" fillId="0" borderId="65" xfId="0" applyFont="1" applyFill="1" applyBorder="1" applyAlignment="1">
      <alignment horizontal="center" vertical="top" wrapText="1"/>
    </xf>
    <xf numFmtId="49" fontId="39" fillId="0" borderId="6" xfId="0" applyNumberFormat="1" applyFont="1" applyFill="1" applyBorder="1" applyAlignment="1">
      <alignment horizontal="center" vertical="top"/>
    </xf>
    <xf numFmtId="49" fontId="22" fillId="0" borderId="6" xfId="0" applyNumberFormat="1" applyFont="1" applyFill="1" applyBorder="1" applyAlignment="1">
      <alignment horizontal="center" vertical="top"/>
    </xf>
    <xf numFmtId="49" fontId="22" fillId="0" borderId="46" xfId="0" applyNumberFormat="1" applyFont="1" applyFill="1" applyBorder="1" applyAlignment="1">
      <alignment horizontal="center" vertical="top"/>
    </xf>
    <xf numFmtId="0" fontId="5" fillId="0" borderId="46"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36" xfId="0" applyFont="1" applyFill="1" applyBorder="1" applyAlignment="1">
      <alignment horizontal="center" vertical="top" wrapText="1"/>
    </xf>
    <xf numFmtId="0" fontId="22" fillId="0" borderId="46" xfId="0" applyNumberFormat="1" applyFont="1" applyFill="1" applyBorder="1" applyAlignment="1">
      <alignment horizontal="center" vertical="top"/>
    </xf>
    <xf numFmtId="9" fontId="22" fillId="0" borderId="36" xfId="0" applyNumberFormat="1" applyFont="1" applyFill="1" applyBorder="1" applyAlignment="1">
      <alignment horizontal="center" vertical="top"/>
    </xf>
    <xf numFmtId="1" fontId="5" fillId="0" borderId="70" xfId="0" applyNumberFormat="1" applyFont="1" applyFill="1" applyBorder="1" applyAlignment="1">
      <alignment horizontal="center" vertical="top"/>
    </xf>
    <xf numFmtId="9" fontId="5" fillId="0" borderId="70" xfId="0" applyNumberFormat="1" applyFont="1" applyFill="1" applyBorder="1" applyAlignment="1">
      <alignment horizontal="center" vertical="top"/>
    </xf>
    <xf numFmtId="9" fontId="5" fillId="0" borderId="38" xfId="0" applyNumberFormat="1" applyFont="1" applyFill="1" applyBorder="1" applyAlignment="1">
      <alignment horizontal="center" vertical="top"/>
    </xf>
    <xf numFmtId="0" fontId="22" fillId="0" borderId="35" xfId="0" applyFont="1" applyFill="1" applyBorder="1" applyAlignment="1">
      <alignment horizontal="left" vertical="top" wrapText="1"/>
    </xf>
    <xf numFmtId="9" fontId="5" fillId="0" borderId="6" xfId="0" applyNumberFormat="1" applyFont="1" applyFill="1" applyBorder="1" applyAlignment="1">
      <alignment horizontal="center" vertical="top"/>
    </xf>
    <xf numFmtId="9" fontId="5" fillId="0" borderId="48" xfId="0" applyNumberFormat="1" applyFont="1" applyFill="1" applyBorder="1" applyAlignment="1">
      <alignment horizontal="center" vertical="top"/>
    </xf>
    <xf numFmtId="0" fontId="5" fillId="0" borderId="49" xfId="0" applyNumberFormat="1" applyFont="1" applyFill="1" applyBorder="1" applyAlignment="1">
      <alignment horizontal="center" vertical="top"/>
    </xf>
    <xf numFmtId="0" fontId="5" fillId="0" borderId="59" xfId="0" applyNumberFormat="1" applyFont="1" applyFill="1" applyBorder="1" applyAlignment="1">
      <alignment horizontal="center" vertical="top"/>
    </xf>
    <xf numFmtId="0" fontId="22" fillId="0" borderId="43" xfId="0" applyFont="1" applyFill="1" applyBorder="1" applyAlignment="1">
      <alignment horizontal="center" vertical="top" wrapText="1"/>
    </xf>
    <xf numFmtId="49" fontId="33" fillId="2" borderId="58" xfId="0" applyNumberFormat="1" applyFont="1" applyFill="1" applyBorder="1" applyAlignment="1">
      <alignment horizontal="center" vertical="top"/>
    </xf>
    <xf numFmtId="49" fontId="33" fillId="2" borderId="63" xfId="0" applyNumberFormat="1" applyFont="1" applyFill="1" applyBorder="1" applyAlignment="1">
      <alignment horizontal="center" vertical="top"/>
    </xf>
    <xf numFmtId="49" fontId="33" fillId="2" borderId="60" xfId="0" applyNumberFormat="1" applyFont="1" applyFill="1" applyBorder="1" applyAlignment="1">
      <alignment horizontal="center" vertical="top"/>
    </xf>
    <xf numFmtId="49" fontId="33" fillId="3" borderId="4" xfId="0" applyNumberFormat="1" applyFont="1" applyFill="1" applyBorder="1" applyAlignment="1">
      <alignment horizontal="center" vertical="top"/>
    </xf>
    <xf numFmtId="49" fontId="33" fillId="3" borderId="16" xfId="0" applyNumberFormat="1" applyFont="1" applyFill="1" applyBorder="1" applyAlignment="1">
      <alignment horizontal="center" vertical="top"/>
    </xf>
    <xf numFmtId="49" fontId="33" fillId="3" borderId="19" xfId="0" applyNumberFormat="1" applyFont="1" applyFill="1" applyBorder="1" applyAlignment="1">
      <alignment horizontal="center" vertical="top"/>
    </xf>
    <xf numFmtId="49" fontId="33" fillId="0" borderId="4" xfId="0" applyNumberFormat="1" applyFont="1" applyBorder="1" applyAlignment="1">
      <alignment horizontal="center" vertical="top"/>
    </xf>
    <xf numFmtId="49" fontId="33" fillId="0" borderId="16" xfId="0" applyNumberFormat="1" applyFont="1" applyBorder="1" applyAlignment="1">
      <alignment horizontal="center" vertical="top"/>
    </xf>
    <xf numFmtId="49" fontId="33" fillId="0" borderId="19" xfId="0" applyNumberFormat="1" applyFont="1" applyBorder="1" applyAlignment="1">
      <alignment horizontal="center" vertical="top"/>
    </xf>
    <xf numFmtId="0" fontId="5" fillId="0" borderId="29" xfId="0" applyFont="1" applyFill="1" applyBorder="1" applyAlignment="1">
      <alignment vertical="top" wrapText="1"/>
    </xf>
    <xf numFmtId="0" fontId="5" fillId="0" borderId="11" xfId="0" applyFont="1" applyFill="1" applyBorder="1" applyAlignment="1">
      <alignment vertical="top" wrapText="1"/>
    </xf>
    <xf numFmtId="0" fontId="5" fillId="0" borderId="64" xfId="0" applyFont="1" applyFill="1" applyBorder="1" applyAlignment="1">
      <alignment vertical="top" wrapText="1"/>
    </xf>
    <xf numFmtId="49" fontId="20" fillId="0" borderId="62" xfId="0" applyNumberFormat="1" applyFont="1" applyBorder="1" applyAlignment="1">
      <alignment horizontal="center" vertical="top"/>
    </xf>
    <xf numFmtId="49" fontId="20" fillId="0" borderId="63" xfId="0" applyNumberFormat="1" applyFont="1" applyBorder="1" applyAlignment="1">
      <alignment horizontal="center" vertical="top"/>
    </xf>
    <xf numFmtId="49" fontId="20" fillId="0" borderId="40" xfId="0" applyNumberFormat="1" applyFont="1" applyBorder="1" applyAlignment="1">
      <alignment horizontal="center" vertical="top"/>
    </xf>
    <xf numFmtId="49" fontId="2" fillId="0" borderId="3"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18" xfId="0" applyNumberFormat="1" applyFont="1" applyBorder="1" applyAlignment="1">
      <alignment horizontal="center" vertical="top"/>
    </xf>
    <xf numFmtId="0" fontId="30" fillId="0" borderId="62" xfId="0" applyFont="1" applyBorder="1" applyAlignment="1">
      <alignment vertical="top" wrapText="1"/>
    </xf>
    <xf numFmtId="0" fontId="24" fillId="0" borderId="67" xfId="0" applyFont="1" applyBorder="1" applyAlignment="1">
      <alignment vertical="top" wrapText="1"/>
    </xf>
    <xf numFmtId="0" fontId="24" fillId="0" borderId="63" xfId="0" applyFont="1" applyBorder="1" applyAlignment="1">
      <alignment vertical="top" wrapText="1"/>
    </xf>
    <xf numFmtId="0" fontId="24" fillId="0" borderId="42" xfId="0" applyFont="1" applyBorder="1" applyAlignment="1">
      <alignment vertical="top" wrapText="1"/>
    </xf>
    <xf numFmtId="0" fontId="24" fillId="0" borderId="40" xfId="0" applyFont="1" applyBorder="1" applyAlignment="1">
      <alignment vertical="top" wrapText="1"/>
    </xf>
    <xf numFmtId="0" fontId="24" fillId="0" borderId="41" xfId="0" applyFont="1" applyBorder="1" applyAlignment="1">
      <alignment vertical="top" wrapText="1"/>
    </xf>
    <xf numFmtId="0" fontId="30" fillId="0" borderId="56" xfId="0" applyFont="1" applyBorder="1" applyAlignment="1">
      <alignment horizontal="left" vertical="top" wrapText="1"/>
    </xf>
    <xf numFmtId="0" fontId="30" fillId="0" borderId="57" xfId="0" applyFont="1" applyBorder="1" applyAlignment="1">
      <alignment horizontal="left" vertical="top" wrapText="1"/>
    </xf>
    <xf numFmtId="49" fontId="22" fillId="0" borderId="3" xfId="0" applyNumberFormat="1" applyFont="1" applyBorder="1" applyAlignment="1">
      <alignment horizontal="center" vertical="top"/>
    </xf>
    <xf numFmtId="49" fontId="22" fillId="0" borderId="50" xfId="0" applyNumberFormat="1" applyFont="1" applyBorder="1" applyAlignment="1">
      <alignment horizontal="center" vertical="top"/>
    </xf>
    <xf numFmtId="49" fontId="22" fillId="0" borderId="44" xfId="0" applyNumberFormat="1" applyFont="1" applyBorder="1" applyAlignment="1">
      <alignment horizontal="center" vertical="top"/>
    </xf>
    <xf numFmtId="49" fontId="22" fillId="0" borderId="18" xfId="0" applyNumberFormat="1" applyFont="1" applyBorder="1" applyAlignment="1">
      <alignment horizontal="center" vertical="top"/>
    </xf>
    <xf numFmtId="0" fontId="22" fillId="0" borderId="62" xfId="0" applyFont="1" applyBorder="1" applyAlignment="1">
      <alignment vertical="top" wrapText="1"/>
    </xf>
    <xf numFmtId="0" fontId="22" fillId="0" borderId="63" xfId="0" applyFont="1" applyBorder="1" applyAlignment="1">
      <alignment vertical="top" wrapText="1"/>
    </xf>
    <xf numFmtId="0" fontId="37" fillId="0" borderId="62" xfId="0" applyFont="1" applyBorder="1" applyAlignment="1">
      <alignment vertical="top" wrapText="1"/>
    </xf>
    <xf numFmtId="0" fontId="25" fillId="0" borderId="67" xfId="0" applyFont="1" applyBorder="1" applyAlignment="1">
      <alignment vertical="top" wrapText="1"/>
    </xf>
    <xf numFmtId="0" fontId="37" fillId="0" borderId="63" xfId="0" applyFont="1" applyBorder="1" applyAlignment="1">
      <alignment vertical="top" wrapText="1"/>
    </xf>
    <xf numFmtId="0" fontId="25" fillId="0" borderId="42" xfId="0" applyFont="1" applyBorder="1" applyAlignment="1">
      <alignment vertical="top" wrapText="1"/>
    </xf>
    <xf numFmtId="0" fontId="25" fillId="0" borderId="40" xfId="0" applyFont="1" applyBorder="1" applyAlignment="1">
      <alignment vertical="top" wrapText="1"/>
    </xf>
    <xf numFmtId="0" fontId="25" fillId="0" borderId="41" xfId="0" applyFont="1" applyBorder="1" applyAlignment="1">
      <alignment vertical="top" wrapText="1"/>
    </xf>
    <xf numFmtId="49" fontId="4" fillId="0" borderId="4" xfId="0" applyNumberFormat="1" applyFont="1" applyBorder="1" applyAlignment="1">
      <alignment horizontal="center" vertical="top"/>
    </xf>
    <xf numFmtId="49" fontId="4" fillId="0" borderId="16" xfId="0" applyNumberFormat="1" applyFont="1" applyBorder="1" applyAlignment="1">
      <alignment horizontal="center" vertical="top"/>
    </xf>
    <xf numFmtId="49" fontId="4" fillId="0" borderId="19" xfId="0" applyNumberFormat="1" applyFont="1" applyBorder="1" applyAlignment="1">
      <alignment horizontal="center" vertical="top"/>
    </xf>
    <xf numFmtId="0" fontId="22" fillId="0" borderId="67" xfId="0" applyFont="1" applyBorder="1" applyAlignment="1">
      <alignment vertical="top" wrapText="1"/>
    </xf>
    <xf numFmtId="0" fontId="22" fillId="0" borderId="42" xfId="0" applyFont="1" applyBorder="1" applyAlignment="1">
      <alignment vertical="top" wrapText="1"/>
    </xf>
    <xf numFmtId="0" fontId="22" fillId="0" borderId="40" xfId="0" applyFont="1" applyBorder="1" applyAlignment="1">
      <alignment vertical="top" wrapText="1"/>
    </xf>
    <xf numFmtId="0" fontId="22" fillId="0" borderId="41" xfId="0" applyFont="1" applyBorder="1" applyAlignment="1">
      <alignment vertical="top" wrapText="1"/>
    </xf>
    <xf numFmtId="49" fontId="20" fillId="0" borderId="3" xfId="0" applyNumberFormat="1" applyFont="1" applyFill="1" applyBorder="1" applyAlignment="1">
      <alignment horizontal="center" vertical="top"/>
    </xf>
    <xf numFmtId="49" fontId="20" fillId="0" borderId="24"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2" fillId="0" borderId="53" xfId="0" applyFont="1" applyBorder="1" applyAlignment="1">
      <alignment horizontal="left" vertical="top" wrapText="1"/>
    </xf>
    <xf numFmtId="0" fontId="22" fillId="0" borderId="55" xfId="0" applyFont="1" applyBorder="1" applyAlignment="1">
      <alignment horizontal="left" vertical="top" wrapText="1"/>
    </xf>
    <xf numFmtId="0" fontId="37" fillId="0" borderId="53" xfId="0" applyFont="1" applyBorder="1" applyAlignment="1">
      <alignment horizontal="left" vertical="top" wrapText="1"/>
    </xf>
    <xf numFmtId="0" fontId="37" fillId="0" borderId="55" xfId="0" applyFont="1" applyBorder="1" applyAlignment="1">
      <alignment horizontal="left" vertical="top" wrapText="1"/>
    </xf>
    <xf numFmtId="0" fontId="30" fillId="0" borderId="53" xfId="0" applyFont="1" applyBorder="1" applyAlignment="1">
      <alignment horizontal="left" vertical="top" wrapText="1"/>
    </xf>
    <xf numFmtId="0" fontId="30" fillId="0" borderId="55" xfId="0" applyFont="1" applyBorder="1" applyAlignment="1">
      <alignment horizontal="left" vertical="top" wrapText="1"/>
    </xf>
    <xf numFmtId="49" fontId="4" fillId="2" borderId="58" xfId="0" applyNumberFormat="1" applyFont="1" applyFill="1" applyBorder="1" applyAlignment="1">
      <alignment horizontal="center" vertical="top"/>
    </xf>
    <xf numFmtId="49" fontId="4" fillId="2" borderId="63" xfId="0" applyNumberFormat="1" applyFont="1" applyFill="1" applyBorder="1" applyAlignment="1">
      <alignment horizontal="center" vertical="top"/>
    </xf>
    <xf numFmtId="49" fontId="4" fillId="2" borderId="60" xfId="0" applyNumberFormat="1" applyFont="1" applyFill="1" applyBorder="1" applyAlignment="1">
      <alignment horizontal="center" vertical="top"/>
    </xf>
    <xf numFmtId="49" fontId="4" fillId="3" borderId="4" xfId="0" applyNumberFormat="1" applyFont="1" applyFill="1" applyBorder="1" applyAlignment="1">
      <alignment horizontal="center" vertical="top"/>
    </xf>
    <xf numFmtId="49" fontId="4" fillId="3" borderId="16" xfId="0" applyNumberFormat="1" applyFont="1" applyFill="1" applyBorder="1" applyAlignment="1">
      <alignment horizontal="center" vertical="top"/>
    </xf>
    <xf numFmtId="49" fontId="4" fillId="3" borderId="19" xfId="0" applyNumberFormat="1" applyFont="1" applyFill="1" applyBorder="1" applyAlignment="1">
      <alignment horizontal="center" vertical="top"/>
    </xf>
    <xf numFmtId="0" fontId="34" fillId="0" borderId="40" xfId="0" applyFont="1" applyBorder="1" applyAlignment="1">
      <alignment horizontal="left" vertical="top"/>
    </xf>
    <xf numFmtId="0" fontId="34" fillId="0" borderId="41" xfId="0" applyFont="1" applyBorder="1" applyAlignment="1">
      <alignment horizontal="left" vertical="top"/>
    </xf>
    <xf numFmtId="0" fontId="28" fillId="0" borderId="53" xfId="0" applyFont="1" applyBorder="1" applyAlignment="1">
      <alignment horizontal="left" vertical="top" wrapText="1"/>
    </xf>
    <xf numFmtId="0" fontId="28" fillId="0" borderId="55" xfId="0" applyFont="1" applyBorder="1" applyAlignment="1">
      <alignment horizontal="left" vertical="top" wrapText="1"/>
    </xf>
    <xf numFmtId="49" fontId="4" fillId="3" borderId="25" xfId="0" applyNumberFormat="1" applyFont="1" applyFill="1" applyBorder="1" applyAlignment="1">
      <alignment horizontal="left" vertical="top"/>
    </xf>
    <xf numFmtId="49" fontId="4" fillId="3" borderId="26" xfId="0" applyNumberFormat="1" applyFont="1" applyFill="1" applyBorder="1" applyAlignment="1">
      <alignment horizontal="left" vertical="top"/>
    </xf>
    <xf numFmtId="49" fontId="4" fillId="0" borderId="0" xfId="0" applyNumberFormat="1" applyFont="1" applyFill="1" applyBorder="1" applyAlignment="1">
      <alignment horizontal="center" vertical="top" wrapText="1"/>
    </xf>
    <xf numFmtId="0" fontId="6" fillId="0" borderId="0" xfId="0" applyFont="1" applyAlignment="1">
      <alignment vertical="top" wrapText="1"/>
    </xf>
    <xf numFmtId="0" fontId="5" fillId="6" borderId="60" xfId="0" applyFont="1" applyFill="1" applyBorder="1" applyAlignment="1">
      <alignment horizontal="center" vertical="top"/>
    </xf>
    <xf numFmtId="0" fontId="5" fillId="6" borderId="21" xfId="0" applyFont="1" applyFill="1" applyBorder="1" applyAlignment="1">
      <alignment horizontal="center" vertical="top"/>
    </xf>
    <xf numFmtId="0" fontId="4" fillId="0" borderId="31" xfId="0" applyFont="1" applyBorder="1" applyAlignment="1">
      <alignment horizontal="center" vertical="center" wrapText="1"/>
    </xf>
    <xf numFmtId="0" fontId="6" fillId="0" borderId="26" xfId="0" applyFont="1" applyBorder="1" applyAlignment="1">
      <alignment vertical="center" wrapText="1"/>
    </xf>
    <xf numFmtId="0" fontId="6" fillId="0" borderId="27" xfId="0" applyFont="1" applyBorder="1" applyAlignment="1">
      <alignment vertical="center" wrapText="1"/>
    </xf>
    <xf numFmtId="49" fontId="4" fillId="6" borderId="26" xfId="0" applyNumberFormat="1" applyFont="1" applyFill="1" applyBorder="1" applyAlignment="1">
      <alignment horizontal="right" vertical="top"/>
    </xf>
    <xf numFmtId="0" fontId="5" fillId="2" borderId="31" xfId="0" applyFont="1" applyFill="1" applyBorder="1" applyAlignment="1">
      <alignment vertical="top"/>
    </xf>
    <xf numFmtId="0" fontId="32" fillId="0" borderId="26" xfId="0" applyFont="1" applyBorder="1" applyAlignment="1">
      <alignment vertical="top"/>
    </xf>
    <xf numFmtId="0" fontId="32" fillId="0" borderId="27" xfId="0" applyFont="1" applyBorder="1" applyAlignment="1">
      <alignment vertical="top"/>
    </xf>
    <xf numFmtId="0" fontId="30" fillId="0" borderId="58" xfId="0" applyFont="1" applyBorder="1" applyAlignment="1">
      <alignment horizontal="left" vertical="top" wrapText="1"/>
    </xf>
    <xf numFmtId="0" fontId="30" fillId="0" borderId="71" xfId="0" applyFont="1" applyBorder="1" applyAlignment="1">
      <alignment horizontal="left" vertical="top" wrapText="1"/>
    </xf>
    <xf numFmtId="0" fontId="22" fillId="0" borderId="62" xfId="0" applyFont="1" applyBorder="1" applyAlignment="1">
      <alignment horizontal="left" vertical="top" wrapText="1"/>
    </xf>
    <xf numFmtId="0" fontId="22" fillId="0" borderId="67" xfId="0" applyFont="1" applyBorder="1" applyAlignment="1">
      <alignment horizontal="left" vertical="top" wrapText="1"/>
    </xf>
    <xf numFmtId="0" fontId="22" fillId="0" borderId="63" xfId="0" applyFont="1" applyBorder="1" applyAlignment="1">
      <alignment horizontal="left" vertical="top" wrapText="1"/>
    </xf>
    <xf numFmtId="0" fontId="22" fillId="0" borderId="42" xfId="0" applyFont="1" applyBorder="1" applyAlignment="1">
      <alignment horizontal="left" vertical="top" wrapText="1"/>
    </xf>
    <xf numFmtId="0" fontId="22" fillId="0" borderId="40" xfId="0" applyFont="1" applyBorder="1" applyAlignment="1">
      <alignment horizontal="left" vertical="top" wrapText="1"/>
    </xf>
    <xf numFmtId="0" fontId="22" fillId="0" borderId="41" xfId="0" applyFont="1" applyBorder="1" applyAlignment="1">
      <alignment horizontal="left" vertical="top" wrapText="1"/>
    </xf>
    <xf numFmtId="0" fontId="38" fillId="0" borderId="55" xfId="0" applyFont="1" applyBorder="1" applyAlignment="1">
      <alignment horizontal="left" vertical="top" wrapText="1"/>
    </xf>
    <xf numFmtId="0" fontId="37" fillId="0" borderId="56" xfId="0" applyFont="1" applyBorder="1" applyAlignment="1">
      <alignment horizontal="left" vertical="top" wrapText="1"/>
    </xf>
    <xf numFmtId="0" fontId="37" fillId="0" borderId="57" xfId="0" applyFont="1" applyBorder="1" applyAlignment="1">
      <alignment horizontal="left" vertical="top" wrapText="1"/>
    </xf>
    <xf numFmtId="0" fontId="30" fillId="0" borderId="62" xfId="0" applyFont="1" applyBorder="1" applyAlignment="1">
      <alignment horizontal="left" vertical="top" wrapText="1"/>
    </xf>
    <xf numFmtId="0" fontId="24" fillId="0" borderId="67" xfId="0" applyFont="1" applyBorder="1" applyAlignment="1">
      <alignment horizontal="left" vertical="top" wrapText="1"/>
    </xf>
    <xf numFmtId="0" fontId="24" fillId="0" borderId="63" xfId="0" applyFont="1" applyBorder="1" applyAlignment="1">
      <alignment horizontal="left" vertical="top" wrapText="1"/>
    </xf>
    <xf numFmtId="0" fontId="24" fillId="0" borderId="42" xfId="0" applyFont="1" applyBorder="1" applyAlignment="1">
      <alignment horizontal="left" vertical="top" wrapText="1"/>
    </xf>
    <xf numFmtId="0" fontId="24" fillId="0" borderId="40" xfId="0" applyFont="1" applyBorder="1" applyAlignment="1">
      <alignment horizontal="left" vertical="top" wrapText="1"/>
    </xf>
    <xf numFmtId="0" fontId="24" fillId="0" borderId="41" xfId="0" applyFont="1" applyBorder="1" applyAlignment="1">
      <alignment horizontal="left" vertical="top" wrapText="1"/>
    </xf>
    <xf numFmtId="0" fontId="5" fillId="0" borderId="63" xfId="0" applyFont="1" applyBorder="1" applyAlignment="1">
      <alignment vertical="top" wrapText="1"/>
    </xf>
    <xf numFmtId="0" fontId="32" fillId="0" borderId="42" xfId="0" applyFont="1" applyBorder="1" applyAlignment="1">
      <alignment vertical="top" wrapText="1"/>
    </xf>
    <xf numFmtId="0" fontId="32" fillId="0" borderId="63" xfId="0" applyFont="1" applyBorder="1" applyAlignment="1">
      <alignment vertical="top" wrapText="1"/>
    </xf>
    <xf numFmtId="0" fontId="32" fillId="0" borderId="40" xfId="0" applyFont="1" applyBorder="1" applyAlignment="1">
      <alignment vertical="top" wrapText="1"/>
    </xf>
    <xf numFmtId="0" fontId="32" fillId="0" borderId="41" xfId="0" applyFont="1" applyBorder="1" applyAlignment="1">
      <alignment vertical="top" wrapText="1"/>
    </xf>
    <xf numFmtId="0" fontId="30" fillId="0" borderId="67" xfId="0" applyFont="1" applyBorder="1" applyAlignment="1">
      <alignment vertical="top" wrapText="1"/>
    </xf>
    <xf numFmtId="0" fontId="30" fillId="0" borderId="63" xfId="0" applyFont="1" applyBorder="1" applyAlignment="1">
      <alignment vertical="top" wrapText="1"/>
    </xf>
    <xf numFmtId="0" fontId="30" fillId="0" borderId="42" xfId="0" applyFont="1" applyBorder="1" applyAlignment="1">
      <alignment vertical="top" wrapText="1"/>
    </xf>
    <xf numFmtId="0" fontId="30" fillId="0" borderId="40" xfId="0" applyFont="1" applyBorder="1" applyAlignment="1">
      <alignment vertical="top" wrapText="1"/>
    </xf>
    <xf numFmtId="0" fontId="30" fillId="0" borderId="41" xfId="0" applyFont="1" applyBorder="1" applyAlignment="1">
      <alignment vertical="top" wrapText="1"/>
    </xf>
    <xf numFmtId="0" fontId="6" fillId="0" borderId="67" xfId="0" applyFont="1" applyBorder="1" applyAlignment="1">
      <alignment vertical="top" wrapText="1"/>
    </xf>
    <xf numFmtId="0" fontId="6" fillId="0" borderId="42" xfId="0" applyFont="1" applyBorder="1" applyAlignment="1">
      <alignment vertical="top" wrapText="1"/>
    </xf>
    <xf numFmtId="0" fontId="6" fillId="0" borderId="40" xfId="0" applyFont="1" applyBorder="1" applyAlignment="1">
      <alignment vertical="top" wrapText="1"/>
    </xf>
    <xf numFmtId="0" fontId="6" fillId="0" borderId="41" xfId="0" applyFont="1" applyBorder="1" applyAlignment="1">
      <alignment vertical="top" wrapText="1"/>
    </xf>
    <xf numFmtId="0" fontId="5" fillId="0" borderId="31" xfId="0" applyFont="1" applyBorder="1" applyAlignment="1">
      <alignment vertical="top" wrapText="1"/>
    </xf>
    <xf numFmtId="0" fontId="32" fillId="0" borderId="27" xfId="0" applyFont="1" applyBorder="1" applyAlignment="1">
      <alignment vertical="top" wrapText="1"/>
    </xf>
    <xf numFmtId="0" fontId="6" fillId="0" borderId="31" xfId="0" applyFont="1" applyBorder="1" applyAlignment="1">
      <alignment vertical="top" wrapText="1"/>
    </xf>
    <xf numFmtId="49" fontId="33" fillId="0" borderId="8" xfId="0" applyNumberFormat="1" applyFont="1" applyBorder="1" applyAlignment="1">
      <alignment horizontal="center" vertical="top"/>
    </xf>
    <xf numFmtId="49" fontId="33" fillId="0" borderId="22" xfId="0" applyNumberFormat="1" applyFont="1" applyBorder="1" applyAlignment="1">
      <alignment horizontal="center" vertical="top"/>
    </xf>
    <xf numFmtId="0" fontId="22" fillId="0" borderId="14" xfId="0" applyFont="1" applyFill="1" applyBorder="1" applyAlignment="1">
      <alignment horizontal="left" vertical="top" wrapText="1"/>
    </xf>
    <xf numFmtId="0" fontId="31" fillId="0" borderId="35" xfId="0" applyFont="1" applyBorder="1" applyAlignment="1">
      <alignment horizontal="left" vertical="top" wrapText="1"/>
    </xf>
    <xf numFmtId="9" fontId="28" fillId="0" borderId="13" xfId="0" applyNumberFormat="1" applyFont="1" applyFill="1" applyBorder="1" applyAlignment="1">
      <alignment horizontal="center" vertical="top"/>
    </xf>
    <xf numFmtId="9" fontId="28" fillId="0" borderId="22" xfId="0" applyNumberFormat="1" applyFont="1" applyFill="1" applyBorder="1" applyAlignment="1">
      <alignment horizontal="center" vertical="top"/>
    </xf>
    <xf numFmtId="0" fontId="28" fillId="0" borderId="15" xfId="0" applyNumberFormat="1" applyFont="1" applyFill="1" applyBorder="1" applyAlignment="1">
      <alignment horizontal="center" vertical="top"/>
    </xf>
    <xf numFmtId="0" fontId="28" fillId="0" borderId="23" xfId="0" applyNumberFormat="1" applyFont="1" applyFill="1" applyBorder="1" applyAlignment="1">
      <alignment horizontal="center" vertical="top"/>
    </xf>
    <xf numFmtId="0" fontId="9" fillId="5" borderId="1" xfId="0" applyFont="1" applyFill="1" applyBorder="1" applyAlignment="1">
      <alignment horizontal="right" vertical="top" wrapText="1"/>
    </xf>
    <xf numFmtId="0" fontId="10" fillId="0" borderId="2" xfId="0" applyFont="1" applyBorder="1" applyAlignment="1">
      <alignment vertical="top" wrapText="1"/>
    </xf>
    <xf numFmtId="0" fontId="10" fillId="0" borderId="54" xfId="0" applyFont="1" applyBorder="1" applyAlignment="1">
      <alignment vertical="top" wrapText="1"/>
    </xf>
    <xf numFmtId="0" fontId="5" fillId="0" borderId="53" xfId="0" applyFont="1" applyBorder="1" applyAlignment="1">
      <alignment horizontal="left" vertical="top" wrapText="1"/>
    </xf>
    <xf numFmtId="0" fontId="6" fillId="0" borderId="52" xfId="0" applyFont="1" applyBorder="1" applyAlignment="1">
      <alignment vertical="top" wrapText="1"/>
    </xf>
    <xf numFmtId="0" fontId="6" fillId="0" borderId="55" xfId="0" applyFont="1" applyBorder="1" applyAlignment="1">
      <alignment vertical="top" wrapText="1"/>
    </xf>
    <xf numFmtId="0" fontId="5" fillId="0" borderId="52" xfId="0" applyFont="1" applyBorder="1" applyAlignment="1">
      <alignment horizontal="left" vertical="top" wrapText="1"/>
    </xf>
    <xf numFmtId="0" fontId="5" fillId="0" borderId="55" xfId="0" applyFont="1" applyBorder="1" applyAlignment="1">
      <alignment horizontal="left" vertical="top" wrapText="1"/>
    </xf>
    <xf numFmtId="0" fontId="5" fillId="0" borderId="51" xfId="0" applyFont="1" applyBorder="1" applyAlignment="1">
      <alignment horizontal="left" vertical="top" wrapText="1"/>
    </xf>
    <xf numFmtId="0" fontId="6" fillId="0" borderId="45" xfId="0" applyFont="1" applyBorder="1" applyAlignment="1">
      <alignment vertical="top" wrapText="1"/>
    </xf>
    <xf numFmtId="0" fontId="6" fillId="0" borderId="46" xfId="0" applyFont="1" applyBorder="1" applyAlignment="1">
      <alignment vertical="top" wrapText="1"/>
    </xf>
    <xf numFmtId="0" fontId="4" fillId="6" borderId="1" xfId="0" applyFont="1" applyFill="1" applyBorder="1" applyAlignment="1">
      <alignment horizontal="right" vertical="top" wrapText="1"/>
    </xf>
    <xf numFmtId="0" fontId="6" fillId="6" borderId="2" xfId="0" applyFont="1" applyFill="1" applyBorder="1" applyAlignment="1">
      <alignment vertical="top" wrapText="1"/>
    </xf>
    <xf numFmtId="0" fontId="6" fillId="6" borderId="25" xfId="0" applyFont="1" applyFill="1" applyBorder="1" applyAlignment="1">
      <alignment vertical="top" wrapText="1"/>
    </xf>
    <xf numFmtId="0" fontId="5" fillId="0" borderId="61" xfId="0" applyFont="1" applyBorder="1" applyAlignment="1">
      <alignment horizontal="left" vertical="top" wrapText="1"/>
    </xf>
    <xf numFmtId="0" fontId="6" fillId="0" borderId="48" xfId="0" applyFont="1" applyBorder="1" applyAlignment="1">
      <alignment vertical="top" wrapText="1"/>
    </xf>
    <xf numFmtId="0" fontId="6" fillId="0" borderId="49" xfId="0" applyFont="1" applyBorder="1" applyAlignment="1">
      <alignment vertical="top" wrapText="1"/>
    </xf>
    <xf numFmtId="0" fontId="6" fillId="0" borderId="65" xfId="0" applyFont="1" applyBorder="1" applyAlignment="1">
      <alignment vertical="top" wrapText="1"/>
    </xf>
    <xf numFmtId="0" fontId="5" fillId="4" borderId="53" xfId="0" applyFont="1" applyFill="1" applyBorder="1" applyAlignment="1">
      <alignment horizontal="left" vertical="top" wrapText="1"/>
    </xf>
    <xf numFmtId="0" fontId="6" fillId="4" borderId="52" xfId="0" applyFont="1" applyFill="1" applyBorder="1" applyAlignment="1">
      <alignment horizontal="left" vertical="top" wrapText="1"/>
    </xf>
    <xf numFmtId="0" fontId="6" fillId="4" borderId="55" xfId="0" applyFont="1" applyFill="1" applyBorder="1" applyAlignment="1">
      <alignment horizontal="left" vertical="top" wrapText="1"/>
    </xf>
    <xf numFmtId="0" fontId="4" fillId="2" borderId="25" xfId="0" applyFont="1" applyFill="1" applyBorder="1" applyAlignment="1">
      <alignment horizontal="left" vertical="top"/>
    </xf>
    <xf numFmtId="0" fontId="4" fillId="2" borderId="26" xfId="0" applyFont="1" applyFill="1" applyBorder="1" applyAlignment="1">
      <alignment horizontal="left" vertical="top"/>
    </xf>
    <xf numFmtId="0" fontId="4" fillId="3" borderId="26" xfId="0" applyFont="1" applyFill="1" applyBorder="1" applyAlignment="1">
      <alignment horizontal="left" vertical="top" wrapText="1"/>
    </xf>
    <xf numFmtId="49" fontId="4" fillId="3" borderId="1" xfId="0" applyNumberFormat="1" applyFont="1" applyFill="1" applyBorder="1" applyAlignment="1">
      <alignment horizontal="right" vertical="top"/>
    </xf>
    <xf numFmtId="49" fontId="4" fillId="3" borderId="2" xfId="0" applyNumberFormat="1" applyFont="1" applyFill="1" applyBorder="1" applyAlignment="1">
      <alignment horizontal="right" vertical="top"/>
    </xf>
    <xf numFmtId="49" fontId="4" fillId="3" borderId="54" xfId="0" applyNumberFormat="1" applyFont="1" applyFill="1" applyBorder="1" applyAlignment="1">
      <alignment horizontal="right" vertical="top"/>
    </xf>
    <xf numFmtId="49" fontId="4" fillId="2" borderId="22" xfId="0" applyNumberFormat="1" applyFont="1" applyFill="1" applyBorder="1" applyAlignment="1">
      <alignment horizontal="right" vertical="top"/>
    </xf>
    <xf numFmtId="49" fontId="4" fillId="2" borderId="23" xfId="0" applyNumberFormat="1" applyFont="1" applyFill="1" applyBorder="1" applyAlignment="1">
      <alignment horizontal="right" vertical="top"/>
    </xf>
    <xf numFmtId="0" fontId="5" fillId="0" borderId="5" xfId="0" applyFont="1" applyBorder="1" applyAlignment="1">
      <alignment horizontal="center" vertical="center" textRotation="90" wrapText="1"/>
    </xf>
    <xf numFmtId="0" fontId="5" fillId="0" borderId="51" xfId="0" applyFont="1" applyBorder="1" applyAlignment="1">
      <alignment horizontal="center" vertical="center" textRotation="90" wrapText="1"/>
    </xf>
    <xf numFmtId="0" fontId="5" fillId="0" borderId="20"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45"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3" xfId="0" applyNumberFormat="1" applyFont="1" applyBorder="1" applyAlignment="1">
      <alignment horizontal="center" vertical="center" textRotation="90" wrapText="1"/>
    </xf>
    <xf numFmtId="0" fontId="5" fillId="0" borderId="24" xfId="0" applyNumberFormat="1" applyFont="1" applyBorder="1" applyAlignment="1">
      <alignment horizontal="center" vertical="center" textRotation="90" wrapText="1"/>
    </xf>
    <xf numFmtId="0" fontId="5" fillId="0" borderId="39" xfId="0" applyNumberFormat="1" applyFont="1" applyBorder="1" applyAlignment="1">
      <alignment horizontal="center" vertical="center" textRotation="90" wrapText="1"/>
    </xf>
    <xf numFmtId="0" fontId="5" fillId="0" borderId="13" xfId="0" applyFont="1" applyFill="1" applyBorder="1" applyAlignment="1">
      <alignment horizontal="center" vertical="center" textRotation="90" wrapText="1"/>
    </xf>
    <xf numFmtId="0" fontId="6" fillId="0" borderId="22" xfId="0" applyFont="1" applyBorder="1"/>
    <xf numFmtId="0" fontId="5" fillId="0" borderId="1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7" xfId="0" applyFont="1" applyBorder="1" applyAlignment="1">
      <alignment horizontal="center" vertical="center" textRotation="90" wrapText="1"/>
    </xf>
    <xf numFmtId="0" fontId="5" fillId="0" borderId="52"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0" fontId="5" fillId="0" borderId="43" xfId="0" applyFont="1" applyBorder="1" applyAlignment="1">
      <alignment horizontal="center" vertical="center" textRotation="90" wrapText="1"/>
    </xf>
    <xf numFmtId="0" fontId="5" fillId="0" borderId="24" xfId="0" applyFont="1" applyBorder="1" applyAlignment="1">
      <alignment horizontal="center" vertical="center" textRotation="90" wrapText="1"/>
    </xf>
    <xf numFmtId="0" fontId="5" fillId="0" borderId="39" xfId="0" applyFont="1" applyBorder="1" applyAlignment="1">
      <alignment horizontal="center" vertical="center" textRotation="90" wrapText="1"/>
    </xf>
    <xf numFmtId="0" fontId="5" fillId="0" borderId="14" xfId="0" applyFont="1" applyBorder="1" applyAlignment="1">
      <alignment horizontal="center" vertical="center" textRotation="90" wrapText="1"/>
    </xf>
    <xf numFmtId="0" fontId="6" fillId="0" borderId="35" xfId="0" applyFont="1" applyBorder="1"/>
    <xf numFmtId="0" fontId="4" fillId="0" borderId="58"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5" xfId="0" applyFont="1" applyFill="1" applyBorder="1" applyAlignment="1">
      <alignment horizontal="center" vertical="center" textRotation="90" wrapText="1"/>
    </xf>
    <xf numFmtId="0" fontId="6" fillId="0" borderId="23" xfId="0" applyFont="1" applyBorder="1"/>
    <xf numFmtId="0" fontId="4" fillId="3" borderId="2" xfId="0" applyFont="1" applyFill="1" applyBorder="1" applyAlignment="1">
      <alignment horizontal="left" vertical="top" wrapText="1"/>
    </xf>
    <xf numFmtId="0" fontId="4" fillId="3" borderId="25" xfId="0" applyFont="1" applyFill="1" applyBorder="1" applyAlignment="1">
      <alignment horizontal="left" vertical="top" wrapText="1"/>
    </xf>
    <xf numFmtId="0" fontId="16" fillId="0" borderId="0" xfId="0" applyFont="1" applyAlignment="1">
      <alignment horizontal="left" vertical="top" wrapText="1"/>
    </xf>
    <xf numFmtId="0" fontId="17" fillId="0" borderId="0" xfId="0" applyFont="1" applyAlignment="1">
      <alignment vertical="top"/>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9"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23" xfId="0" applyFont="1" applyFill="1" applyBorder="1" applyAlignment="1">
      <alignment horizontal="left" vertical="top" wrapText="1"/>
    </xf>
    <xf numFmtId="49" fontId="20" fillId="0" borderId="43" xfId="0" applyNumberFormat="1" applyFont="1" applyBorder="1" applyAlignment="1">
      <alignment horizontal="center" vertical="top" wrapText="1"/>
    </xf>
    <xf numFmtId="49" fontId="20" fillId="0" borderId="24" xfId="0" applyNumberFormat="1" applyFont="1" applyBorder="1" applyAlignment="1">
      <alignment horizontal="center" vertical="top" wrapText="1"/>
    </xf>
    <xf numFmtId="49" fontId="20" fillId="0" borderId="39" xfId="0" applyNumberFormat="1" applyFont="1" applyBorder="1" applyAlignment="1">
      <alignment horizontal="center" vertical="top" wrapText="1"/>
    </xf>
    <xf numFmtId="49" fontId="22" fillId="0" borderId="43" xfId="0" applyNumberFormat="1" applyFont="1" applyBorder="1" applyAlignment="1">
      <alignment horizontal="center" vertical="top" wrapText="1"/>
    </xf>
    <xf numFmtId="49" fontId="22" fillId="0" borderId="24" xfId="0" applyNumberFormat="1" applyFont="1" applyBorder="1" applyAlignment="1">
      <alignment horizontal="center" vertical="top" wrapText="1"/>
    </xf>
    <xf numFmtId="49" fontId="22" fillId="0" borderId="39" xfId="0" applyNumberFormat="1" applyFont="1" applyBorder="1" applyAlignment="1">
      <alignment horizontal="center" vertical="top" wrapText="1"/>
    </xf>
    <xf numFmtId="0" fontId="19" fillId="0" borderId="37" xfId="0" applyFont="1" applyBorder="1" applyAlignment="1">
      <alignment horizontal="left" wrapText="1"/>
    </xf>
    <xf numFmtId="0" fontId="0" fillId="0" borderId="37" xfId="0" applyBorder="1" applyAlignment="1">
      <alignment horizontal="left" wrapText="1"/>
    </xf>
    <xf numFmtId="0" fontId="32" fillId="0" borderId="17" xfId="0" applyFont="1" applyBorder="1" applyAlignment="1">
      <alignment horizontal="left" vertical="top" wrapText="1"/>
    </xf>
    <xf numFmtId="0" fontId="32" fillId="0" borderId="23" xfId="0" applyFont="1" applyBorder="1" applyAlignment="1">
      <alignment horizontal="left" vertical="top" wrapText="1"/>
    </xf>
    <xf numFmtId="0" fontId="34" fillId="0" borderId="16" xfId="0" applyFont="1" applyBorder="1" applyAlignment="1">
      <alignment horizontal="center" vertical="top"/>
    </xf>
    <xf numFmtId="0" fontId="34" fillId="0" borderId="22" xfId="0" applyFont="1" applyBorder="1" applyAlignment="1">
      <alignment horizontal="center" vertical="top"/>
    </xf>
    <xf numFmtId="0" fontId="32" fillId="0" borderId="24" xfId="0" applyFont="1" applyBorder="1" applyAlignment="1">
      <alignment horizontal="center" vertical="top" wrapText="1"/>
    </xf>
    <xf numFmtId="0" fontId="32" fillId="0" borderId="39" xfId="0" applyFont="1" applyBorder="1" applyAlignment="1">
      <alignment horizontal="center" vertical="top" wrapText="1"/>
    </xf>
    <xf numFmtId="0" fontId="19" fillId="0" borderId="0" xfId="0" applyFont="1" applyAlignment="1">
      <alignment horizontal="center" vertical="top" wrapText="1"/>
    </xf>
    <xf numFmtId="0" fontId="0" fillId="0" borderId="0" xfId="0" applyAlignment="1">
      <alignment horizontal="center" vertical="top" wrapText="1"/>
    </xf>
    <xf numFmtId="0" fontId="5" fillId="0" borderId="34" xfId="0" applyFont="1" applyBorder="1" applyAlignment="1">
      <alignment vertical="top" wrapText="1"/>
    </xf>
    <xf numFmtId="0" fontId="6" fillId="0" borderId="10" xfId="0" applyFont="1" applyBorder="1" applyAlignment="1">
      <alignment vertical="top" wrapText="1"/>
    </xf>
    <xf numFmtId="0" fontId="5" fillId="0" borderId="9" xfId="0" applyFont="1" applyBorder="1" applyAlignment="1">
      <alignment vertical="top" wrapText="1"/>
    </xf>
    <xf numFmtId="0" fontId="6" fillId="0" borderId="17" xfId="0" applyFont="1" applyBorder="1" applyAlignment="1">
      <alignment vertical="top" wrapText="1"/>
    </xf>
    <xf numFmtId="0" fontId="6" fillId="0" borderId="63" xfId="0" applyFont="1" applyBorder="1" applyAlignment="1">
      <alignment vertical="top" wrapText="1"/>
    </xf>
    <xf numFmtId="0" fontId="5" fillId="0" borderId="62" xfId="0" applyFont="1" applyBorder="1" applyAlignment="1">
      <alignment vertical="top" wrapText="1"/>
    </xf>
    <xf numFmtId="0" fontId="32" fillId="0" borderId="67" xfId="0" applyFont="1" applyBorder="1" applyAlignment="1">
      <alignment vertical="top" wrapText="1"/>
    </xf>
    <xf numFmtId="49" fontId="22" fillId="0" borderId="62" xfId="0" applyNumberFormat="1" applyFont="1" applyBorder="1" applyAlignment="1">
      <alignment horizontal="left" vertical="top" wrapText="1"/>
    </xf>
    <xf numFmtId="49" fontId="22" fillId="0" borderId="67" xfId="0" applyNumberFormat="1" applyFont="1" applyBorder="1" applyAlignment="1">
      <alignment horizontal="left" vertical="top" wrapText="1"/>
    </xf>
    <xf numFmtId="49" fontId="22" fillId="0" borderId="63" xfId="0" applyNumberFormat="1" applyFont="1" applyBorder="1" applyAlignment="1">
      <alignment horizontal="left" vertical="top" wrapText="1"/>
    </xf>
    <xf numFmtId="49" fontId="22" fillId="0" borderId="42" xfId="0" applyNumberFormat="1" applyFont="1" applyBorder="1" applyAlignment="1">
      <alignment horizontal="left" vertical="top" wrapText="1"/>
    </xf>
    <xf numFmtId="49" fontId="22" fillId="0" borderId="40" xfId="0" applyNumberFormat="1" applyFont="1" applyBorder="1" applyAlignment="1">
      <alignment horizontal="left" vertical="top" wrapText="1"/>
    </xf>
    <xf numFmtId="49" fontId="22" fillId="0" borderId="41" xfId="0" applyNumberFormat="1" applyFont="1" applyBorder="1" applyAlignment="1">
      <alignment horizontal="left" vertical="top" wrapText="1"/>
    </xf>
    <xf numFmtId="0" fontId="5" fillId="9" borderId="26" xfId="0" applyFont="1" applyFill="1" applyBorder="1" applyAlignment="1">
      <alignment horizontal="left" vertical="top" wrapText="1"/>
    </xf>
    <xf numFmtId="0" fontId="5" fillId="9" borderId="27" xfId="0" applyFont="1" applyFill="1" applyBorder="1" applyAlignment="1">
      <alignment horizontal="left" vertical="top" wrapText="1"/>
    </xf>
    <xf numFmtId="0" fontId="22" fillId="0" borderId="43" xfId="0" applyFont="1" applyFill="1" applyBorder="1" applyAlignment="1">
      <alignment horizontal="left" vertical="top" wrapText="1"/>
    </xf>
    <xf numFmtId="0" fontId="0" fillId="0" borderId="50" xfId="0" applyBorder="1" applyAlignment="1">
      <alignment horizontal="left" vertical="top" wrapText="1"/>
    </xf>
    <xf numFmtId="49" fontId="4" fillId="2" borderId="5" xfId="0" applyNumberFormat="1" applyFont="1" applyFill="1" applyBorder="1" applyAlignment="1">
      <alignment horizontal="center" vertical="top"/>
    </xf>
    <xf numFmtId="49" fontId="4" fillId="2" borderId="10" xfId="0" applyNumberFormat="1" applyFont="1" applyFill="1" applyBorder="1" applyAlignment="1">
      <alignment horizontal="center" vertical="top"/>
    </xf>
    <xf numFmtId="49" fontId="4" fillId="2" borderId="14" xfId="0" applyNumberFormat="1" applyFont="1" applyFill="1" applyBorder="1" applyAlignment="1">
      <alignment horizontal="center" vertical="top"/>
    </xf>
    <xf numFmtId="49" fontId="4" fillId="2" borderId="20" xfId="0" applyNumberFormat="1" applyFont="1" applyFill="1" applyBorder="1" applyAlignment="1">
      <alignment horizontal="center" vertical="top"/>
    </xf>
    <xf numFmtId="49" fontId="4" fillId="3" borderId="29" xfId="0" applyNumberFormat="1" applyFont="1" applyFill="1" applyBorder="1" applyAlignment="1">
      <alignment horizontal="center" vertical="top"/>
    </xf>
    <xf numFmtId="49" fontId="4" fillId="3" borderId="11" xfId="0" applyNumberFormat="1" applyFont="1" applyFill="1" applyBorder="1" applyAlignment="1">
      <alignment horizontal="center" vertical="top"/>
    </xf>
    <xf numFmtId="49" fontId="4" fillId="3" borderId="66" xfId="0" applyNumberFormat="1" applyFont="1" applyFill="1" applyBorder="1" applyAlignment="1">
      <alignment horizontal="center" vertical="top"/>
    </xf>
    <xf numFmtId="49" fontId="4" fillId="3" borderId="64" xfId="0" applyNumberFormat="1" applyFont="1" applyFill="1" applyBorder="1" applyAlignment="1">
      <alignment horizontal="center" vertical="top"/>
    </xf>
    <xf numFmtId="49" fontId="4" fillId="0" borderId="13" xfId="0" applyNumberFormat="1" applyFont="1" applyBorder="1" applyAlignment="1">
      <alignment horizontal="center" vertical="top"/>
    </xf>
    <xf numFmtId="0" fontId="6" fillId="0" borderId="17" xfId="0" applyFont="1" applyBorder="1"/>
    <xf numFmtId="49" fontId="4" fillId="0" borderId="8" xfId="0" applyNumberFormat="1" applyFont="1" applyBorder="1" applyAlignment="1">
      <alignment horizontal="center" vertical="top"/>
    </xf>
    <xf numFmtId="49" fontId="4" fillId="0" borderId="22" xfId="0" applyNumberFormat="1" applyFont="1" applyBorder="1" applyAlignment="1">
      <alignment horizontal="center" vertical="top"/>
    </xf>
    <xf numFmtId="49" fontId="5" fillId="0" borderId="50" xfId="0" applyNumberFormat="1" applyFont="1" applyBorder="1" applyAlignment="1">
      <alignment horizontal="center" vertical="top"/>
    </xf>
    <xf numFmtId="49" fontId="5" fillId="0" borderId="44" xfId="0" applyNumberFormat="1" applyFont="1" applyBorder="1" applyAlignment="1">
      <alignment horizontal="center" vertical="top"/>
    </xf>
    <xf numFmtId="49" fontId="5" fillId="0" borderId="18" xfId="0" applyNumberFormat="1" applyFont="1" applyBorder="1" applyAlignment="1">
      <alignment horizontal="center" vertical="top"/>
    </xf>
    <xf numFmtId="49" fontId="33" fillId="2" borderId="34" xfId="0" applyNumberFormat="1" applyFont="1" applyFill="1" applyBorder="1" applyAlignment="1">
      <alignment horizontal="center" vertical="top"/>
    </xf>
    <xf numFmtId="49" fontId="33" fillId="2" borderId="10" xfId="0" applyNumberFormat="1" applyFont="1" applyFill="1" applyBorder="1" applyAlignment="1">
      <alignment horizontal="center" vertical="top"/>
    </xf>
    <xf numFmtId="49" fontId="33" fillId="2" borderId="35" xfId="0" applyNumberFormat="1" applyFont="1" applyFill="1" applyBorder="1" applyAlignment="1">
      <alignment horizontal="center" vertical="top"/>
    </xf>
    <xf numFmtId="49" fontId="33" fillId="3" borderId="8" xfId="0" applyNumberFormat="1" applyFont="1" applyFill="1" applyBorder="1" applyAlignment="1">
      <alignment horizontal="center" vertical="top"/>
    </xf>
    <xf numFmtId="49" fontId="33" fillId="3" borderId="22" xfId="0" applyNumberFormat="1" applyFont="1" applyFill="1" applyBorder="1" applyAlignment="1">
      <alignment horizontal="center" vertical="top"/>
    </xf>
    <xf numFmtId="0" fontId="5" fillId="0" borderId="9" xfId="0" applyFont="1" applyFill="1" applyBorder="1" applyAlignment="1">
      <alignment vertical="top" wrapText="1"/>
    </xf>
    <xf numFmtId="0" fontId="5" fillId="0" borderId="17" xfId="0" applyFont="1" applyFill="1" applyBorder="1" applyAlignment="1">
      <alignment vertical="top" wrapText="1"/>
    </xf>
    <xf numFmtId="0" fontId="5" fillId="0" borderId="23" xfId="0" applyFont="1" applyFill="1" applyBorder="1" applyAlignment="1">
      <alignment vertical="top" wrapText="1"/>
    </xf>
    <xf numFmtId="49" fontId="20" fillId="0" borderId="43" xfId="0" applyNumberFormat="1" applyFont="1" applyBorder="1" applyAlignment="1">
      <alignment horizontal="center" vertical="top"/>
    </xf>
    <xf numFmtId="49" fontId="20" fillId="0" borderId="24" xfId="0" applyNumberFormat="1" applyFont="1" applyBorder="1" applyAlignment="1">
      <alignment horizontal="center" vertical="top"/>
    </xf>
    <xf numFmtId="49" fontId="20" fillId="0" borderId="39" xfId="0" applyNumberFormat="1" applyFont="1" applyBorder="1" applyAlignment="1">
      <alignment horizontal="center" vertical="top"/>
    </xf>
    <xf numFmtId="49" fontId="22" fillId="0" borderId="43" xfId="0" applyNumberFormat="1" applyFont="1" applyBorder="1" applyAlignment="1">
      <alignment horizontal="center" vertical="top"/>
    </xf>
    <xf numFmtId="49" fontId="22" fillId="0" borderId="24" xfId="0" applyNumberFormat="1" applyFont="1" applyBorder="1" applyAlignment="1">
      <alignment horizontal="center" vertical="top"/>
    </xf>
    <xf numFmtId="49" fontId="22" fillId="0" borderId="39" xfId="0" applyNumberFormat="1" applyFont="1" applyBorder="1" applyAlignment="1">
      <alignment horizontal="center" vertical="top"/>
    </xf>
    <xf numFmtId="49" fontId="22" fillId="0" borderId="12" xfId="0" applyNumberFormat="1" applyFont="1" applyBorder="1" applyAlignment="1">
      <alignment horizontal="center" vertical="top"/>
    </xf>
    <xf numFmtId="0" fontId="22" fillId="0" borderId="34" xfId="0" applyFont="1" applyFill="1" applyBorder="1" applyAlignment="1">
      <alignment horizontal="left" vertical="top" wrapText="1"/>
    </xf>
    <xf numFmtId="0" fontId="6" fillId="0" borderId="10" xfId="0" applyFont="1" applyBorder="1" applyAlignment="1">
      <alignment horizontal="left" vertical="top" wrapText="1"/>
    </xf>
    <xf numFmtId="0" fontId="6" fillId="0" borderId="61" xfId="0" applyFont="1" applyBorder="1" applyAlignment="1">
      <alignment horizontal="left" vertical="top" wrapText="1"/>
    </xf>
    <xf numFmtId="1" fontId="22" fillId="0" borderId="8" xfId="0" applyNumberFormat="1" applyFont="1" applyFill="1" applyBorder="1" applyAlignment="1">
      <alignment horizontal="center" vertical="top" wrapText="1"/>
    </xf>
    <xf numFmtId="0" fontId="24" fillId="0" borderId="16" xfId="0" applyFont="1" applyBorder="1" applyAlignment="1">
      <alignment horizontal="center" vertical="top" wrapText="1"/>
    </xf>
    <xf numFmtId="0" fontId="24" fillId="0" borderId="48" xfId="0" applyFont="1" applyBorder="1" applyAlignment="1">
      <alignment horizontal="center" vertical="top" wrapText="1"/>
    </xf>
    <xf numFmtId="49" fontId="22" fillId="0" borderId="9" xfId="0" applyNumberFormat="1" applyFont="1" applyFill="1" applyBorder="1" applyAlignment="1">
      <alignment horizontal="center" vertical="top" wrapText="1"/>
    </xf>
    <xf numFmtId="0" fontId="24" fillId="0" borderId="17" xfId="0" applyFont="1" applyBorder="1" applyAlignment="1">
      <alignment horizontal="center" vertical="top" wrapText="1"/>
    </xf>
    <xf numFmtId="0" fontId="24" fillId="0" borderId="65" xfId="0" applyFont="1" applyBorder="1" applyAlignment="1">
      <alignment horizontal="center" vertical="top" wrapText="1"/>
    </xf>
    <xf numFmtId="49" fontId="4" fillId="2" borderId="25" xfId="0" applyNumberFormat="1" applyFont="1" applyFill="1" applyBorder="1" applyAlignment="1">
      <alignment horizontal="right" vertical="top"/>
    </xf>
    <xf numFmtId="49" fontId="4" fillId="2" borderId="26" xfId="0" applyNumberFormat="1" applyFont="1" applyFill="1" applyBorder="1" applyAlignment="1">
      <alignment horizontal="right" vertical="top"/>
    </xf>
    <xf numFmtId="0" fontId="38" fillId="0" borderId="67" xfId="0" applyFont="1" applyBorder="1" applyAlignment="1">
      <alignment vertical="top" wrapText="1"/>
    </xf>
    <xf numFmtId="0" fontId="38" fillId="0" borderId="63" xfId="0" applyFont="1" applyBorder="1" applyAlignment="1">
      <alignment vertical="top" wrapText="1"/>
    </xf>
    <xf numFmtId="0" fontId="38" fillId="0" borderId="42" xfId="0" applyFont="1" applyBorder="1" applyAlignment="1">
      <alignment vertical="top" wrapText="1"/>
    </xf>
    <xf numFmtId="0" fontId="38" fillId="0" borderId="40" xfId="0" applyFont="1" applyBorder="1" applyAlignment="1">
      <alignment vertical="top" wrapText="1"/>
    </xf>
    <xf numFmtId="0" fontId="38" fillId="0" borderId="41" xfId="0" applyFont="1" applyBorder="1" applyAlignment="1">
      <alignment vertical="top" wrapText="1"/>
    </xf>
    <xf numFmtId="0" fontId="5" fillId="0" borderId="62" xfId="0" applyFont="1" applyFill="1" applyBorder="1" applyAlignment="1">
      <alignment vertical="top" wrapText="1"/>
    </xf>
    <xf numFmtId="49" fontId="4" fillId="3" borderId="25" xfId="0" applyNumberFormat="1" applyFont="1" applyFill="1" applyBorder="1" applyAlignment="1">
      <alignment horizontal="right" vertical="top"/>
    </xf>
    <xf numFmtId="49" fontId="4" fillId="3" borderId="26" xfId="0" applyNumberFormat="1" applyFont="1" applyFill="1" applyBorder="1" applyAlignment="1">
      <alignment horizontal="right" vertical="top"/>
    </xf>
    <xf numFmtId="49" fontId="2" fillId="0" borderId="3"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32" fillId="0" borderId="55" xfId="0" applyFont="1" applyBorder="1" applyAlignment="1">
      <alignment horizontal="left" vertical="top" wrapText="1"/>
    </xf>
    <xf numFmtId="49" fontId="4" fillId="3" borderId="69" xfId="0" applyNumberFormat="1" applyFont="1" applyFill="1" applyBorder="1" applyAlignment="1">
      <alignment horizontal="right" vertical="top"/>
    </xf>
  </cellXfs>
  <cellStyles count="2">
    <cellStyle name="Įprastas" xfId="0" builtinId="0"/>
    <cellStyle name="Įprastas 2" xfId="1"/>
  </cellStyles>
  <dxfs count="0"/>
  <tableStyles count="0" defaultTableStyle="TableStyleMedium9" defaultPivotStyle="PivotStyleLight16"/>
  <colors>
    <mruColors>
      <color rgb="FF003964"/>
      <color rgb="FF000000"/>
      <color rgb="FFCC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76"/>
  <sheetViews>
    <sheetView tabSelected="1" zoomScale="110" zoomScaleNormal="110" workbookViewId="0">
      <selection activeCell="M264" sqref="M264"/>
    </sheetView>
  </sheetViews>
  <sheetFormatPr defaultColWidth="9.140625" defaultRowHeight="11.25" x14ac:dyDescent="0.2"/>
  <cols>
    <col min="1" max="1" width="2.7109375" style="1" customWidth="1"/>
    <col min="2" max="3" width="3.28515625" style="1" customWidth="1"/>
    <col min="4" max="4" width="25.5703125" style="1" customWidth="1"/>
    <col min="5" max="5" width="7.85546875" style="2" customWidth="1"/>
    <col min="6" max="6" width="4.42578125" style="1" customWidth="1"/>
    <col min="7" max="7" width="6" style="3" customWidth="1"/>
    <col min="8" max="8" width="7.42578125" style="1" customWidth="1"/>
    <col min="9" max="9" width="8.28515625" style="1" customWidth="1"/>
    <col min="10" max="10" width="7.28515625" style="1" customWidth="1"/>
    <col min="11" max="11" width="21.7109375" style="1" customWidth="1"/>
    <col min="12" max="12" width="4" style="4" customWidth="1"/>
    <col min="13" max="13" width="3.7109375" style="1" customWidth="1"/>
    <col min="14" max="14" width="15.140625" style="5" customWidth="1"/>
    <col min="15" max="15" width="15.42578125" style="5" customWidth="1"/>
    <col min="16" max="17" width="9.140625" style="5"/>
    <col min="18" max="18" width="34.42578125" style="5" customWidth="1"/>
    <col min="19" max="16384" width="9.140625" style="5"/>
  </cols>
  <sheetData>
    <row r="1" spans="1:19" ht="65.45" customHeight="1" x14ac:dyDescent="0.2">
      <c r="D1" s="44"/>
      <c r="E1" s="45"/>
      <c r="F1" s="44"/>
      <c r="G1" s="46"/>
      <c r="H1" s="44"/>
      <c r="I1" s="502"/>
      <c r="J1" s="503"/>
      <c r="K1" s="503"/>
      <c r="L1" s="503"/>
      <c r="M1" s="503"/>
    </row>
    <row r="2" spans="1:19" ht="12" customHeight="1" x14ac:dyDescent="0.2">
      <c r="A2" s="24"/>
      <c r="B2" s="24"/>
      <c r="C2" s="24"/>
      <c r="D2" s="523" t="s">
        <v>139</v>
      </c>
      <c r="E2" s="524"/>
      <c r="F2" s="524"/>
      <c r="G2" s="524"/>
      <c r="H2" s="524"/>
      <c r="I2" s="524"/>
      <c r="J2" s="524"/>
      <c r="K2" s="524"/>
      <c r="L2" s="524"/>
      <c r="M2" s="524"/>
      <c r="N2" s="524"/>
      <c r="O2" s="524"/>
      <c r="P2" s="20"/>
      <c r="Q2" s="20"/>
      <c r="R2" s="20"/>
      <c r="S2" s="20"/>
    </row>
    <row r="3" spans="1:19" ht="19.149999999999999" customHeight="1" thickBot="1" x14ac:dyDescent="0.25">
      <c r="A3" s="6"/>
      <c r="B3" s="16"/>
      <c r="C3" s="16"/>
      <c r="D3" s="515" t="s">
        <v>39</v>
      </c>
      <c r="E3" s="515"/>
      <c r="F3" s="515"/>
      <c r="G3" s="515"/>
      <c r="H3" s="515"/>
      <c r="I3" s="516"/>
      <c r="J3" s="516"/>
      <c r="K3" s="516"/>
      <c r="L3" s="516"/>
      <c r="M3" s="47"/>
      <c r="N3" s="21"/>
      <c r="O3" s="21"/>
      <c r="P3" s="21"/>
      <c r="Q3" s="21"/>
      <c r="R3" s="21"/>
      <c r="S3" s="21"/>
    </row>
    <row r="4" spans="1:19" ht="36.75" customHeight="1" x14ac:dyDescent="0.2">
      <c r="A4" s="469" t="s">
        <v>0</v>
      </c>
      <c r="B4" s="472" t="s">
        <v>1</v>
      </c>
      <c r="C4" s="472" t="s">
        <v>2</v>
      </c>
      <c r="D4" s="475" t="s">
        <v>3</v>
      </c>
      <c r="E4" s="478" t="s">
        <v>4</v>
      </c>
      <c r="F4" s="485" t="s">
        <v>5</v>
      </c>
      <c r="G4" s="488" t="s">
        <v>6</v>
      </c>
      <c r="H4" s="495" t="s">
        <v>37</v>
      </c>
      <c r="I4" s="496"/>
      <c r="J4" s="497"/>
      <c r="K4" s="493" t="s">
        <v>91</v>
      </c>
      <c r="L4" s="494"/>
      <c r="M4" s="494"/>
      <c r="N4" s="525" t="s">
        <v>38</v>
      </c>
      <c r="O4" s="527" t="s">
        <v>33</v>
      </c>
    </row>
    <row r="5" spans="1:19" ht="15" customHeight="1" x14ac:dyDescent="0.2">
      <c r="A5" s="470"/>
      <c r="B5" s="473"/>
      <c r="C5" s="473"/>
      <c r="D5" s="476"/>
      <c r="E5" s="479"/>
      <c r="F5" s="486"/>
      <c r="G5" s="489"/>
      <c r="H5" s="491" t="s">
        <v>140</v>
      </c>
      <c r="I5" s="481" t="s">
        <v>141</v>
      </c>
      <c r="J5" s="498" t="s">
        <v>142</v>
      </c>
      <c r="K5" s="483" t="s">
        <v>3</v>
      </c>
      <c r="L5" s="504"/>
      <c r="M5" s="505"/>
      <c r="N5" s="526"/>
      <c r="O5" s="528"/>
    </row>
    <row r="6" spans="1:19" ht="111" customHeight="1" thickBot="1" x14ac:dyDescent="0.25">
      <c r="A6" s="471"/>
      <c r="B6" s="474"/>
      <c r="C6" s="474"/>
      <c r="D6" s="477"/>
      <c r="E6" s="480"/>
      <c r="F6" s="487"/>
      <c r="G6" s="490"/>
      <c r="H6" s="492"/>
      <c r="I6" s="482"/>
      <c r="J6" s="499"/>
      <c r="K6" s="484"/>
      <c r="L6" s="22" t="s">
        <v>34</v>
      </c>
      <c r="M6" s="23" t="s">
        <v>35</v>
      </c>
      <c r="N6" s="526"/>
      <c r="O6" s="528"/>
    </row>
    <row r="7" spans="1:19" ht="19.899999999999999" customHeight="1" thickBot="1" x14ac:dyDescent="0.25">
      <c r="A7" s="48" t="s">
        <v>7</v>
      </c>
      <c r="B7" s="462" t="s">
        <v>40</v>
      </c>
      <c r="C7" s="462"/>
      <c r="D7" s="462"/>
      <c r="E7" s="462"/>
      <c r="F7" s="462"/>
      <c r="G7" s="462"/>
      <c r="H7" s="462"/>
      <c r="I7" s="462"/>
      <c r="J7" s="462"/>
      <c r="K7" s="462"/>
      <c r="L7" s="462"/>
      <c r="M7" s="462"/>
      <c r="N7" s="530"/>
      <c r="O7" s="531"/>
    </row>
    <row r="8" spans="1:19" s="13" customFormat="1" ht="37.15" customHeight="1" thickBot="1" x14ac:dyDescent="0.25">
      <c r="A8" s="25" t="s">
        <v>7</v>
      </c>
      <c r="B8" s="26" t="s">
        <v>7</v>
      </c>
      <c r="C8" s="500" t="s">
        <v>41</v>
      </c>
      <c r="D8" s="500"/>
      <c r="E8" s="500"/>
      <c r="F8" s="500"/>
      <c r="G8" s="500"/>
      <c r="H8" s="500"/>
      <c r="I8" s="500"/>
      <c r="J8" s="500"/>
      <c r="K8" s="500"/>
      <c r="L8" s="500"/>
      <c r="M8" s="501"/>
      <c r="N8" s="418"/>
      <c r="O8" s="419"/>
      <c r="P8" s="5"/>
      <c r="Q8" s="5"/>
      <c r="R8" s="5"/>
      <c r="S8" s="5"/>
    </row>
    <row r="9" spans="1:19" s="13" customFormat="1" ht="30.6" customHeight="1" x14ac:dyDescent="0.2">
      <c r="A9" s="542"/>
      <c r="B9" s="546"/>
      <c r="C9" s="358"/>
      <c r="D9" s="506" t="s">
        <v>42</v>
      </c>
      <c r="E9" s="509" t="s">
        <v>30</v>
      </c>
      <c r="F9" s="512" t="s">
        <v>92</v>
      </c>
      <c r="G9" s="27" t="s">
        <v>44</v>
      </c>
      <c r="H9" s="218">
        <v>0</v>
      </c>
      <c r="I9" s="219">
        <v>0</v>
      </c>
      <c r="J9" s="219">
        <v>0</v>
      </c>
      <c r="K9" s="187" t="s">
        <v>76</v>
      </c>
      <c r="L9" s="82" t="s">
        <v>32</v>
      </c>
      <c r="M9" s="83" t="s">
        <v>32</v>
      </c>
      <c r="N9" s="532" t="s">
        <v>169</v>
      </c>
      <c r="O9" s="533"/>
      <c r="P9" s="5"/>
      <c r="Q9" s="17"/>
      <c r="R9" s="17"/>
      <c r="S9" s="17"/>
    </row>
    <row r="10" spans="1:19" s="13" customFormat="1" ht="11.45" customHeight="1" x14ac:dyDescent="0.2">
      <c r="A10" s="543"/>
      <c r="B10" s="547"/>
      <c r="C10" s="359"/>
      <c r="D10" s="507"/>
      <c r="E10" s="510"/>
      <c r="F10" s="513"/>
      <c r="G10" s="51" t="s">
        <v>31</v>
      </c>
      <c r="H10" s="95">
        <v>5.8</v>
      </c>
      <c r="I10" s="52">
        <v>0</v>
      </c>
      <c r="J10" s="52">
        <v>0</v>
      </c>
      <c r="K10" s="84"/>
      <c r="L10" s="85"/>
      <c r="M10" s="86"/>
      <c r="N10" s="534"/>
      <c r="O10" s="535"/>
      <c r="P10" s="17"/>
      <c r="Q10" s="17"/>
      <c r="R10" s="17"/>
      <c r="S10" s="17"/>
    </row>
    <row r="11" spans="1:19" s="13" customFormat="1" ht="16.899999999999999" customHeight="1" x14ac:dyDescent="0.2">
      <c r="A11" s="544"/>
      <c r="B11" s="548"/>
      <c r="C11" s="550"/>
      <c r="D11" s="551"/>
      <c r="E11" s="510"/>
      <c r="F11" s="513"/>
      <c r="G11" s="28" t="s">
        <v>46</v>
      </c>
      <c r="H11" s="96">
        <v>20</v>
      </c>
      <c r="I11" s="29">
        <v>0</v>
      </c>
      <c r="J11" s="29">
        <v>0</v>
      </c>
      <c r="K11" s="87"/>
      <c r="L11" s="88"/>
      <c r="M11" s="89"/>
      <c r="N11" s="534"/>
      <c r="O11" s="535"/>
      <c r="P11" s="18"/>
      <c r="Q11" s="17"/>
      <c r="R11" s="17"/>
      <c r="S11" s="17"/>
    </row>
    <row r="12" spans="1:19" s="13" customFormat="1" ht="30" customHeight="1" thickBot="1" x14ac:dyDescent="0.25">
      <c r="A12" s="545"/>
      <c r="B12" s="549"/>
      <c r="C12" s="360"/>
      <c r="D12" s="499"/>
      <c r="E12" s="511"/>
      <c r="F12" s="514"/>
      <c r="G12" s="49" t="s">
        <v>8</v>
      </c>
      <c r="H12" s="102">
        <f>SUM(H9:H11)</f>
        <v>25.8</v>
      </c>
      <c r="I12" s="81">
        <f t="shared" ref="I12:J12" si="0">SUM(I9:I11)</f>
        <v>0</v>
      </c>
      <c r="J12" s="81">
        <f t="shared" si="0"/>
        <v>0</v>
      </c>
      <c r="K12" s="194"/>
      <c r="L12" s="90"/>
      <c r="M12" s="91"/>
      <c r="N12" s="536"/>
      <c r="O12" s="537"/>
      <c r="P12" s="18"/>
      <c r="Q12" s="17"/>
      <c r="R12" s="17"/>
      <c r="S12" s="17"/>
    </row>
    <row r="13" spans="1:19" s="13" customFormat="1" ht="24.75" customHeight="1" x14ac:dyDescent="0.2">
      <c r="A13" s="232"/>
      <c r="B13" s="233"/>
      <c r="C13" s="432"/>
      <c r="D13" s="506" t="s">
        <v>43</v>
      </c>
      <c r="E13" s="509" t="s">
        <v>30</v>
      </c>
      <c r="F13" s="512" t="s">
        <v>92</v>
      </c>
      <c r="G13" s="27" t="s">
        <v>44</v>
      </c>
      <c r="H13" s="213">
        <v>53</v>
      </c>
      <c r="I13" s="214">
        <v>53</v>
      </c>
      <c r="J13" s="215">
        <v>52.6</v>
      </c>
      <c r="K13" s="225" t="s">
        <v>77</v>
      </c>
      <c r="L13" s="176" t="s">
        <v>32</v>
      </c>
      <c r="M13" s="300" t="s">
        <v>32</v>
      </c>
      <c r="N13" s="350" t="s">
        <v>170</v>
      </c>
      <c r="O13" s="361"/>
      <c r="P13" s="17"/>
      <c r="Q13" s="17"/>
      <c r="R13" s="17"/>
      <c r="S13" s="17"/>
    </row>
    <row r="14" spans="1:19" s="13" customFormat="1" ht="11.45" customHeight="1" x14ac:dyDescent="0.2">
      <c r="A14" s="235"/>
      <c r="B14" s="236"/>
      <c r="C14" s="519"/>
      <c r="D14" s="517"/>
      <c r="E14" s="521"/>
      <c r="F14" s="513"/>
      <c r="G14" s="195" t="s">
        <v>46</v>
      </c>
      <c r="H14" s="101">
        <v>50</v>
      </c>
      <c r="I14" s="108">
        <v>0</v>
      </c>
      <c r="J14" s="265"/>
      <c r="K14" s="188"/>
      <c r="L14" s="178"/>
      <c r="M14" s="305"/>
      <c r="N14" s="351"/>
      <c r="O14" s="362"/>
      <c r="Q14" s="17"/>
      <c r="R14" s="17"/>
      <c r="S14" s="17"/>
    </row>
    <row r="15" spans="1:19" s="13" customFormat="1" ht="11.45" customHeight="1" x14ac:dyDescent="0.2">
      <c r="A15" s="235"/>
      <c r="B15" s="236"/>
      <c r="C15" s="519"/>
      <c r="D15" s="517"/>
      <c r="E15" s="521"/>
      <c r="F15" s="513"/>
      <c r="G15" s="153" t="s">
        <v>31</v>
      </c>
      <c r="H15" s="98">
        <v>1.6</v>
      </c>
      <c r="I15" s="139"/>
      <c r="J15" s="36"/>
      <c r="K15" s="175"/>
      <c r="L15" s="266"/>
      <c r="M15" s="306"/>
      <c r="N15" s="351"/>
      <c r="O15" s="362"/>
      <c r="Q15" s="17"/>
      <c r="R15" s="17"/>
      <c r="S15" s="17"/>
    </row>
    <row r="16" spans="1:19" s="13" customFormat="1" ht="32.450000000000003" customHeight="1" thickBot="1" x14ac:dyDescent="0.25">
      <c r="A16" s="238"/>
      <c r="B16" s="239"/>
      <c r="C16" s="520"/>
      <c r="D16" s="518"/>
      <c r="E16" s="522"/>
      <c r="F16" s="513"/>
      <c r="G16" s="49" t="s">
        <v>8</v>
      </c>
      <c r="H16" s="102">
        <f>H13+H14+H15</f>
        <v>104.6</v>
      </c>
      <c r="I16" s="102">
        <f t="shared" ref="I16:J16" si="1">I13+I14+I15</f>
        <v>53</v>
      </c>
      <c r="J16" s="81">
        <f t="shared" si="1"/>
        <v>52.6</v>
      </c>
      <c r="K16" s="172"/>
      <c r="L16" s="180"/>
      <c r="M16" s="307"/>
      <c r="N16" s="363"/>
      <c r="O16" s="364"/>
      <c r="P16" s="17"/>
      <c r="Q16" s="17"/>
      <c r="R16" s="17"/>
      <c r="S16" s="17"/>
    </row>
    <row r="17" spans="1:19" s="13" customFormat="1" ht="16.149999999999999" customHeight="1" x14ac:dyDescent="0.2">
      <c r="A17" s="232"/>
      <c r="B17" s="233"/>
      <c r="C17" s="432"/>
      <c r="D17" s="506" t="s">
        <v>48</v>
      </c>
      <c r="E17" s="509" t="s">
        <v>30</v>
      </c>
      <c r="F17" s="512" t="s">
        <v>92</v>
      </c>
      <c r="G17" s="27" t="s">
        <v>44</v>
      </c>
      <c r="H17" s="99">
        <v>0</v>
      </c>
      <c r="I17" s="106">
        <v>0</v>
      </c>
      <c r="J17" s="50">
        <v>0</v>
      </c>
      <c r="K17" s="66"/>
      <c r="L17" s="176"/>
      <c r="M17" s="300"/>
      <c r="N17" s="350" t="s">
        <v>224</v>
      </c>
      <c r="O17" s="361"/>
      <c r="Q17" s="17"/>
      <c r="R17" s="17"/>
      <c r="S17" s="17"/>
    </row>
    <row r="18" spans="1:19" s="13" customFormat="1" ht="12.6" customHeight="1" x14ac:dyDescent="0.2">
      <c r="A18" s="235"/>
      <c r="B18" s="236"/>
      <c r="C18" s="326"/>
      <c r="D18" s="507"/>
      <c r="E18" s="510"/>
      <c r="F18" s="513"/>
      <c r="G18" s="51" t="s">
        <v>31</v>
      </c>
      <c r="H18" s="100">
        <v>0.8</v>
      </c>
      <c r="I18" s="107">
        <v>0.8</v>
      </c>
      <c r="J18" s="56">
        <v>0.8</v>
      </c>
      <c r="K18" s="67"/>
      <c r="L18" s="177"/>
      <c r="M18" s="301"/>
      <c r="N18" s="351"/>
      <c r="O18" s="362"/>
      <c r="Q18" s="17"/>
      <c r="R18" s="17"/>
      <c r="S18" s="17"/>
    </row>
    <row r="19" spans="1:19" s="13" customFormat="1" ht="12" customHeight="1" x14ac:dyDescent="0.2">
      <c r="A19" s="235"/>
      <c r="B19" s="236"/>
      <c r="C19" s="519"/>
      <c r="D19" s="517"/>
      <c r="E19" s="521"/>
      <c r="F19" s="513"/>
      <c r="G19" s="28" t="s">
        <v>46</v>
      </c>
      <c r="H19" s="130">
        <v>0</v>
      </c>
      <c r="I19" s="140">
        <v>0</v>
      </c>
      <c r="J19" s="141">
        <v>0</v>
      </c>
      <c r="K19" s="67" t="s">
        <v>76</v>
      </c>
      <c r="L19" s="178" t="s">
        <v>32</v>
      </c>
      <c r="M19" s="305" t="s">
        <v>32</v>
      </c>
      <c r="N19" s="351"/>
      <c r="O19" s="362"/>
      <c r="P19" s="17"/>
      <c r="Q19" s="17"/>
      <c r="R19" s="17"/>
      <c r="S19" s="17"/>
    </row>
    <row r="20" spans="1:19" s="13" customFormat="1" ht="74.45" customHeight="1" thickBot="1" x14ac:dyDescent="0.25">
      <c r="A20" s="238"/>
      <c r="B20" s="239"/>
      <c r="C20" s="520"/>
      <c r="D20" s="518"/>
      <c r="E20" s="522"/>
      <c r="F20" s="514"/>
      <c r="G20" s="116" t="s">
        <v>8</v>
      </c>
      <c r="H20" s="117">
        <f>H17+H18+H19</f>
        <v>0.8</v>
      </c>
      <c r="I20" s="117">
        <f t="shared" ref="I20:J20" si="2">I17+I18+I19</f>
        <v>0.8</v>
      </c>
      <c r="J20" s="117">
        <f t="shared" si="2"/>
        <v>0.8</v>
      </c>
      <c r="K20" s="179"/>
      <c r="L20" s="180"/>
      <c r="M20" s="307"/>
      <c r="N20" s="363"/>
      <c r="O20" s="364"/>
      <c r="P20" s="17"/>
      <c r="Q20" s="17"/>
      <c r="R20" s="17"/>
      <c r="S20" s="17"/>
    </row>
    <row r="21" spans="1:19" s="13" customFormat="1" ht="16.5" customHeight="1" x14ac:dyDescent="0.2">
      <c r="A21" s="226"/>
      <c r="B21" s="241"/>
      <c r="C21" s="242"/>
      <c r="D21" s="506" t="s">
        <v>105</v>
      </c>
      <c r="E21" s="509" t="s">
        <v>30</v>
      </c>
      <c r="F21" s="512" t="s">
        <v>92</v>
      </c>
      <c r="G21" s="27" t="s">
        <v>44</v>
      </c>
      <c r="H21" s="97">
        <v>110</v>
      </c>
      <c r="I21" s="104">
        <v>760</v>
      </c>
      <c r="J21" s="97">
        <v>270.8</v>
      </c>
      <c r="K21" s="203" t="s">
        <v>77</v>
      </c>
      <c r="L21" s="181" t="s">
        <v>32</v>
      </c>
      <c r="M21" s="300" t="s">
        <v>32</v>
      </c>
      <c r="N21" s="338" t="s">
        <v>172</v>
      </c>
      <c r="O21" s="425"/>
      <c r="Q21" s="17"/>
      <c r="R21" s="17"/>
      <c r="S21" s="17"/>
    </row>
    <row r="22" spans="1:19" s="13" customFormat="1" ht="16.5" customHeight="1" x14ac:dyDescent="0.2">
      <c r="A22" s="226"/>
      <c r="B22" s="241"/>
      <c r="C22" s="242"/>
      <c r="D22" s="507"/>
      <c r="E22" s="510"/>
      <c r="F22" s="513"/>
      <c r="G22" s="51" t="s">
        <v>46</v>
      </c>
      <c r="H22" s="101">
        <v>1298.0999999999999</v>
      </c>
      <c r="I22" s="108">
        <v>1555.7</v>
      </c>
      <c r="J22" s="101">
        <v>1309.9000000000001</v>
      </c>
      <c r="K22" s="204"/>
      <c r="L22" s="182"/>
      <c r="M22" s="301"/>
      <c r="N22" s="421"/>
      <c r="O22" s="426"/>
      <c r="P22" s="17"/>
      <c r="Q22" s="17"/>
      <c r="R22" s="17"/>
      <c r="S22" s="17"/>
    </row>
    <row r="23" spans="1:19" s="13" customFormat="1" ht="15" customHeight="1" x14ac:dyDescent="0.2">
      <c r="A23" s="226"/>
      <c r="B23" s="241"/>
      <c r="C23" s="242"/>
      <c r="D23" s="507"/>
      <c r="E23" s="510"/>
      <c r="F23" s="513"/>
      <c r="G23" s="28" t="s">
        <v>31</v>
      </c>
      <c r="H23" s="98">
        <v>0.3</v>
      </c>
      <c r="I23" s="139">
        <v>0.3</v>
      </c>
      <c r="J23" s="98">
        <v>0.3</v>
      </c>
      <c r="K23" s="205"/>
      <c r="L23" s="183"/>
      <c r="M23" s="305"/>
      <c r="N23" s="529"/>
      <c r="O23" s="426"/>
      <c r="P23" s="17"/>
      <c r="Q23" s="17"/>
      <c r="R23" s="17"/>
      <c r="S23" s="17"/>
    </row>
    <row r="24" spans="1:19" s="13" customFormat="1" ht="186" customHeight="1" thickBot="1" x14ac:dyDescent="0.25">
      <c r="A24" s="226"/>
      <c r="B24" s="241"/>
      <c r="C24" s="242"/>
      <c r="D24" s="508"/>
      <c r="E24" s="511"/>
      <c r="F24" s="514"/>
      <c r="G24" s="49" t="s">
        <v>8</v>
      </c>
      <c r="H24" s="102">
        <f>H21+H22+H23</f>
        <v>1408.3999999999999</v>
      </c>
      <c r="I24" s="81">
        <f t="shared" ref="I24:J24" si="3">I21+I22+I23</f>
        <v>2316</v>
      </c>
      <c r="J24" s="102">
        <f t="shared" si="3"/>
        <v>1581</v>
      </c>
      <c r="K24" s="206"/>
      <c r="L24" s="184"/>
      <c r="M24" s="307"/>
      <c r="N24" s="427"/>
      <c r="O24" s="428"/>
      <c r="P24" s="17"/>
      <c r="Q24" s="17"/>
      <c r="R24" s="17"/>
      <c r="S24" s="17"/>
    </row>
    <row r="25" spans="1:19" s="13" customFormat="1" ht="13.9" customHeight="1" x14ac:dyDescent="0.2">
      <c r="A25" s="245"/>
      <c r="B25" s="92"/>
      <c r="C25" s="552"/>
      <c r="D25" s="506" t="s">
        <v>49</v>
      </c>
      <c r="E25" s="509" t="s">
        <v>30</v>
      </c>
      <c r="F25" s="512" t="s">
        <v>92</v>
      </c>
      <c r="G25" s="27" t="s">
        <v>44</v>
      </c>
      <c r="H25" s="97">
        <v>0</v>
      </c>
      <c r="I25" s="104">
        <v>0</v>
      </c>
      <c r="J25" s="97">
        <v>0</v>
      </c>
      <c r="K25" s="540" t="s">
        <v>143</v>
      </c>
      <c r="L25" s="181" t="s">
        <v>32</v>
      </c>
      <c r="M25" s="234"/>
      <c r="N25" s="338" t="s">
        <v>171</v>
      </c>
      <c r="O25" s="339"/>
      <c r="Q25" s="17"/>
      <c r="R25" s="17"/>
      <c r="S25" s="17"/>
    </row>
    <row r="26" spans="1:19" s="13" customFormat="1" ht="13.15" customHeight="1" x14ac:dyDescent="0.2">
      <c r="A26" s="226"/>
      <c r="B26" s="93"/>
      <c r="C26" s="359"/>
      <c r="D26" s="507"/>
      <c r="E26" s="510"/>
      <c r="F26" s="513"/>
      <c r="G26" s="51" t="s">
        <v>46</v>
      </c>
      <c r="H26" s="101">
        <v>1444.6</v>
      </c>
      <c r="I26" s="108">
        <v>1264.94</v>
      </c>
      <c r="J26" s="101">
        <v>1072.3</v>
      </c>
      <c r="K26" s="541"/>
      <c r="L26" s="182"/>
      <c r="M26" s="240"/>
      <c r="N26" s="421"/>
      <c r="O26" s="341"/>
      <c r="Q26" s="17"/>
      <c r="R26" s="17"/>
      <c r="S26" s="17"/>
    </row>
    <row r="27" spans="1:19" s="13" customFormat="1" ht="16.149999999999999" customHeight="1" x14ac:dyDescent="0.2">
      <c r="A27" s="226"/>
      <c r="B27" s="93"/>
      <c r="C27" s="359"/>
      <c r="D27" s="507"/>
      <c r="E27" s="510"/>
      <c r="F27" s="513"/>
      <c r="G27" s="154" t="s">
        <v>31</v>
      </c>
      <c r="H27" s="155">
        <v>0.3</v>
      </c>
      <c r="I27" s="156">
        <v>0.32</v>
      </c>
      <c r="J27" s="155">
        <v>0.2</v>
      </c>
      <c r="K27" s="204"/>
      <c r="L27" s="182"/>
      <c r="M27" s="240"/>
      <c r="N27" s="421"/>
      <c r="O27" s="341"/>
      <c r="P27" s="17"/>
      <c r="Q27" s="17"/>
      <c r="R27" s="17"/>
      <c r="S27" s="17"/>
    </row>
    <row r="28" spans="1:19" s="13" customFormat="1" ht="12.6" customHeight="1" x14ac:dyDescent="0.2">
      <c r="A28" s="226"/>
      <c r="B28" s="93"/>
      <c r="C28" s="359"/>
      <c r="D28" s="507"/>
      <c r="E28" s="510"/>
      <c r="F28" s="513"/>
      <c r="G28" s="153" t="s">
        <v>45</v>
      </c>
      <c r="H28" s="98">
        <v>0</v>
      </c>
      <c r="I28" s="139">
        <v>0</v>
      </c>
      <c r="J28" s="202">
        <v>0</v>
      </c>
      <c r="K28" s="205"/>
      <c r="L28" s="183"/>
      <c r="M28" s="237"/>
      <c r="N28" s="340"/>
      <c r="O28" s="341"/>
      <c r="P28" s="17"/>
      <c r="Q28" s="17"/>
      <c r="R28" s="17"/>
      <c r="S28" s="17"/>
    </row>
    <row r="29" spans="1:19" s="13" customFormat="1" ht="80.25" customHeight="1" thickBot="1" x14ac:dyDescent="0.25">
      <c r="A29" s="248"/>
      <c r="B29" s="94"/>
      <c r="C29" s="553"/>
      <c r="D29" s="508"/>
      <c r="E29" s="511"/>
      <c r="F29" s="514"/>
      <c r="G29" s="49" t="s">
        <v>8</v>
      </c>
      <c r="H29" s="102">
        <f>H25+H26+H28+H27</f>
        <v>1444.8999999999999</v>
      </c>
      <c r="I29" s="102">
        <f t="shared" ref="I29:J29" si="4">I25+I26+I28+I27</f>
        <v>1265.26</v>
      </c>
      <c r="J29" s="102">
        <f t="shared" si="4"/>
        <v>1072.5</v>
      </c>
      <c r="K29" s="206"/>
      <c r="L29" s="184"/>
      <c r="M29" s="121"/>
      <c r="N29" s="342"/>
      <c r="O29" s="343"/>
      <c r="P29" s="17"/>
      <c r="Q29" s="17"/>
      <c r="R29" s="17"/>
      <c r="S29" s="17"/>
    </row>
    <row r="30" spans="1:19" s="13" customFormat="1" ht="14.45" customHeight="1" x14ac:dyDescent="0.2">
      <c r="A30" s="245"/>
      <c r="B30" s="246"/>
      <c r="C30" s="552"/>
      <c r="D30" s="506" t="s">
        <v>117</v>
      </c>
      <c r="E30" s="509" t="s">
        <v>30</v>
      </c>
      <c r="F30" s="512" t="s">
        <v>92</v>
      </c>
      <c r="G30" s="27" t="s">
        <v>44</v>
      </c>
      <c r="H30" s="97">
        <v>0</v>
      </c>
      <c r="I30" s="104">
        <v>0</v>
      </c>
      <c r="J30" s="97">
        <v>0</v>
      </c>
      <c r="K30" s="203" t="s">
        <v>93</v>
      </c>
      <c r="L30" s="181" t="s">
        <v>32</v>
      </c>
      <c r="M30" s="300" t="s">
        <v>32</v>
      </c>
      <c r="N30" s="338" t="s">
        <v>173</v>
      </c>
      <c r="O30" s="425"/>
      <c r="Q30" s="17"/>
      <c r="R30" s="17"/>
      <c r="S30" s="17"/>
    </row>
    <row r="31" spans="1:19" s="13" customFormat="1" ht="14.45" customHeight="1" x14ac:dyDescent="0.2">
      <c r="A31" s="226"/>
      <c r="B31" s="247"/>
      <c r="C31" s="359"/>
      <c r="D31" s="507"/>
      <c r="E31" s="510"/>
      <c r="F31" s="513"/>
      <c r="G31" s="51" t="s">
        <v>46</v>
      </c>
      <c r="H31" s="101">
        <v>0</v>
      </c>
      <c r="I31" s="108">
        <v>0</v>
      </c>
      <c r="J31" s="101">
        <v>0</v>
      </c>
      <c r="K31" s="204" t="s">
        <v>76</v>
      </c>
      <c r="L31" s="182" t="s">
        <v>32</v>
      </c>
      <c r="M31" s="301" t="s">
        <v>174</v>
      </c>
      <c r="N31" s="421"/>
      <c r="O31" s="426"/>
      <c r="Q31" s="17"/>
      <c r="R31" s="17"/>
      <c r="S31" s="17"/>
    </row>
    <row r="32" spans="1:19" s="13" customFormat="1" ht="14.45" customHeight="1" x14ac:dyDescent="0.2">
      <c r="A32" s="226"/>
      <c r="B32" s="247"/>
      <c r="C32" s="359"/>
      <c r="D32" s="507"/>
      <c r="E32" s="510"/>
      <c r="F32" s="513"/>
      <c r="G32" s="154" t="s">
        <v>31</v>
      </c>
      <c r="H32" s="155">
        <v>1.4</v>
      </c>
      <c r="I32" s="156">
        <v>1.42</v>
      </c>
      <c r="J32" s="155">
        <v>0</v>
      </c>
      <c r="K32" s="204"/>
      <c r="L32" s="243"/>
      <c r="M32" s="240"/>
      <c r="N32" s="421"/>
      <c r="O32" s="426"/>
      <c r="P32" s="17"/>
      <c r="Q32" s="17"/>
      <c r="R32" s="17"/>
      <c r="S32" s="17"/>
    </row>
    <row r="33" spans="1:19" s="13" customFormat="1" ht="137.44999999999999" customHeight="1" thickBot="1" x14ac:dyDescent="0.25">
      <c r="A33" s="248"/>
      <c r="B33" s="249"/>
      <c r="C33" s="553"/>
      <c r="D33" s="508"/>
      <c r="E33" s="511"/>
      <c r="F33" s="514"/>
      <c r="G33" s="49" t="s">
        <v>8</v>
      </c>
      <c r="H33" s="102">
        <f>H30+H31+H32</f>
        <v>1.4</v>
      </c>
      <c r="I33" s="102">
        <f t="shared" ref="I33" si="5">I30+I31+I32</f>
        <v>1.42</v>
      </c>
      <c r="J33" s="102">
        <f t="shared" ref="J33" si="6">J30+J31+J32</f>
        <v>0</v>
      </c>
      <c r="K33" s="206"/>
      <c r="L33" s="244"/>
      <c r="M33" s="121"/>
      <c r="N33" s="427"/>
      <c r="O33" s="428"/>
      <c r="P33" s="17"/>
      <c r="Q33" s="17"/>
      <c r="R33" s="17"/>
      <c r="S33" s="17"/>
    </row>
    <row r="34" spans="1:19" s="13" customFormat="1" ht="14.25" customHeight="1" x14ac:dyDescent="0.2">
      <c r="A34" s="245"/>
      <c r="B34" s="246"/>
      <c r="C34" s="432"/>
      <c r="D34" s="506" t="s">
        <v>118</v>
      </c>
      <c r="E34" s="509" t="s">
        <v>30</v>
      </c>
      <c r="F34" s="512" t="s">
        <v>92</v>
      </c>
      <c r="G34" s="27" t="s">
        <v>44</v>
      </c>
      <c r="H34" s="97">
        <v>0</v>
      </c>
      <c r="I34" s="104">
        <v>0</v>
      </c>
      <c r="J34" s="97">
        <v>0</v>
      </c>
      <c r="K34" s="203"/>
      <c r="L34" s="181"/>
      <c r="M34" s="234"/>
      <c r="N34" s="338" t="s">
        <v>215</v>
      </c>
      <c r="O34" s="425"/>
      <c r="P34" s="17"/>
      <c r="Q34" s="17"/>
      <c r="R34" s="17"/>
      <c r="S34" s="17"/>
    </row>
    <row r="35" spans="1:19" s="13" customFormat="1" ht="13.15" customHeight="1" x14ac:dyDescent="0.2">
      <c r="A35" s="226"/>
      <c r="B35" s="247"/>
      <c r="C35" s="326"/>
      <c r="D35" s="507"/>
      <c r="E35" s="510"/>
      <c r="F35" s="513"/>
      <c r="G35" s="51" t="s">
        <v>46</v>
      </c>
      <c r="H35" s="101">
        <v>69.83</v>
      </c>
      <c r="I35" s="108">
        <v>22.8</v>
      </c>
      <c r="J35" s="101">
        <v>11</v>
      </c>
      <c r="K35" s="204"/>
      <c r="L35" s="182"/>
      <c r="M35" s="240"/>
      <c r="N35" s="421"/>
      <c r="O35" s="426"/>
      <c r="Q35" s="17"/>
      <c r="R35" s="17"/>
      <c r="S35" s="17"/>
    </row>
    <row r="36" spans="1:19" s="13" customFormat="1" ht="31.9" customHeight="1" x14ac:dyDescent="0.2">
      <c r="A36" s="226"/>
      <c r="B36" s="247"/>
      <c r="C36" s="326"/>
      <c r="D36" s="507"/>
      <c r="E36" s="510"/>
      <c r="F36" s="513"/>
      <c r="G36" s="154" t="s">
        <v>31</v>
      </c>
      <c r="H36" s="155">
        <v>90</v>
      </c>
      <c r="I36" s="156">
        <v>75.900000000000006</v>
      </c>
      <c r="J36" s="155">
        <v>43</v>
      </c>
      <c r="K36" s="204"/>
      <c r="L36" s="182"/>
      <c r="M36" s="240"/>
      <c r="N36" s="421"/>
      <c r="O36" s="426"/>
      <c r="P36" s="17"/>
      <c r="Q36" s="17"/>
      <c r="R36" s="17"/>
      <c r="S36" s="17"/>
    </row>
    <row r="37" spans="1:19" s="13" customFormat="1" ht="99.6" customHeight="1" thickBot="1" x14ac:dyDescent="0.25">
      <c r="A37" s="248"/>
      <c r="B37" s="249"/>
      <c r="C37" s="433"/>
      <c r="D37" s="508"/>
      <c r="E37" s="511"/>
      <c r="F37" s="514"/>
      <c r="G37" s="49" t="s">
        <v>8</v>
      </c>
      <c r="H37" s="102">
        <f>H34+H35+H36</f>
        <v>159.82999999999998</v>
      </c>
      <c r="I37" s="102">
        <f t="shared" ref="I37:J37" si="7">I34+I35+I36</f>
        <v>98.7</v>
      </c>
      <c r="J37" s="102">
        <f t="shared" si="7"/>
        <v>54</v>
      </c>
      <c r="K37" s="206"/>
      <c r="L37" s="184"/>
      <c r="M37" s="121"/>
      <c r="N37" s="427"/>
      <c r="O37" s="428"/>
      <c r="P37" s="17"/>
      <c r="Q37" s="17"/>
      <c r="R37" s="17"/>
      <c r="S37" s="17"/>
    </row>
    <row r="38" spans="1:19" s="13" customFormat="1" ht="21.6" customHeight="1" x14ac:dyDescent="0.2">
      <c r="A38" s="245"/>
      <c r="B38" s="246"/>
      <c r="C38" s="432"/>
      <c r="D38" s="506" t="s">
        <v>145</v>
      </c>
      <c r="E38" s="509" t="s">
        <v>30</v>
      </c>
      <c r="F38" s="512" t="s">
        <v>144</v>
      </c>
      <c r="G38" s="27" t="s">
        <v>44</v>
      </c>
      <c r="H38" s="97">
        <v>9.4</v>
      </c>
      <c r="I38" s="104">
        <v>9.4</v>
      </c>
      <c r="J38" s="97">
        <v>8.6</v>
      </c>
      <c r="K38" s="203" t="s">
        <v>76</v>
      </c>
      <c r="L38" s="181" t="s">
        <v>32</v>
      </c>
      <c r="M38" s="300" t="s">
        <v>174</v>
      </c>
      <c r="N38" s="352"/>
      <c r="O38" s="353"/>
      <c r="P38" s="17"/>
      <c r="Q38" s="17"/>
      <c r="R38" s="17"/>
      <c r="S38" s="17"/>
    </row>
    <row r="39" spans="1:19" s="13" customFormat="1" ht="15" customHeight="1" x14ac:dyDescent="0.2">
      <c r="A39" s="226"/>
      <c r="B39" s="247"/>
      <c r="C39" s="326"/>
      <c r="D39" s="507"/>
      <c r="E39" s="510"/>
      <c r="F39" s="513"/>
      <c r="G39" s="157" t="s">
        <v>46</v>
      </c>
      <c r="H39" s="101">
        <v>0</v>
      </c>
      <c r="I39" s="108">
        <v>0</v>
      </c>
      <c r="J39" s="101">
        <v>0</v>
      </c>
      <c r="K39" s="204"/>
      <c r="L39" s="182"/>
      <c r="M39" s="240"/>
      <c r="N39" s="354"/>
      <c r="O39" s="355"/>
      <c r="P39" s="17"/>
      <c r="Q39" s="17"/>
      <c r="R39" s="17"/>
      <c r="S39" s="17"/>
    </row>
    <row r="40" spans="1:19" s="13" customFormat="1" ht="10.9" customHeight="1" x14ac:dyDescent="0.2">
      <c r="A40" s="226"/>
      <c r="B40" s="247"/>
      <c r="C40" s="326"/>
      <c r="D40" s="507"/>
      <c r="E40" s="510"/>
      <c r="F40" s="513"/>
      <c r="G40" s="154" t="s">
        <v>31</v>
      </c>
      <c r="H40" s="155">
        <v>0</v>
      </c>
      <c r="I40" s="156">
        <v>0</v>
      </c>
      <c r="J40" s="155">
        <v>0</v>
      </c>
      <c r="K40" s="204"/>
      <c r="L40" s="182"/>
      <c r="M40" s="240"/>
      <c r="N40" s="354"/>
      <c r="O40" s="355"/>
      <c r="P40" s="17"/>
      <c r="Q40" s="17"/>
      <c r="R40" s="17"/>
      <c r="S40" s="17"/>
    </row>
    <row r="41" spans="1:19" s="13" customFormat="1" ht="15" customHeight="1" thickBot="1" x14ac:dyDescent="0.25">
      <c r="A41" s="248"/>
      <c r="B41" s="249"/>
      <c r="C41" s="433"/>
      <c r="D41" s="508"/>
      <c r="E41" s="511"/>
      <c r="F41" s="514"/>
      <c r="G41" s="49" t="s">
        <v>8</v>
      </c>
      <c r="H41" s="102">
        <f>H38+H39+H40</f>
        <v>9.4</v>
      </c>
      <c r="I41" s="102">
        <f t="shared" ref="I41:J41" si="8">I38+I39+I40</f>
        <v>9.4</v>
      </c>
      <c r="J41" s="102">
        <f t="shared" si="8"/>
        <v>8.6</v>
      </c>
      <c r="K41" s="206"/>
      <c r="L41" s="184"/>
      <c r="M41" s="121"/>
      <c r="N41" s="356"/>
      <c r="O41" s="357"/>
      <c r="P41" s="17"/>
      <c r="Q41" s="17"/>
      <c r="R41" s="17"/>
      <c r="S41" s="17"/>
    </row>
    <row r="42" spans="1:19" s="13" customFormat="1" ht="24" customHeight="1" thickBot="1" x14ac:dyDescent="0.25">
      <c r="A42" s="25" t="s">
        <v>7</v>
      </c>
      <c r="B42" s="37" t="s">
        <v>7</v>
      </c>
      <c r="C42" s="464" t="s">
        <v>10</v>
      </c>
      <c r="D42" s="465"/>
      <c r="E42" s="465"/>
      <c r="F42" s="465"/>
      <c r="G42" s="466"/>
      <c r="H42" s="103">
        <f>H12+H16+H37+H20+H24+H29+H33+H41</f>
        <v>3155.13</v>
      </c>
      <c r="I42" s="103">
        <f t="shared" ref="I42:J42" si="9">I12+I16+I37+I20+I24+I29+I33+I41</f>
        <v>3744.5800000000004</v>
      </c>
      <c r="J42" s="267">
        <f t="shared" si="9"/>
        <v>2769.5</v>
      </c>
      <c r="K42" s="185"/>
      <c r="L42" s="186"/>
      <c r="M42" s="186"/>
      <c r="N42" s="431"/>
      <c r="O42" s="430"/>
      <c r="P42" s="17"/>
      <c r="Q42" s="17"/>
      <c r="R42" s="17"/>
      <c r="S42" s="17"/>
    </row>
    <row r="43" spans="1:19" s="13" customFormat="1" ht="47.45" customHeight="1" thickBot="1" x14ac:dyDescent="0.25">
      <c r="A43" s="64" t="s">
        <v>7</v>
      </c>
      <c r="B43" s="65" t="s">
        <v>9</v>
      </c>
      <c r="C43" s="538" t="s">
        <v>50</v>
      </c>
      <c r="D43" s="538"/>
      <c r="E43" s="538"/>
      <c r="F43" s="538"/>
      <c r="G43" s="538"/>
      <c r="H43" s="538"/>
      <c r="I43" s="538"/>
      <c r="J43" s="538"/>
      <c r="K43" s="538"/>
      <c r="L43" s="538"/>
      <c r="M43" s="539"/>
      <c r="N43" s="429"/>
      <c r="O43" s="430"/>
      <c r="P43" s="17"/>
      <c r="Q43" s="17"/>
      <c r="R43" s="17"/>
      <c r="S43" s="17"/>
    </row>
    <row r="44" spans="1:19" s="13" customFormat="1" ht="37.9" customHeight="1" x14ac:dyDescent="0.2">
      <c r="A44" s="319"/>
      <c r="B44" s="322"/>
      <c r="C44" s="325"/>
      <c r="D44" s="328" t="s">
        <v>146</v>
      </c>
      <c r="E44" s="331" t="s">
        <v>30</v>
      </c>
      <c r="F44" s="346" t="s">
        <v>47</v>
      </c>
      <c r="G44" s="27" t="s">
        <v>44</v>
      </c>
      <c r="H44" s="97">
        <v>35</v>
      </c>
      <c r="I44" s="104">
        <v>463.27</v>
      </c>
      <c r="J44" s="34">
        <v>463.3</v>
      </c>
      <c r="K44" s="66" t="s">
        <v>77</v>
      </c>
      <c r="L44" s="58" t="s">
        <v>32</v>
      </c>
      <c r="M44" s="59" t="s">
        <v>32</v>
      </c>
      <c r="N44" s="338" t="s">
        <v>214</v>
      </c>
      <c r="O44" s="339"/>
      <c r="P44" s="17"/>
      <c r="Q44" s="17"/>
      <c r="R44" s="17"/>
      <c r="S44" s="17"/>
    </row>
    <row r="45" spans="1:19" s="13" customFormat="1" ht="19.899999999999999" customHeight="1" x14ac:dyDescent="0.2">
      <c r="A45" s="320"/>
      <c r="B45" s="323"/>
      <c r="C45" s="326"/>
      <c r="D45" s="329"/>
      <c r="E45" s="332"/>
      <c r="F45" s="347"/>
      <c r="G45" s="51" t="s">
        <v>31</v>
      </c>
      <c r="H45" s="101">
        <v>1.5</v>
      </c>
      <c r="I45" s="108">
        <v>731.82</v>
      </c>
      <c r="J45" s="55">
        <v>587.4</v>
      </c>
      <c r="K45" s="67"/>
      <c r="L45" s="60"/>
      <c r="M45" s="61"/>
      <c r="N45" s="340"/>
      <c r="O45" s="341"/>
      <c r="P45" s="17"/>
      <c r="Q45" s="17"/>
      <c r="R45" s="17"/>
      <c r="S45" s="17"/>
    </row>
    <row r="46" spans="1:19" s="13" customFormat="1" ht="26.45" customHeight="1" x14ac:dyDescent="0.2">
      <c r="A46" s="320"/>
      <c r="B46" s="323"/>
      <c r="C46" s="326"/>
      <c r="D46" s="329"/>
      <c r="E46" s="332"/>
      <c r="F46" s="348"/>
      <c r="G46" s="28" t="s">
        <v>46</v>
      </c>
      <c r="H46" s="98">
        <v>50</v>
      </c>
      <c r="I46" s="139">
        <v>250</v>
      </c>
      <c r="J46" s="163">
        <v>220.8</v>
      </c>
      <c r="K46" s="63"/>
      <c r="L46" s="62"/>
      <c r="M46" s="171"/>
      <c r="N46" s="340"/>
      <c r="O46" s="341"/>
      <c r="P46" s="5"/>
      <c r="Q46" s="17"/>
      <c r="R46" s="17"/>
      <c r="S46" s="17"/>
    </row>
    <row r="47" spans="1:19" s="13" customFormat="1" ht="65.45" customHeight="1" thickBot="1" x14ac:dyDescent="0.25">
      <c r="A47" s="321"/>
      <c r="B47" s="324"/>
      <c r="C47" s="327"/>
      <c r="D47" s="330"/>
      <c r="E47" s="333"/>
      <c r="F47" s="349"/>
      <c r="G47" s="49" t="s">
        <v>8</v>
      </c>
      <c r="H47" s="102">
        <f>H44+H45+H46</f>
        <v>86.5</v>
      </c>
      <c r="I47" s="81">
        <f t="shared" ref="I47" si="10">I44+I45+I46</f>
        <v>1445.0900000000001</v>
      </c>
      <c r="J47" s="81">
        <f t="shared" ref="J47" si="11">J44+J45+J46</f>
        <v>1271.5</v>
      </c>
      <c r="K47" s="189"/>
      <c r="L47" s="173"/>
      <c r="M47" s="174"/>
      <c r="N47" s="342"/>
      <c r="O47" s="343"/>
      <c r="P47" s="17"/>
      <c r="Q47" s="17"/>
      <c r="R47" s="17"/>
      <c r="S47" s="17"/>
    </row>
    <row r="48" spans="1:19" s="13" customFormat="1" ht="14.25" customHeight="1" x14ac:dyDescent="0.2">
      <c r="A48" s="319"/>
      <c r="B48" s="322"/>
      <c r="C48" s="325"/>
      <c r="D48" s="328" t="s">
        <v>51</v>
      </c>
      <c r="E48" s="331" t="s">
        <v>30</v>
      </c>
      <c r="F48" s="346" t="s">
        <v>47</v>
      </c>
      <c r="G48" s="27" t="s">
        <v>44</v>
      </c>
      <c r="H48" s="97">
        <v>0</v>
      </c>
      <c r="I48" s="104">
        <v>0</v>
      </c>
      <c r="J48" s="34">
        <v>0</v>
      </c>
      <c r="K48" s="68"/>
      <c r="L48" s="69"/>
      <c r="M48" s="70"/>
      <c r="N48" s="338" t="s">
        <v>213</v>
      </c>
      <c r="O48" s="339"/>
      <c r="P48" s="17"/>
      <c r="Q48" s="17"/>
      <c r="R48" s="17"/>
      <c r="S48" s="17"/>
    </row>
    <row r="49" spans="1:19" s="13" customFormat="1" ht="14.25" customHeight="1" x14ac:dyDescent="0.2">
      <c r="A49" s="320"/>
      <c r="B49" s="323"/>
      <c r="C49" s="326"/>
      <c r="D49" s="329"/>
      <c r="E49" s="332"/>
      <c r="F49" s="347"/>
      <c r="G49" s="157" t="s">
        <v>45</v>
      </c>
      <c r="H49" s="101">
        <v>0</v>
      </c>
      <c r="I49" s="108">
        <v>0</v>
      </c>
      <c r="J49" s="55">
        <v>0</v>
      </c>
      <c r="K49" s="71"/>
      <c r="L49" s="72"/>
      <c r="M49" s="73"/>
      <c r="N49" s="340"/>
      <c r="O49" s="341"/>
      <c r="Q49" s="17"/>
      <c r="R49" s="17"/>
      <c r="S49" s="17"/>
    </row>
    <row r="50" spans="1:19" s="13" customFormat="1" ht="14.25" customHeight="1" x14ac:dyDescent="0.2">
      <c r="A50" s="320"/>
      <c r="B50" s="323"/>
      <c r="C50" s="326"/>
      <c r="D50" s="329"/>
      <c r="E50" s="332"/>
      <c r="F50" s="347"/>
      <c r="G50" s="157" t="s">
        <v>31</v>
      </c>
      <c r="H50" s="101">
        <v>0</v>
      </c>
      <c r="I50" s="108">
        <v>10</v>
      </c>
      <c r="J50" s="55">
        <v>0</v>
      </c>
      <c r="K50" s="71"/>
      <c r="L50" s="72"/>
      <c r="M50" s="73"/>
      <c r="N50" s="340"/>
      <c r="O50" s="341"/>
      <c r="P50" s="17"/>
      <c r="Q50" s="17"/>
      <c r="R50" s="17"/>
      <c r="S50" s="17"/>
    </row>
    <row r="51" spans="1:19" s="13" customFormat="1" ht="16.5" customHeight="1" x14ac:dyDescent="0.2">
      <c r="A51" s="320"/>
      <c r="B51" s="323"/>
      <c r="C51" s="326"/>
      <c r="D51" s="329"/>
      <c r="E51" s="332"/>
      <c r="F51" s="348"/>
      <c r="G51" s="153" t="s">
        <v>46</v>
      </c>
      <c r="H51" s="220">
        <v>0</v>
      </c>
      <c r="I51" s="221">
        <v>0</v>
      </c>
      <c r="J51" s="222">
        <v>0</v>
      </c>
      <c r="K51" s="71"/>
      <c r="L51" s="74"/>
      <c r="M51" s="75"/>
      <c r="N51" s="340"/>
      <c r="O51" s="341"/>
      <c r="P51" s="17"/>
      <c r="Q51" s="17"/>
      <c r="R51" s="17"/>
      <c r="S51" s="17"/>
    </row>
    <row r="52" spans="1:19" s="13" customFormat="1" ht="75.599999999999994" customHeight="1" thickBot="1" x14ac:dyDescent="0.25">
      <c r="A52" s="321"/>
      <c r="B52" s="324"/>
      <c r="C52" s="327"/>
      <c r="D52" s="330"/>
      <c r="E52" s="333"/>
      <c r="F52" s="349"/>
      <c r="G52" s="49" t="s">
        <v>8</v>
      </c>
      <c r="H52" s="102">
        <f>H48+H49+H51+H50</f>
        <v>0</v>
      </c>
      <c r="I52" s="102">
        <f t="shared" ref="I52:J52" si="12">I48+I49+I51+I50</f>
        <v>10</v>
      </c>
      <c r="J52" s="209">
        <f t="shared" si="12"/>
        <v>0</v>
      </c>
      <c r="K52" s="251"/>
      <c r="L52" s="76"/>
      <c r="M52" s="77"/>
      <c r="N52" s="342"/>
      <c r="O52" s="343"/>
      <c r="P52" s="17"/>
      <c r="Q52" s="17"/>
      <c r="R52" s="17"/>
      <c r="S52" s="17"/>
    </row>
    <row r="53" spans="1:19" s="13" customFormat="1" ht="24" customHeight="1" x14ac:dyDescent="0.2">
      <c r="A53" s="319"/>
      <c r="B53" s="322"/>
      <c r="C53" s="325"/>
      <c r="D53" s="328" t="s">
        <v>52</v>
      </c>
      <c r="E53" s="331" t="s">
        <v>30</v>
      </c>
      <c r="F53" s="346" t="s">
        <v>47</v>
      </c>
      <c r="G53" s="27" t="s">
        <v>44</v>
      </c>
      <c r="H53" s="97">
        <v>0</v>
      </c>
      <c r="I53" s="104">
        <v>0</v>
      </c>
      <c r="J53" s="34">
        <v>0</v>
      </c>
      <c r="K53" s="66" t="s">
        <v>147</v>
      </c>
      <c r="L53" s="58" t="s">
        <v>32</v>
      </c>
      <c r="M53" s="302" t="s">
        <v>174</v>
      </c>
      <c r="N53" s="338" t="s">
        <v>212</v>
      </c>
      <c r="O53" s="339"/>
      <c r="P53" s="17"/>
      <c r="Q53" s="17"/>
      <c r="R53" s="17"/>
      <c r="S53" s="17"/>
    </row>
    <row r="54" spans="1:19" s="13" customFormat="1" ht="21" customHeight="1" x14ac:dyDescent="0.2">
      <c r="A54" s="320"/>
      <c r="B54" s="323"/>
      <c r="C54" s="326"/>
      <c r="D54" s="329"/>
      <c r="E54" s="332"/>
      <c r="F54" s="554"/>
      <c r="G54" s="51" t="s">
        <v>31</v>
      </c>
      <c r="H54" s="101">
        <v>138.19999999999999</v>
      </c>
      <c r="I54" s="108">
        <v>139.19999999999999</v>
      </c>
      <c r="J54" s="55">
        <v>133.4</v>
      </c>
      <c r="K54" s="67"/>
      <c r="L54" s="60"/>
      <c r="M54" s="73"/>
      <c r="N54" s="340"/>
      <c r="O54" s="341"/>
      <c r="P54" s="5"/>
      <c r="Q54" s="17"/>
      <c r="R54" s="17"/>
      <c r="S54" s="17"/>
    </row>
    <row r="55" spans="1:19" s="13" customFormat="1" ht="27.6" customHeight="1" x14ac:dyDescent="0.2">
      <c r="A55" s="320"/>
      <c r="B55" s="323"/>
      <c r="C55" s="326"/>
      <c r="D55" s="329"/>
      <c r="E55" s="332"/>
      <c r="F55" s="555"/>
      <c r="G55" s="28" t="s">
        <v>46</v>
      </c>
      <c r="H55" s="98">
        <v>791.94</v>
      </c>
      <c r="I55" s="139">
        <v>810.66</v>
      </c>
      <c r="J55" s="163">
        <v>480.8</v>
      </c>
      <c r="K55" s="63"/>
      <c r="L55" s="62"/>
      <c r="M55" s="75"/>
      <c r="N55" s="340"/>
      <c r="O55" s="341"/>
      <c r="P55" s="17"/>
      <c r="Q55" s="17"/>
      <c r="R55" s="17"/>
      <c r="S55" s="17"/>
    </row>
    <row r="56" spans="1:19" s="13" customFormat="1" ht="126" customHeight="1" thickBot="1" x14ac:dyDescent="0.25">
      <c r="A56" s="321"/>
      <c r="B56" s="324"/>
      <c r="C56" s="327"/>
      <c r="D56" s="330"/>
      <c r="E56" s="333"/>
      <c r="F56" s="556"/>
      <c r="G56" s="49" t="s">
        <v>8</v>
      </c>
      <c r="H56" s="102">
        <f>H53+H54+H55</f>
        <v>930.1400000000001</v>
      </c>
      <c r="I56" s="81">
        <f t="shared" ref="I56" si="13">I53+I54+I55</f>
        <v>949.8599999999999</v>
      </c>
      <c r="J56" s="81">
        <f t="shared" ref="J56" si="14">J53+J54+J55</f>
        <v>614.20000000000005</v>
      </c>
      <c r="K56" s="189"/>
      <c r="L56" s="173"/>
      <c r="M56" s="77"/>
      <c r="N56" s="342"/>
      <c r="O56" s="343"/>
      <c r="P56" s="17"/>
      <c r="Q56" s="17"/>
      <c r="R56" s="17"/>
      <c r="S56" s="17"/>
    </row>
    <row r="57" spans="1:19" s="13" customFormat="1" ht="14.25" customHeight="1" x14ac:dyDescent="0.2">
      <c r="A57" s="319"/>
      <c r="B57" s="322"/>
      <c r="C57" s="325"/>
      <c r="D57" s="328" t="s">
        <v>53</v>
      </c>
      <c r="E57" s="331" t="s">
        <v>30</v>
      </c>
      <c r="F57" s="346" t="s">
        <v>59</v>
      </c>
      <c r="G57" s="27" t="s">
        <v>44</v>
      </c>
      <c r="H57" s="97">
        <v>0</v>
      </c>
      <c r="I57" s="104">
        <v>0</v>
      </c>
      <c r="J57" s="34">
        <v>0</v>
      </c>
      <c r="K57" s="66" t="s">
        <v>147</v>
      </c>
      <c r="L57" s="58" t="s">
        <v>32</v>
      </c>
      <c r="M57" s="70"/>
      <c r="N57" s="338" t="s">
        <v>211</v>
      </c>
      <c r="O57" s="339"/>
      <c r="P57" s="17"/>
      <c r="Q57" s="17"/>
      <c r="R57" s="17"/>
      <c r="S57" s="17"/>
    </row>
    <row r="58" spans="1:19" s="13" customFormat="1" ht="31.9" customHeight="1" x14ac:dyDescent="0.2">
      <c r="A58" s="320"/>
      <c r="B58" s="323"/>
      <c r="C58" s="326"/>
      <c r="D58" s="329"/>
      <c r="E58" s="332"/>
      <c r="F58" s="347"/>
      <c r="G58" s="51" t="s">
        <v>31</v>
      </c>
      <c r="H58" s="101">
        <v>220.2</v>
      </c>
      <c r="I58" s="108">
        <v>221.23</v>
      </c>
      <c r="J58" s="55">
        <v>97.2</v>
      </c>
      <c r="K58" s="67"/>
      <c r="L58" s="60"/>
      <c r="M58" s="73"/>
      <c r="N58" s="340"/>
      <c r="O58" s="341"/>
      <c r="P58" s="17"/>
      <c r="Q58" s="17"/>
      <c r="R58" s="17"/>
      <c r="S58" s="17"/>
    </row>
    <row r="59" spans="1:19" s="13" customFormat="1" ht="37.15" customHeight="1" x14ac:dyDescent="0.2">
      <c r="A59" s="320"/>
      <c r="B59" s="323"/>
      <c r="C59" s="326"/>
      <c r="D59" s="329"/>
      <c r="E59" s="332"/>
      <c r="F59" s="348"/>
      <c r="G59" s="28" t="s">
        <v>46</v>
      </c>
      <c r="H59" s="98">
        <v>762.3</v>
      </c>
      <c r="I59" s="139">
        <v>670.8</v>
      </c>
      <c r="J59" s="163">
        <v>434.8</v>
      </c>
      <c r="K59" s="63"/>
      <c r="L59" s="62"/>
      <c r="M59" s="75"/>
      <c r="N59" s="340"/>
      <c r="O59" s="341"/>
      <c r="P59" s="5"/>
      <c r="Q59" s="17"/>
      <c r="R59" s="17"/>
      <c r="S59" s="17"/>
    </row>
    <row r="60" spans="1:19" s="13" customFormat="1" ht="122.45" customHeight="1" thickBot="1" x14ac:dyDescent="0.25">
      <c r="A60" s="321"/>
      <c r="B60" s="324"/>
      <c r="C60" s="327"/>
      <c r="D60" s="330"/>
      <c r="E60" s="333"/>
      <c r="F60" s="349"/>
      <c r="G60" s="49" t="s">
        <v>8</v>
      </c>
      <c r="H60" s="102">
        <f>H57+H58+H59</f>
        <v>982.5</v>
      </c>
      <c r="I60" s="81">
        <f t="shared" ref="I60" si="15">I57+I58+I59</f>
        <v>892.03</v>
      </c>
      <c r="J60" s="81">
        <f t="shared" ref="J60" si="16">J57+J58+J59</f>
        <v>532</v>
      </c>
      <c r="K60" s="189"/>
      <c r="L60" s="173"/>
      <c r="M60" s="77"/>
      <c r="N60" s="342"/>
      <c r="O60" s="343"/>
      <c r="P60" s="17"/>
      <c r="Q60" s="17"/>
      <c r="R60" s="17"/>
      <c r="S60" s="17"/>
    </row>
    <row r="61" spans="1:19" s="13" customFormat="1" ht="14.25" customHeight="1" x14ac:dyDescent="0.2">
      <c r="A61" s="319"/>
      <c r="B61" s="322"/>
      <c r="C61" s="325"/>
      <c r="D61" s="328" t="s">
        <v>54</v>
      </c>
      <c r="E61" s="331" t="s">
        <v>30</v>
      </c>
      <c r="F61" s="346" t="s">
        <v>47</v>
      </c>
      <c r="G61" s="27" t="s">
        <v>44</v>
      </c>
      <c r="H61" s="97">
        <v>0</v>
      </c>
      <c r="I61" s="104">
        <v>0</v>
      </c>
      <c r="J61" s="34">
        <v>0</v>
      </c>
      <c r="K61" s="66" t="s">
        <v>77</v>
      </c>
      <c r="L61" s="58" t="s">
        <v>32</v>
      </c>
      <c r="M61" s="59" t="s">
        <v>32</v>
      </c>
      <c r="N61" s="338" t="s">
        <v>175</v>
      </c>
      <c r="O61" s="339"/>
      <c r="P61" s="80"/>
      <c r="Q61" s="80"/>
      <c r="R61" s="80"/>
      <c r="S61" s="80"/>
    </row>
    <row r="62" spans="1:19" s="13" customFormat="1" ht="14.25" customHeight="1" x14ac:dyDescent="0.2">
      <c r="A62" s="320"/>
      <c r="B62" s="323"/>
      <c r="C62" s="326"/>
      <c r="D62" s="329"/>
      <c r="E62" s="332"/>
      <c r="F62" s="347"/>
      <c r="G62" s="157" t="s">
        <v>45</v>
      </c>
      <c r="H62" s="101">
        <v>0</v>
      </c>
      <c r="I62" s="108">
        <v>0</v>
      </c>
      <c r="J62" s="55">
        <v>0</v>
      </c>
      <c r="K62" s="67"/>
      <c r="L62" s="60"/>
      <c r="M62" s="61"/>
      <c r="N62" s="340"/>
      <c r="O62" s="341"/>
      <c r="P62" s="80"/>
      <c r="Q62" s="80"/>
      <c r="R62" s="80"/>
      <c r="S62" s="80"/>
    </row>
    <row r="63" spans="1:19" s="13" customFormat="1" ht="32.450000000000003" customHeight="1" x14ac:dyDescent="0.2">
      <c r="A63" s="320"/>
      <c r="B63" s="323"/>
      <c r="C63" s="326"/>
      <c r="D63" s="329"/>
      <c r="E63" s="332"/>
      <c r="F63" s="347"/>
      <c r="G63" s="157" t="s">
        <v>31</v>
      </c>
      <c r="H63" s="101">
        <v>151.30000000000001</v>
      </c>
      <c r="I63" s="108">
        <v>151.30000000000001</v>
      </c>
      <c r="J63" s="55">
        <v>42.5</v>
      </c>
      <c r="K63" s="67"/>
      <c r="L63" s="60"/>
      <c r="M63" s="61"/>
      <c r="N63" s="340"/>
      <c r="O63" s="341"/>
      <c r="P63" s="80"/>
      <c r="Q63" s="80"/>
      <c r="R63" s="80"/>
      <c r="S63" s="80"/>
    </row>
    <row r="64" spans="1:19" s="13" customFormat="1" ht="16.149999999999999" customHeight="1" x14ac:dyDescent="0.2">
      <c r="A64" s="320"/>
      <c r="B64" s="323"/>
      <c r="C64" s="326"/>
      <c r="D64" s="329"/>
      <c r="E64" s="332"/>
      <c r="F64" s="348"/>
      <c r="G64" s="153" t="s">
        <v>46</v>
      </c>
      <c r="H64" s="98">
        <v>150</v>
      </c>
      <c r="I64" s="139">
        <v>75</v>
      </c>
      <c r="J64" s="163">
        <v>0.6</v>
      </c>
      <c r="K64" s="190"/>
      <c r="L64" s="62"/>
      <c r="M64" s="171"/>
      <c r="N64" s="340"/>
      <c r="O64" s="341"/>
      <c r="P64" s="80"/>
      <c r="Q64" s="80"/>
      <c r="R64" s="80"/>
      <c r="S64" s="80"/>
    </row>
    <row r="65" spans="1:21" s="13" customFormat="1" ht="30" customHeight="1" thickBot="1" x14ac:dyDescent="0.25">
      <c r="A65" s="321"/>
      <c r="B65" s="324"/>
      <c r="C65" s="327"/>
      <c r="D65" s="330"/>
      <c r="E65" s="333"/>
      <c r="F65" s="349"/>
      <c r="G65" s="49" t="s">
        <v>8</v>
      </c>
      <c r="H65" s="102">
        <f>H61+H62+H64+H63</f>
        <v>301.3</v>
      </c>
      <c r="I65" s="102">
        <f t="shared" ref="I65:J65" si="17">I61+I62+I64+I63</f>
        <v>226.3</v>
      </c>
      <c r="J65" s="102">
        <f t="shared" si="17"/>
        <v>43.1</v>
      </c>
      <c r="K65" s="191"/>
      <c r="L65" s="173"/>
      <c r="M65" s="174"/>
      <c r="N65" s="342"/>
      <c r="O65" s="343"/>
      <c r="P65" s="80"/>
      <c r="Q65" s="80"/>
      <c r="R65" s="80"/>
      <c r="S65" s="80"/>
    </row>
    <row r="66" spans="1:21" s="13" customFormat="1" ht="14.25" customHeight="1" x14ac:dyDescent="0.2">
      <c r="A66" s="226"/>
      <c r="B66" s="227"/>
      <c r="C66" s="432"/>
      <c r="D66" s="328" t="s">
        <v>113</v>
      </c>
      <c r="E66" s="331" t="s">
        <v>30</v>
      </c>
      <c r="F66" s="346" t="s">
        <v>47</v>
      </c>
      <c r="G66" s="27" t="s">
        <v>44</v>
      </c>
      <c r="H66" s="97">
        <v>0</v>
      </c>
      <c r="I66" s="104">
        <v>0</v>
      </c>
      <c r="J66" s="34">
        <v>0</v>
      </c>
      <c r="K66" s="66" t="s">
        <v>77</v>
      </c>
      <c r="L66" s="58" t="s">
        <v>32</v>
      </c>
      <c r="M66" s="59" t="s">
        <v>32</v>
      </c>
      <c r="N66" s="409" t="s">
        <v>225</v>
      </c>
      <c r="O66" s="410"/>
      <c r="P66" s="80"/>
      <c r="Q66" s="80"/>
      <c r="R66" s="80"/>
      <c r="S66" s="80"/>
    </row>
    <row r="67" spans="1:21" s="13" customFormat="1" ht="12.75" customHeight="1" x14ac:dyDescent="0.2">
      <c r="A67" s="226"/>
      <c r="B67" s="227"/>
      <c r="C67" s="326"/>
      <c r="D67" s="329"/>
      <c r="E67" s="332"/>
      <c r="F67" s="347"/>
      <c r="G67" s="51" t="s">
        <v>31</v>
      </c>
      <c r="H67" s="101">
        <v>150</v>
      </c>
      <c r="I67" s="108">
        <v>26</v>
      </c>
      <c r="J67" s="55">
        <v>23.8</v>
      </c>
      <c r="K67" s="67"/>
      <c r="L67" s="60"/>
      <c r="M67" s="73"/>
      <c r="N67" s="411"/>
      <c r="O67" s="412"/>
      <c r="P67" s="5"/>
      <c r="Q67" s="80"/>
      <c r="R67" s="80"/>
      <c r="S67" s="80"/>
    </row>
    <row r="68" spans="1:21" s="13" customFormat="1" ht="14.25" customHeight="1" x14ac:dyDescent="0.2">
      <c r="A68" s="226"/>
      <c r="B68" s="227"/>
      <c r="C68" s="326"/>
      <c r="D68" s="329"/>
      <c r="E68" s="332"/>
      <c r="F68" s="348"/>
      <c r="G68" s="28" t="s">
        <v>46</v>
      </c>
      <c r="H68" s="98">
        <v>170</v>
      </c>
      <c r="I68" s="139">
        <v>20.21</v>
      </c>
      <c r="J68" s="163">
        <v>1.6</v>
      </c>
      <c r="K68" s="63"/>
      <c r="L68" s="62"/>
      <c r="M68" s="75"/>
      <c r="N68" s="411"/>
      <c r="O68" s="412"/>
      <c r="P68" s="80"/>
      <c r="Q68" s="80"/>
      <c r="R68" s="80"/>
      <c r="S68" s="80"/>
    </row>
    <row r="69" spans="1:21" s="13" customFormat="1" ht="128.44999999999999" customHeight="1" thickBot="1" x14ac:dyDescent="0.25">
      <c r="A69" s="226"/>
      <c r="B69" s="227"/>
      <c r="C69" s="433"/>
      <c r="D69" s="330"/>
      <c r="E69" s="333"/>
      <c r="F69" s="349"/>
      <c r="G69" s="49" t="s">
        <v>8</v>
      </c>
      <c r="H69" s="102">
        <f>H66+H67+H68</f>
        <v>320</v>
      </c>
      <c r="I69" s="81">
        <f t="shared" ref="I69:J69" si="18">I66+I67+I68</f>
        <v>46.21</v>
      </c>
      <c r="J69" s="81">
        <f t="shared" si="18"/>
        <v>25.400000000000002</v>
      </c>
      <c r="K69" s="189"/>
      <c r="L69" s="173"/>
      <c r="M69" s="77"/>
      <c r="N69" s="413"/>
      <c r="O69" s="414"/>
      <c r="P69" s="80"/>
      <c r="Q69" s="80"/>
      <c r="R69" s="80"/>
      <c r="S69" s="80"/>
    </row>
    <row r="70" spans="1:21" s="13" customFormat="1" ht="16.5" customHeight="1" x14ac:dyDescent="0.2">
      <c r="A70" s="557"/>
      <c r="B70" s="560"/>
      <c r="C70" s="432"/>
      <c r="D70" s="562" t="s">
        <v>148</v>
      </c>
      <c r="E70" s="565" t="s">
        <v>30</v>
      </c>
      <c r="F70" s="568" t="s">
        <v>47</v>
      </c>
      <c r="G70" s="27" t="s">
        <v>44</v>
      </c>
      <c r="H70" s="97">
        <v>0</v>
      </c>
      <c r="I70" s="104">
        <v>0</v>
      </c>
      <c r="J70" s="34">
        <v>0</v>
      </c>
      <c r="K70" s="66"/>
      <c r="L70" s="58"/>
      <c r="M70" s="59"/>
      <c r="N70" s="338" t="s">
        <v>176</v>
      </c>
      <c r="O70" s="420"/>
      <c r="P70" s="5"/>
      <c r="Q70" s="80"/>
      <c r="R70" s="80"/>
      <c r="S70" s="80"/>
    </row>
    <row r="71" spans="1:21" s="13" customFormat="1" ht="14.25" customHeight="1" x14ac:dyDescent="0.2">
      <c r="A71" s="558"/>
      <c r="B71" s="323"/>
      <c r="C71" s="326"/>
      <c r="D71" s="563"/>
      <c r="E71" s="566"/>
      <c r="F71" s="569"/>
      <c r="G71" s="51" t="s">
        <v>45</v>
      </c>
      <c r="H71" s="101">
        <v>0</v>
      </c>
      <c r="I71" s="108">
        <v>0</v>
      </c>
      <c r="J71" s="55">
        <v>0</v>
      </c>
      <c r="K71" s="67"/>
      <c r="L71" s="60"/>
      <c r="M71" s="61"/>
      <c r="N71" s="421"/>
      <c r="O71" s="422"/>
      <c r="P71" s="80"/>
      <c r="Q71" s="80"/>
      <c r="R71" s="80"/>
      <c r="S71" s="80"/>
    </row>
    <row r="72" spans="1:21" s="13" customFormat="1" ht="14.25" customHeight="1" x14ac:dyDescent="0.2">
      <c r="A72" s="558"/>
      <c r="B72" s="323"/>
      <c r="C72" s="326"/>
      <c r="D72" s="563"/>
      <c r="E72" s="566"/>
      <c r="F72" s="569"/>
      <c r="G72" s="28" t="s">
        <v>46</v>
      </c>
      <c r="H72" s="98">
        <v>0</v>
      </c>
      <c r="I72" s="139">
        <v>0</v>
      </c>
      <c r="J72" s="163">
        <v>0</v>
      </c>
      <c r="K72" s="63"/>
      <c r="L72" s="62"/>
      <c r="M72" s="171"/>
      <c r="N72" s="421"/>
      <c r="O72" s="422"/>
      <c r="P72" s="80"/>
      <c r="Q72" s="80"/>
      <c r="R72" s="80"/>
      <c r="S72" s="80"/>
    </row>
    <row r="73" spans="1:21" s="13" customFormat="1" ht="75.599999999999994" customHeight="1" thickBot="1" x14ac:dyDescent="0.25">
      <c r="A73" s="559"/>
      <c r="B73" s="561"/>
      <c r="C73" s="433"/>
      <c r="D73" s="564"/>
      <c r="E73" s="567"/>
      <c r="F73" s="570"/>
      <c r="G73" s="49" t="s">
        <v>8</v>
      </c>
      <c r="H73" s="102">
        <f>H70+H71+H72</f>
        <v>0</v>
      </c>
      <c r="I73" s="81">
        <f t="shared" ref="I73" si="19">I70+I71+I72</f>
        <v>0</v>
      </c>
      <c r="J73" s="81">
        <f t="shared" ref="J73" si="20">J70+J71+J72</f>
        <v>0</v>
      </c>
      <c r="K73" s="189"/>
      <c r="L73" s="173"/>
      <c r="M73" s="174"/>
      <c r="N73" s="423"/>
      <c r="O73" s="424"/>
      <c r="P73" s="80"/>
      <c r="Q73" s="80"/>
      <c r="R73" s="80"/>
      <c r="S73" s="80"/>
    </row>
    <row r="74" spans="1:21" s="13" customFormat="1" ht="14.25" customHeight="1" x14ac:dyDescent="0.2">
      <c r="A74" s="319"/>
      <c r="B74" s="322"/>
      <c r="C74" s="325"/>
      <c r="D74" s="328" t="s">
        <v>55</v>
      </c>
      <c r="E74" s="331" t="s">
        <v>30</v>
      </c>
      <c r="F74" s="346" t="s">
        <v>61</v>
      </c>
      <c r="G74" s="27" t="s">
        <v>44</v>
      </c>
      <c r="H74" s="97">
        <v>0</v>
      </c>
      <c r="I74" s="104">
        <v>0</v>
      </c>
      <c r="J74" s="34">
        <v>0</v>
      </c>
      <c r="K74" s="67" t="s">
        <v>149</v>
      </c>
      <c r="L74" s="60" t="s">
        <v>32</v>
      </c>
      <c r="M74" s="59"/>
      <c r="N74" s="338" t="s">
        <v>177</v>
      </c>
      <c r="O74" s="339"/>
      <c r="P74" s="5"/>
      <c r="Q74" s="80"/>
      <c r="R74" s="80"/>
      <c r="S74" s="80"/>
      <c r="T74" s="80"/>
      <c r="U74" s="80"/>
    </row>
    <row r="75" spans="1:21" s="13" customFormat="1" ht="14.25" customHeight="1" x14ac:dyDescent="0.2">
      <c r="A75" s="320"/>
      <c r="B75" s="323"/>
      <c r="C75" s="326"/>
      <c r="D75" s="329"/>
      <c r="E75" s="332"/>
      <c r="F75" s="347"/>
      <c r="G75" s="51" t="s">
        <v>31</v>
      </c>
      <c r="H75" s="101">
        <v>2</v>
      </c>
      <c r="I75" s="108">
        <v>2.0099999999999998</v>
      </c>
      <c r="J75" s="55">
        <v>1.3</v>
      </c>
      <c r="K75" s="67" t="s">
        <v>76</v>
      </c>
      <c r="L75" s="62" t="s">
        <v>32</v>
      </c>
      <c r="M75" s="61"/>
      <c r="N75" s="340"/>
      <c r="O75" s="341"/>
      <c r="P75" s="80"/>
      <c r="Q75" s="80"/>
      <c r="R75" s="80"/>
      <c r="S75" s="80"/>
      <c r="T75" s="80"/>
      <c r="U75" s="80"/>
    </row>
    <row r="76" spans="1:21" s="13" customFormat="1" ht="14.25" customHeight="1" x14ac:dyDescent="0.2">
      <c r="A76" s="320"/>
      <c r="B76" s="323"/>
      <c r="C76" s="326"/>
      <c r="D76" s="329"/>
      <c r="E76" s="332"/>
      <c r="F76" s="348"/>
      <c r="G76" s="28" t="s">
        <v>46</v>
      </c>
      <c r="H76" s="98">
        <v>210</v>
      </c>
      <c r="I76" s="139">
        <v>28</v>
      </c>
      <c r="J76" s="163">
        <v>0</v>
      </c>
      <c r="K76" s="63"/>
      <c r="L76" s="62"/>
      <c r="M76" s="171"/>
      <c r="N76" s="340"/>
      <c r="O76" s="341"/>
      <c r="P76" s="80"/>
      <c r="Q76" s="80"/>
      <c r="R76" s="80"/>
      <c r="S76" s="80"/>
      <c r="T76" s="80"/>
      <c r="U76" s="80"/>
    </row>
    <row r="77" spans="1:21" s="13" customFormat="1" ht="68.25" customHeight="1" thickBot="1" x14ac:dyDescent="0.25">
      <c r="A77" s="321"/>
      <c r="B77" s="324"/>
      <c r="C77" s="327"/>
      <c r="D77" s="330"/>
      <c r="E77" s="333"/>
      <c r="F77" s="349"/>
      <c r="G77" s="49" t="s">
        <v>8</v>
      </c>
      <c r="H77" s="102">
        <f>H74+H75+H76</f>
        <v>212</v>
      </c>
      <c r="I77" s="81">
        <f t="shared" ref="I77" si="21">I74+I75+I76</f>
        <v>30.009999999999998</v>
      </c>
      <c r="J77" s="81">
        <f t="shared" ref="J77" si="22">J74+J75+J76</f>
        <v>1.3</v>
      </c>
      <c r="K77" s="189"/>
      <c r="L77" s="173"/>
      <c r="M77" s="174"/>
      <c r="N77" s="342"/>
      <c r="O77" s="343"/>
      <c r="P77" s="80"/>
      <c r="Q77" s="80"/>
      <c r="R77" s="80"/>
      <c r="S77" s="80"/>
      <c r="T77" s="80"/>
      <c r="U77" s="80"/>
    </row>
    <row r="78" spans="1:21" s="13" customFormat="1" ht="14.25" customHeight="1" x14ac:dyDescent="0.2">
      <c r="A78" s="319"/>
      <c r="B78" s="322"/>
      <c r="C78" s="325"/>
      <c r="D78" s="328" t="s">
        <v>56</v>
      </c>
      <c r="E78" s="331" t="s">
        <v>30</v>
      </c>
      <c r="F78" s="346" t="s">
        <v>62</v>
      </c>
      <c r="G78" s="27" t="s">
        <v>31</v>
      </c>
      <c r="H78" s="32">
        <v>8</v>
      </c>
      <c r="I78" s="33">
        <v>8</v>
      </c>
      <c r="J78" s="34">
        <v>8</v>
      </c>
      <c r="K78" s="66" t="s">
        <v>58</v>
      </c>
      <c r="L78" s="110" t="s">
        <v>32</v>
      </c>
      <c r="M78" s="303" t="s">
        <v>32</v>
      </c>
      <c r="N78" s="338" t="s">
        <v>97</v>
      </c>
      <c r="O78" s="339"/>
      <c r="P78" s="5"/>
      <c r="Q78" s="17"/>
      <c r="R78" s="17"/>
      <c r="S78" s="17"/>
    </row>
    <row r="79" spans="1:21" s="13" customFormat="1" ht="14.25" customHeight="1" x14ac:dyDescent="0.2">
      <c r="A79" s="320"/>
      <c r="B79" s="323"/>
      <c r="C79" s="326"/>
      <c r="D79" s="329"/>
      <c r="E79" s="332"/>
      <c r="F79" s="347"/>
      <c r="G79" s="51" t="s">
        <v>45</v>
      </c>
      <c r="H79" s="53">
        <v>0</v>
      </c>
      <c r="I79" s="54">
        <v>0</v>
      </c>
      <c r="J79" s="55">
        <v>0</v>
      </c>
      <c r="K79" s="63"/>
      <c r="L79" s="111"/>
      <c r="M79" s="304"/>
      <c r="N79" s="340"/>
      <c r="O79" s="341"/>
      <c r="P79" s="17"/>
      <c r="Q79" s="17"/>
      <c r="R79" s="17"/>
      <c r="S79" s="17"/>
    </row>
    <row r="80" spans="1:21" s="13" customFormat="1" ht="14.25" customHeight="1" x14ac:dyDescent="0.2">
      <c r="A80" s="320"/>
      <c r="B80" s="323"/>
      <c r="C80" s="326"/>
      <c r="D80" s="329"/>
      <c r="E80" s="332"/>
      <c r="F80" s="348"/>
      <c r="G80" s="28" t="s">
        <v>46</v>
      </c>
      <c r="H80" s="35">
        <v>0</v>
      </c>
      <c r="I80" s="158">
        <v>0</v>
      </c>
      <c r="J80" s="163">
        <v>0</v>
      </c>
      <c r="K80" s="63"/>
      <c r="L80" s="192"/>
      <c r="M80" s="308"/>
      <c r="N80" s="340"/>
      <c r="O80" s="341"/>
      <c r="P80" s="17"/>
      <c r="Q80" s="17"/>
      <c r="R80" s="17"/>
      <c r="S80" s="17"/>
    </row>
    <row r="81" spans="1:19" s="13" customFormat="1" ht="14.25" customHeight="1" thickBot="1" x14ac:dyDescent="0.25">
      <c r="A81" s="321"/>
      <c r="B81" s="324"/>
      <c r="C81" s="327"/>
      <c r="D81" s="330"/>
      <c r="E81" s="333"/>
      <c r="F81" s="349"/>
      <c r="G81" s="49" t="s">
        <v>8</v>
      </c>
      <c r="H81" s="30">
        <f>H78+H79+H80</f>
        <v>8</v>
      </c>
      <c r="I81" s="30">
        <f>I78+I79+I80</f>
        <v>8</v>
      </c>
      <c r="J81" s="31">
        <f>J78+J79+J80</f>
        <v>8</v>
      </c>
      <c r="K81" s="189"/>
      <c r="L81" s="229"/>
      <c r="M81" s="309"/>
      <c r="N81" s="342"/>
      <c r="O81" s="343"/>
      <c r="P81" s="17"/>
      <c r="Q81" s="17"/>
      <c r="R81" s="17"/>
      <c r="S81" s="17"/>
    </row>
    <row r="82" spans="1:19" s="13" customFormat="1" ht="14.25" customHeight="1" x14ac:dyDescent="0.2">
      <c r="A82" s="226"/>
      <c r="B82" s="227"/>
      <c r="C82" s="432"/>
      <c r="D82" s="328" t="s">
        <v>163</v>
      </c>
      <c r="E82" s="331" t="s">
        <v>30</v>
      </c>
      <c r="F82" s="334" t="s">
        <v>96</v>
      </c>
      <c r="G82" s="27" t="s">
        <v>31</v>
      </c>
      <c r="H82" s="32">
        <v>0.3</v>
      </c>
      <c r="I82" s="33">
        <v>0.3</v>
      </c>
      <c r="J82" s="34">
        <v>0</v>
      </c>
      <c r="K82" s="66"/>
      <c r="L82" s="110"/>
      <c r="M82" s="303"/>
      <c r="N82" s="350" t="s">
        <v>178</v>
      </c>
      <c r="O82" s="361"/>
      <c r="P82" s="17"/>
      <c r="Q82" s="17"/>
      <c r="R82" s="17"/>
      <c r="S82" s="17"/>
    </row>
    <row r="83" spans="1:19" s="13" customFormat="1" ht="14.25" customHeight="1" x14ac:dyDescent="0.2">
      <c r="A83" s="226"/>
      <c r="B83" s="227"/>
      <c r="C83" s="326"/>
      <c r="D83" s="329"/>
      <c r="E83" s="332"/>
      <c r="F83" s="335"/>
      <c r="G83" s="51" t="s">
        <v>44</v>
      </c>
      <c r="H83" s="53">
        <v>0</v>
      </c>
      <c r="I83" s="54">
        <v>0</v>
      </c>
      <c r="J83" s="55">
        <v>0</v>
      </c>
      <c r="K83" s="188"/>
      <c r="L83" s="111"/>
      <c r="M83" s="304"/>
      <c r="N83" s="351"/>
      <c r="O83" s="362"/>
      <c r="P83" s="17"/>
      <c r="Q83" s="17"/>
      <c r="R83" s="17"/>
      <c r="S83" s="17"/>
    </row>
    <row r="84" spans="1:19" s="13" customFormat="1" ht="14.25" customHeight="1" x14ac:dyDescent="0.2">
      <c r="A84" s="226"/>
      <c r="B84" s="227"/>
      <c r="C84" s="326"/>
      <c r="D84" s="329"/>
      <c r="E84" s="332"/>
      <c r="F84" s="336"/>
      <c r="G84" s="28" t="s">
        <v>46</v>
      </c>
      <c r="H84" s="35">
        <v>0</v>
      </c>
      <c r="I84" s="158">
        <v>1.1000000000000001</v>
      </c>
      <c r="J84" s="163">
        <v>0</v>
      </c>
      <c r="K84" s="63"/>
      <c r="L84" s="192"/>
      <c r="M84" s="308"/>
      <c r="N84" s="351"/>
      <c r="O84" s="362"/>
      <c r="Q84" s="17"/>
      <c r="R84" s="17"/>
      <c r="S84" s="17"/>
    </row>
    <row r="85" spans="1:19" s="13" customFormat="1" ht="42" customHeight="1" thickBot="1" x14ac:dyDescent="0.3">
      <c r="A85" s="226"/>
      <c r="B85" s="227"/>
      <c r="C85" s="433"/>
      <c r="D85" s="330"/>
      <c r="E85" s="333"/>
      <c r="F85" s="337"/>
      <c r="G85" s="49" t="s">
        <v>8</v>
      </c>
      <c r="H85" s="209">
        <f>H82+H83+H84</f>
        <v>0.3</v>
      </c>
      <c r="I85" s="209">
        <f>I82+I83+I84</f>
        <v>1.4000000000000001</v>
      </c>
      <c r="J85" s="81">
        <f>J82+J83+J84</f>
        <v>0</v>
      </c>
      <c r="K85" s="189"/>
      <c r="L85" s="229"/>
      <c r="M85" s="309"/>
      <c r="N85" s="363"/>
      <c r="O85" s="364"/>
      <c r="P85" s="17"/>
      <c r="Q85" s="17"/>
      <c r="R85" s="170"/>
      <c r="S85" s="17"/>
    </row>
    <row r="86" spans="1:19" s="13" customFormat="1" ht="25.15" customHeight="1" x14ac:dyDescent="0.2">
      <c r="A86" s="319"/>
      <c r="B86" s="322"/>
      <c r="C86" s="325"/>
      <c r="D86" s="328" t="s">
        <v>94</v>
      </c>
      <c r="E86" s="331" t="s">
        <v>30</v>
      </c>
      <c r="F86" s="334" t="s">
        <v>95</v>
      </c>
      <c r="G86" s="27" t="s">
        <v>31</v>
      </c>
      <c r="H86" s="32">
        <v>126.4</v>
      </c>
      <c r="I86" s="294">
        <v>0.02</v>
      </c>
      <c r="J86" s="296">
        <v>0.01</v>
      </c>
      <c r="K86" s="193" t="s">
        <v>138</v>
      </c>
      <c r="L86" s="110" t="s">
        <v>32</v>
      </c>
      <c r="M86" s="303" t="s">
        <v>32</v>
      </c>
      <c r="N86" s="338" t="s">
        <v>195</v>
      </c>
      <c r="O86" s="339"/>
      <c r="Q86" s="17"/>
      <c r="R86" s="17"/>
      <c r="S86" s="17"/>
    </row>
    <row r="87" spans="1:19" s="13" customFormat="1" ht="14.25" customHeight="1" x14ac:dyDescent="0.2">
      <c r="A87" s="320"/>
      <c r="B87" s="323"/>
      <c r="C87" s="326"/>
      <c r="D87" s="329"/>
      <c r="E87" s="332"/>
      <c r="F87" s="335"/>
      <c r="G87" s="51" t="s">
        <v>44</v>
      </c>
      <c r="H87" s="53">
        <v>0</v>
      </c>
      <c r="I87" s="54">
        <v>0</v>
      </c>
      <c r="J87" s="55">
        <v>0</v>
      </c>
      <c r="K87" s="67" t="s">
        <v>93</v>
      </c>
      <c r="L87" s="111" t="s">
        <v>32</v>
      </c>
      <c r="M87" s="304" t="s">
        <v>32</v>
      </c>
      <c r="N87" s="340"/>
      <c r="O87" s="341"/>
      <c r="P87" s="17"/>
      <c r="Q87" s="17"/>
      <c r="R87" s="17"/>
      <c r="S87" s="17"/>
    </row>
    <row r="88" spans="1:19" s="13" customFormat="1" ht="19.149999999999999" customHeight="1" x14ac:dyDescent="0.2">
      <c r="A88" s="320"/>
      <c r="B88" s="323"/>
      <c r="C88" s="326"/>
      <c r="D88" s="329"/>
      <c r="E88" s="332"/>
      <c r="F88" s="336"/>
      <c r="G88" s="28" t="s">
        <v>46</v>
      </c>
      <c r="H88" s="35">
        <v>0</v>
      </c>
      <c r="I88" s="158">
        <v>0</v>
      </c>
      <c r="J88" s="163">
        <v>0</v>
      </c>
      <c r="K88" s="188" t="s">
        <v>57</v>
      </c>
      <c r="L88" s="192" t="s">
        <v>32</v>
      </c>
      <c r="M88" s="308" t="s">
        <v>32</v>
      </c>
      <c r="N88" s="340"/>
      <c r="O88" s="341"/>
      <c r="P88" s="17"/>
      <c r="Q88" s="17"/>
      <c r="R88" s="17"/>
      <c r="S88" s="17"/>
    </row>
    <row r="89" spans="1:19" s="13" customFormat="1" ht="49.15" customHeight="1" thickBot="1" x14ac:dyDescent="0.25">
      <c r="A89" s="321"/>
      <c r="B89" s="324"/>
      <c r="C89" s="327"/>
      <c r="D89" s="330"/>
      <c r="E89" s="333"/>
      <c r="F89" s="337"/>
      <c r="G89" s="49" t="s">
        <v>8</v>
      </c>
      <c r="H89" s="209">
        <f>H86+H87+H88</f>
        <v>126.4</v>
      </c>
      <c r="I89" s="293">
        <f>I86+I87+I88</f>
        <v>0.02</v>
      </c>
      <c r="J89" s="297">
        <f>J86+J87+J88</f>
        <v>0.01</v>
      </c>
      <c r="K89" s="189"/>
      <c r="L89" s="229"/>
      <c r="M89" s="309"/>
      <c r="N89" s="342"/>
      <c r="O89" s="343"/>
      <c r="P89" s="17"/>
      <c r="Q89" s="17"/>
      <c r="R89" s="17"/>
      <c r="S89" s="17"/>
    </row>
    <row r="90" spans="1:19" s="13" customFormat="1" ht="14.25" customHeight="1" x14ac:dyDescent="0.2">
      <c r="A90" s="319"/>
      <c r="B90" s="322"/>
      <c r="C90" s="325"/>
      <c r="D90" s="328" t="s">
        <v>150</v>
      </c>
      <c r="E90" s="331" t="s">
        <v>30</v>
      </c>
      <c r="F90" s="334" t="s">
        <v>62</v>
      </c>
      <c r="G90" s="27" t="s">
        <v>31</v>
      </c>
      <c r="H90" s="32">
        <v>33.9</v>
      </c>
      <c r="I90" s="33">
        <v>34.9</v>
      </c>
      <c r="J90" s="34">
        <v>34.9</v>
      </c>
      <c r="K90" s="67"/>
      <c r="L90" s="72"/>
      <c r="M90" s="70"/>
      <c r="N90" s="338" t="s">
        <v>226</v>
      </c>
      <c r="O90" s="339"/>
      <c r="Q90" s="17"/>
      <c r="R90" s="17"/>
      <c r="S90" s="17"/>
    </row>
    <row r="91" spans="1:19" s="13" customFormat="1" ht="22.9" customHeight="1" x14ac:dyDescent="0.2">
      <c r="A91" s="320"/>
      <c r="B91" s="323"/>
      <c r="C91" s="326"/>
      <c r="D91" s="329"/>
      <c r="E91" s="332"/>
      <c r="F91" s="335"/>
      <c r="G91" s="51" t="s">
        <v>44</v>
      </c>
      <c r="H91" s="53">
        <v>0</v>
      </c>
      <c r="I91" s="54">
        <v>0</v>
      </c>
      <c r="J91" s="55">
        <v>0</v>
      </c>
      <c r="K91" s="67"/>
      <c r="L91" s="74"/>
      <c r="M91" s="73"/>
      <c r="N91" s="340"/>
      <c r="O91" s="341"/>
      <c r="P91" s="17"/>
      <c r="Q91" s="17"/>
      <c r="R91" s="17"/>
      <c r="S91" s="17"/>
    </row>
    <row r="92" spans="1:19" s="13" customFormat="1" ht="20.45" customHeight="1" x14ac:dyDescent="0.2">
      <c r="A92" s="320"/>
      <c r="B92" s="323"/>
      <c r="C92" s="326"/>
      <c r="D92" s="329"/>
      <c r="E92" s="332"/>
      <c r="F92" s="336"/>
      <c r="G92" s="28" t="s">
        <v>46</v>
      </c>
      <c r="H92" s="35">
        <v>186.8</v>
      </c>
      <c r="I92" s="158">
        <v>186.8</v>
      </c>
      <c r="J92" s="163">
        <v>138.6</v>
      </c>
      <c r="K92" s="434"/>
      <c r="L92" s="436"/>
      <c r="M92" s="438"/>
      <c r="N92" s="340"/>
      <c r="O92" s="341"/>
      <c r="P92" s="17"/>
      <c r="Q92" s="17"/>
      <c r="R92" s="17"/>
      <c r="S92" s="17"/>
    </row>
    <row r="93" spans="1:19" s="13" customFormat="1" ht="87" customHeight="1" thickBot="1" x14ac:dyDescent="0.25">
      <c r="A93" s="321"/>
      <c r="B93" s="324"/>
      <c r="C93" s="327"/>
      <c r="D93" s="330"/>
      <c r="E93" s="333"/>
      <c r="F93" s="337"/>
      <c r="G93" s="49" t="s">
        <v>8</v>
      </c>
      <c r="H93" s="30">
        <f>H90+H91+H92</f>
        <v>220.70000000000002</v>
      </c>
      <c r="I93" s="30">
        <f>I90+I91+I92</f>
        <v>221.70000000000002</v>
      </c>
      <c r="J93" s="31">
        <f>J90+J91+J92</f>
        <v>173.5</v>
      </c>
      <c r="K93" s="435"/>
      <c r="L93" s="437"/>
      <c r="M93" s="439"/>
      <c r="N93" s="342"/>
      <c r="O93" s="343"/>
      <c r="P93" s="17"/>
      <c r="Q93" s="17"/>
      <c r="R93" s="17"/>
      <c r="S93" s="17"/>
    </row>
    <row r="94" spans="1:19" s="13" customFormat="1" ht="13.5" customHeight="1" x14ac:dyDescent="0.2">
      <c r="A94" s="319"/>
      <c r="B94" s="322"/>
      <c r="C94" s="325"/>
      <c r="D94" s="328" t="s">
        <v>114</v>
      </c>
      <c r="E94" s="331" t="s">
        <v>30</v>
      </c>
      <c r="F94" s="334" t="s">
        <v>62</v>
      </c>
      <c r="G94" s="27" t="s">
        <v>31</v>
      </c>
      <c r="H94" s="32">
        <v>1.9</v>
      </c>
      <c r="I94" s="33">
        <v>0</v>
      </c>
      <c r="J94" s="34">
        <v>0</v>
      </c>
      <c r="K94" s="66" t="s">
        <v>76</v>
      </c>
      <c r="L94" s="110" t="s">
        <v>32</v>
      </c>
      <c r="M94" s="303" t="s">
        <v>32</v>
      </c>
      <c r="N94" s="350" t="s">
        <v>196</v>
      </c>
      <c r="O94" s="339"/>
      <c r="P94" s="5"/>
      <c r="Q94" s="17"/>
      <c r="R94" s="17"/>
      <c r="S94" s="17"/>
    </row>
    <row r="95" spans="1:19" s="13" customFormat="1" ht="12.75" customHeight="1" x14ac:dyDescent="0.2">
      <c r="A95" s="320"/>
      <c r="B95" s="323"/>
      <c r="C95" s="326"/>
      <c r="D95" s="329"/>
      <c r="E95" s="332"/>
      <c r="F95" s="335"/>
      <c r="G95" s="51" t="s">
        <v>44</v>
      </c>
      <c r="H95" s="53">
        <v>18</v>
      </c>
      <c r="I95" s="54">
        <v>18</v>
      </c>
      <c r="J95" s="55">
        <v>18</v>
      </c>
      <c r="K95" s="63"/>
      <c r="L95" s="111"/>
      <c r="M95" s="304"/>
      <c r="N95" s="340"/>
      <c r="O95" s="341"/>
      <c r="P95" s="17"/>
      <c r="Q95" s="17"/>
      <c r="R95" s="17"/>
      <c r="S95" s="17"/>
    </row>
    <row r="96" spans="1:19" s="13" customFormat="1" ht="14.25" customHeight="1" x14ac:dyDescent="0.2">
      <c r="A96" s="320"/>
      <c r="B96" s="323"/>
      <c r="C96" s="326"/>
      <c r="D96" s="329"/>
      <c r="E96" s="332"/>
      <c r="F96" s="336"/>
      <c r="G96" s="28" t="s">
        <v>46</v>
      </c>
      <c r="H96" s="35">
        <v>40</v>
      </c>
      <c r="I96" s="158">
        <v>0</v>
      </c>
      <c r="J96" s="163">
        <v>0</v>
      </c>
      <c r="K96" s="63"/>
      <c r="L96" s="192"/>
      <c r="M96" s="308"/>
      <c r="N96" s="340"/>
      <c r="O96" s="341"/>
      <c r="P96" s="17"/>
      <c r="Q96" s="17"/>
      <c r="R96" s="17"/>
      <c r="S96" s="17"/>
    </row>
    <row r="97" spans="1:19" s="13" customFormat="1" ht="12.6" customHeight="1" thickBot="1" x14ac:dyDescent="0.25">
      <c r="A97" s="321"/>
      <c r="B97" s="324"/>
      <c r="C97" s="327"/>
      <c r="D97" s="330"/>
      <c r="E97" s="333"/>
      <c r="F97" s="337"/>
      <c r="G97" s="49" t="s">
        <v>8</v>
      </c>
      <c r="H97" s="209">
        <f>H94+H95+H96</f>
        <v>59.9</v>
      </c>
      <c r="I97" s="209">
        <f>I94+I95+I96</f>
        <v>18</v>
      </c>
      <c r="J97" s="81">
        <f>J94+J95+J96</f>
        <v>18</v>
      </c>
      <c r="K97" s="189"/>
      <c r="L97" s="229"/>
      <c r="M97" s="309"/>
      <c r="N97" s="342"/>
      <c r="O97" s="343"/>
      <c r="P97" s="17"/>
      <c r="Q97" s="17"/>
      <c r="R97" s="17"/>
      <c r="S97" s="17"/>
    </row>
    <row r="98" spans="1:19" s="13" customFormat="1" ht="17.25" customHeight="1" x14ac:dyDescent="0.2">
      <c r="A98" s="319"/>
      <c r="B98" s="322"/>
      <c r="C98" s="325"/>
      <c r="D98" s="328" t="s">
        <v>119</v>
      </c>
      <c r="E98" s="331" t="s">
        <v>30</v>
      </c>
      <c r="F98" s="334" t="s">
        <v>62</v>
      </c>
      <c r="G98" s="27" t="s">
        <v>44</v>
      </c>
      <c r="H98" s="32">
        <v>3.8</v>
      </c>
      <c r="I98" s="33">
        <v>3.8</v>
      </c>
      <c r="J98" s="34">
        <v>3.8</v>
      </c>
      <c r="K98" s="193"/>
      <c r="L98" s="110"/>
      <c r="M98" s="303"/>
      <c r="N98" s="338" t="s">
        <v>210</v>
      </c>
      <c r="O98" s="339"/>
      <c r="P98" s="17"/>
      <c r="Q98" s="17"/>
      <c r="R98" s="17"/>
      <c r="S98" s="17"/>
    </row>
    <row r="99" spans="1:19" s="13" customFormat="1" ht="15" customHeight="1" x14ac:dyDescent="0.2">
      <c r="A99" s="320"/>
      <c r="B99" s="323"/>
      <c r="C99" s="326"/>
      <c r="D99" s="329"/>
      <c r="E99" s="332"/>
      <c r="F99" s="335"/>
      <c r="G99" s="51" t="s">
        <v>31</v>
      </c>
      <c r="H99" s="53">
        <v>3.8</v>
      </c>
      <c r="I99" s="54">
        <v>3.8</v>
      </c>
      <c r="J99" s="55">
        <v>3.8</v>
      </c>
      <c r="K99" s="63"/>
      <c r="L99" s="111"/>
      <c r="M99" s="304"/>
      <c r="N99" s="340"/>
      <c r="O99" s="341"/>
      <c r="P99" s="17"/>
      <c r="Q99" s="17"/>
      <c r="R99" s="17"/>
      <c r="S99" s="17"/>
    </row>
    <row r="100" spans="1:19" s="13" customFormat="1" ht="15" customHeight="1" x14ac:dyDescent="0.2">
      <c r="A100" s="320"/>
      <c r="B100" s="323"/>
      <c r="C100" s="326"/>
      <c r="D100" s="329"/>
      <c r="E100" s="332"/>
      <c r="F100" s="336"/>
      <c r="G100" s="28" t="s">
        <v>46</v>
      </c>
      <c r="H100" s="35">
        <v>0</v>
      </c>
      <c r="I100" s="158">
        <v>0</v>
      </c>
      <c r="J100" s="163">
        <v>0</v>
      </c>
      <c r="K100" s="63"/>
      <c r="L100" s="192"/>
      <c r="M100" s="308"/>
      <c r="N100" s="340"/>
      <c r="O100" s="341"/>
      <c r="P100" s="17"/>
      <c r="Q100" s="17"/>
      <c r="R100" s="17"/>
      <c r="S100" s="17"/>
    </row>
    <row r="101" spans="1:19" s="13" customFormat="1" ht="24.6" customHeight="1" thickBot="1" x14ac:dyDescent="0.25">
      <c r="A101" s="321"/>
      <c r="B101" s="324"/>
      <c r="C101" s="327"/>
      <c r="D101" s="330"/>
      <c r="E101" s="333"/>
      <c r="F101" s="337"/>
      <c r="G101" s="49" t="s">
        <v>8</v>
      </c>
      <c r="H101" s="209">
        <f>H98+H99+H100</f>
        <v>7.6</v>
      </c>
      <c r="I101" s="209">
        <f>I98+I99+I100</f>
        <v>7.6</v>
      </c>
      <c r="J101" s="81">
        <f>J98+J99+J100</f>
        <v>7.6</v>
      </c>
      <c r="K101" s="189"/>
      <c r="L101" s="229"/>
      <c r="M101" s="309"/>
      <c r="N101" s="342"/>
      <c r="O101" s="343"/>
      <c r="P101" s="17"/>
      <c r="Q101" s="17"/>
      <c r="R101" s="17"/>
      <c r="S101" s="17"/>
    </row>
    <row r="102" spans="1:19" s="13" customFormat="1" ht="15" customHeight="1" x14ac:dyDescent="0.2">
      <c r="A102" s="319"/>
      <c r="B102" s="322"/>
      <c r="C102" s="325"/>
      <c r="D102" s="328" t="s">
        <v>120</v>
      </c>
      <c r="E102" s="331" t="s">
        <v>30</v>
      </c>
      <c r="F102" s="334" t="s">
        <v>62</v>
      </c>
      <c r="G102" s="27" t="s">
        <v>44</v>
      </c>
      <c r="H102" s="32">
        <v>0</v>
      </c>
      <c r="I102" s="33">
        <v>0</v>
      </c>
      <c r="J102" s="34">
        <v>0</v>
      </c>
      <c r="K102" s="68"/>
      <c r="L102" s="252"/>
      <c r="M102" s="253"/>
      <c r="N102" s="338" t="s">
        <v>209</v>
      </c>
      <c r="O102" s="339"/>
      <c r="P102" s="5"/>
      <c r="Q102" s="17"/>
      <c r="R102" s="17"/>
      <c r="S102" s="17"/>
    </row>
    <row r="103" spans="1:19" s="13" customFormat="1" ht="15" customHeight="1" x14ac:dyDescent="0.2">
      <c r="A103" s="320"/>
      <c r="B103" s="323"/>
      <c r="C103" s="326"/>
      <c r="D103" s="329"/>
      <c r="E103" s="332"/>
      <c r="F103" s="335"/>
      <c r="G103" s="51" t="s">
        <v>31</v>
      </c>
      <c r="H103" s="53">
        <v>22</v>
      </c>
      <c r="I103" s="54">
        <v>10</v>
      </c>
      <c r="J103" s="55">
        <v>0</v>
      </c>
      <c r="K103" s="250"/>
      <c r="L103" s="254"/>
      <c r="M103" s="255"/>
      <c r="N103" s="340"/>
      <c r="O103" s="341"/>
      <c r="P103" s="17"/>
      <c r="Q103" s="17"/>
      <c r="R103" s="17"/>
      <c r="S103" s="17"/>
    </row>
    <row r="104" spans="1:19" s="13" customFormat="1" ht="11.45" customHeight="1" x14ac:dyDescent="0.2">
      <c r="A104" s="320"/>
      <c r="B104" s="323"/>
      <c r="C104" s="326"/>
      <c r="D104" s="329"/>
      <c r="E104" s="332"/>
      <c r="F104" s="336"/>
      <c r="G104" s="28" t="s">
        <v>46</v>
      </c>
      <c r="H104" s="35">
        <v>0</v>
      </c>
      <c r="I104" s="158">
        <v>0</v>
      </c>
      <c r="J104" s="163">
        <v>0</v>
      </c>
      <c r="K104" s="250"/>
      <c r="L104" s="256"/>
      <c r="M104" s="257"/>
      <c r="N104" s="340"/>
      <c r="O104" s="341"/>
      <c r="P104" s="17"/>
      <c r="Q104" s="17"/>
      <c r="R104" s="17"/>
      <c r="S104" s="17"/>
    </row>
    <row r="105" spans="1:19" s="13" customFormat="1" ht="178.5" customHeight="1" thickBot="1" x14ac:dyDescent="0.25">
      <c r="A105" s="321"/>
      <c r="B105" s="324"/>
      <c r="C105" s="327"/>
      <c r="D105" s="330"/>
      <c r="E105" s="333"/>
      <c r="F105" s="337"/>
      <c r="G105" s="49" t="s">
        <v>8</v>
      </c>
      <c r="H105" s="209">
        <f>H102+H103+H104</f>
        <v>22</v>
      </c>
      <c r="I105" s="209">
        <f>I102+I103+I104</f>
        <v>10</v>
      </c>
      <c r="J105" s="81">
        <f>J102+J103+J104</f>
        <v>0</v>
      </c>
      <c r="K105" s="251"/>
      <c r="L105" s="258"/>
      <c r="M105" s="259"/>
      <c r="N105" s="342"/>
      <c r="O105" s="343"/>
      <c r="P105" s="17"/>
      <c r="Q105" s="17"/>
      <c r="R105" s="17"/>
      <c r="S105" s="17"/>
    </row>
    <row r="106" spans="1:19" s="13" customFormat="1" ht="15" customHeight="1" x14ac:dyDescent="0.2">
      <c r="A106" s="319"/>
      <c r="B106" s="322"/>
      <c r="C106" s="325"/>
      <c r="D106" s="328" t="s">
        <v>179</v>
      </c>
      <c r="E106" s="331" t="s">
        <v>30</v>
      </c>
      <c r="F106" s="334" t="s">
        <v>62</v>
      </c>
      <c r="G106" s="27" t="s">
        <v>44</v>
      </c>
      <c r="H106" s="32">
        <v>0</v>
      </c>
      <c r="I106" s="33">
        <v>0</v>
      </c>
      <c r="J106" s="34">
        <v>0</v>
      </c>
      <c r="K106" s="68"/>
      <c r="L106" s="252"/>
      <c r="M106" s="253"/>
      <c r="N106" s="338" t="s">
        <v>208</v>
      </c>
      <c r="O106" s="339"/>
      <c r="P106" s="5"/>
      <c r="Q106" s="17"/>
      <c r="R106" s="17"/>
      <c r="S106" s="17"/>
    </row>
    <row r="107" spans="1:19" s="13" customFormat="1" ht="15" customHeight="1" x14ac:dyDescent="0.2">
      <c r="A107" s="320"/>
      <c r="B107" s="323"/>
      <c r="C107" s="326"/>
      <c r="D107" s="329"/>
      <c r="E107" s="332"/>
      <c r="F107" s="335"/>
      <c r="G107" s="51" t="s">
        <v>31</v>
      </c>
      <c r="H107" s="53">
        <v>2.6</v>
      </c>
      <c r="I107" s="54">
        <v>1</v>
      </c>
      <c r="J107" s="55">
        <v>0.9</v>
      </c>
      <c r="K107" s="250"/>
      <c r="L107" s="254"/>
      <c r="M107" s="255"/>
      <c r="N107" s="340"/>
      <c r="O107" s="341"/>
      <c r="P107" s="17"/>
      <c r="Q107" s="17"/>
      <c r="R107" s="17"/>
      <c r="S107" s="17"/>
    </row>
    <row r="108" spans="1:19" s="13" customFormat="1" ht="15" customHeight="1" x14ac:dyDescent="0.2">
      <c r="A108" s="320"/>
      <c r="B108" s="323"/>
      <c r="C108" s="326"/>
      <c r="D108" s="329"/>
      <c r="E108" s="332"/>
      <c r="F108" s="336"/>
      <c r="G108" s="28" t="s">
        <v>46</v>
      </c>
      <c r="H108" s="35">
        <v>0</v>
      </c>
      <c r="I108" s="158">
        <v>5.61</v>
      </c>
      <c r="J108" s="163">
        <v>5.6</v>
      </c>
      <c r="K108" s="250"/>
      <c r="L108" s="256"/>
      <c r="M108" s="257"/>
      <c r="N108" s="340"/>
      <c r="O108" s="341"/>
      <c r="P108" s="17"/>
      <c r="Q108" s="17"/>
      <c r="R108" s="17"/>
      <c r="S108" s="17"/>
    </row>
    <row r="109" spans="1:19" s="13" customFormat="1" ht="118.15" customHeight="1" thickBot="1" x14ac:dyDescent="0.25">
      <c r="A109" s="321"/>
      <c r="B109" s="324"/>
      <c r="C109" s="327"/>
      <c r="D109" s="330"/>
      <c r="E109" s="333"/>
      <c r="F109" s="337"/>
      <c r="G109" s="49" t="s">
        <v>8</v>
      </c>
      <c r="H109" s="209">
        <f>H106+H107+H108</f>
        <v>2.6</v>
      </c>
      <c r="I109" s="209">
        <f>I106+I107+I108</f>
        <v>6.61</v>
      </c>
      <c r="J109" s="81">
        <f>J106+J107+J108</f>
        <v>6.5</v>
      </c>
      <c r="K109" s="251"/>
      <c r="L109" s="258"/>
      <c r="M109" s="259"/>
      <c r="N109" s="342"/>
      <c r="O109" s="343"/>
      <c r="P109" s="17"/>
      <c r="Q109" s="17"/>
      <c r="R109" s="17"/>
      <c r="S109" s="17"/>
    </row>
    <row r="110" spans="1:19" s="13" customFormat="1" ht="15" customHeight="1" x14ac:dyDescent="0.2">
      <c r="A110" s="319"/>
      <c r="B110" s="322"/>
      <c r="C110" s="325"/>
      <c r="D110" s="328" t="s">
        <v>121</v>
      </c>
      <c r="E110" s="331" t="s">
        <v>30</v>
      </c>
      <c r="F110" s="334" t="s">
        <v>62</v>
      </c>
      <c r="G110" s="27" t="s">
        <v>44</v>
      </c>
      <c r="H110" s="32">
        <v>0</v>
      </c>
      <c r="I110" s="33">
        <v>0</v>
      </c>
      <c r="J110" s="34">
        <v>0</v>
      </c>
      <c r="K110" s="68"/>
      <c r="L110" s="252"/>
      <c r="M110" s="253"/>
      <c r="N110" s="338" t="s">
        <v>207</v>
      </c>
      <c r="O110" s="339"/>
      <c r="P110" s="17"/>
      <c r="Q110" s="17"/>
      <c r="R110" s="17"/>
      <c r="S110" s="17"/>
    </row>
    <row r="111" spans="1:19" s="13" customFormat="1" ht="15" customHeight="1" x14ac:dyDescent="0.2">
      <c r="A111" s="320"/>
      <c r="B111" s="323"/>
      <c r="C111" s="326"/>
      <c r="D111" s="329"/>
      <c r="E111" s="332"/>
      <c r="F111" s="335"/>
      <c r="G111" s="51" t="s">
        <v>31</v>
      </c>
      <c r="H111" s="53">
        <v>35.799999999999997</v>
      </c>
      <c r="I111" s="54">
        <v>35.799999999999997</v>
      </c>
      <c r="J111" s="55">
        <v>29.3</v>
      </c>
      <c r="K111" s="250"/>
      <c r="L111" s="254"/>
      <c r="M111" s="255"/>
      <c r="N111" s="340"/>
      <c r="O111" s="341"/>
      <c r="P111" s="5"/>
      <c r="Q111" s="17"/>
      <c r="R111" s="17"/>
      <c r="S111" s="17"/>
    </row>
    <row r="112" spans="1:19" s="13" customFormat="1" ht="15" customHeight="1" x14ac:dyDescent="0.2">
      <c r="A112" s="320"/>
      <c r="B112" s="323"/>
      <c r="C112" s="326"/>
      <c r="D112" s="329"/>
      <c r="E112" s="332"/>
      <c r="F112" s="336"/>
      <c r="G112" s="28" t="s">
        <v>46</v>
      </c>
      <c r="H112" s="35">
        <v>0</v>
      </c>
      <c r="I112" s="158">
        <v>16.7</v>
      </c>
      <c r="J112" s="163">
        <v>16.399999999999999</v>
      </c>
      <c r="K112" s="250"/>
      <c r="L112" s="256"/>
      <c r="M112" s="257"/>
      <c r="N112" s="340"/>
      <c r="O112" s="341"/>
      <c r="P112" s="17"/>
      <c r="Q112" s="17"/>
      <c r="R112" s="17"/>
      <c r="S112" s="17"/>
    </row>
    <row r="113" spans="1:19" s="13" customFormat="1" ht="106.9" customHeight="1" thickBot="1" x14ac:dyDescent="0.25">
      <c r="A113" s="321"/>
      <c r="B113" s="324"/>
      <c r="C113" s="327"/>
      <c r="D113" s="330"/>
      <c r="E113" s="333"/>
      <c r="F113" s="337"/>
      <c r="G113" s="49" t="s">
        <v>8</v>
      </c>
      <c r="H113" s="209">
        <f>H110+H111+H112</f>
        <v>35.799999999999997</v>
      </c>
      <c r="I113" s="209">
        <f>I110+I111+I112</f>
        <v>52.5</v>
      </c>
      <c r="J113" s="81">
        <f>J110+J111+J112</f>
        <v>45.7</v>
      </c>
      <c r="K113" s="251"/>
      <c r="L113" s="258"/>
      <c r="M113" s="259"/>
      <c r="N113" s="342"/>
      <c r="O113" s="343"/>
      <c r="P113" s="17"/>
      <c r="Q113" s="17"/>
      <c r="R113" s="17"/>
      <c r="S113" s="17"/>
    </row>
    <row r="114" spans="1:19" s="13" customFormat="1" ht="15" customHeight="1" x14ac:dyDescent="0.2">
      <c r="A114" s="319"/>
      <c r="B114" s="322"/>
      <c r="C114" s="358"/>
      <c r="D114" s="328" t="s">
        <v>122</v>
      </c>
      <c r="E114" s="331" t="s">
        <v>30</v>
      </c>
      <c r="F114" s="334" t="s">
        <v>62</v>
      </c>
      <c r="G114" s="27" t="s">
        <v>44</v>
      </c>
      <c r="H114" s="32">
        <v>0</v>
      </c>
      <c r="I114" s="33">
        <v>0</v>
      </c>
      <c r="J114" s="34">
        <v>0</v>
      </c>
      <c r="K114" s="66"/>
      <c r="L114" s="110"/>
      <c r="M114" s="303"/>
      <c r="N114" s="338" t="s">
        <v>206</v>
      </c>
      <c r="O114" s="339"/>
      <c r="P114" s="5"/>
      <c r="Q114" s="17"/>
      <c r="R114" s="17"/>
      <c r="S114" s="17"/>
    </row>
    <row r="115" spans="1:19" s="13" customFormat="1" ht="15" customHeight="1" x14ac:dyDescent="0.2">
      <c r="A115" s="320"/>
      <c r="B115" s="323"/>
      <c r="C115" s="359"/>
      <c r="D115" s="329"/>
      <c r="E115" s="332"/>
      <c r="F115" s="335"/>
      <c r="G115" s="51" t="s">
        <v>31</v>
      </c>
      <c r="H115" s="53">
        <v>0</v>
      </c>
      <c r="I115" s="54">
        <v>0</v>
      </c>
      <c r="J115" s="55">
        <v>0</v>
      </c>
      <c r="K115" s="63"/>
      <c r="L115" s="111"/>
      <c r="M115" s="304"/>
      <c r="N115" s="340"/>
      <c r="O115" s="341"/>
      <c r="P115" s="5"/>
      <c r="Q115" s="17"/>
      <c r="R115" s="17"/>
      <c r="S115" s="17"/>
    </row>
    <row r="116" spans="1:19" s="13" customFormat="1" ht="15" customHeight="1" x14ac:dyDescent="0.2">
      <c r="A116" s="320"/>
      <c r="B116" s="323"/>
      <c r="C116" s="359"/>
      <c r="D116" s="329"/>
      <c r="E116" s="332"/>
      <c r="F116" s="336"/>
      <c r="G116" s="28" t="s">
        <v>46</v>
      </c>
      <c r="H116" s="35">
        <v>0</v>
      </c>
      <c r="I116" s="158">
        <v>0</v>
      </c>
      <c r="J116" s="163">
        <v>0</v>
      </c>
      <c r="K116" s="63"/>
      <c r="L116" s="192"/>
      <c r="M116" s="308"/>
      <c r="N116" s="340"/>
      <c r="O116" s="341"/>
      <c r="P116" s="17"/>
      <c r="Q116" s="17"/>
      <c r="R116" s="17"/>
      <c r="S116" s="17"/>
    </row>
    <row r="117" spans="1:19" s="13" customFormat="1" ht="38.450000000000003" customHeight="1" thickBot="1" x14ac:dyDescent="0.25">
      <c r="A117" s="321"/>
      <c r="B117" s="324"/>
      <c r="C117" s="360"/>
      <c r="D117" s="330"/>
      <c r="E117" s="333"/>
      <c r="F117" s="337"/>
      <c r="G117" s="49" t="s">
        <v>8</v>
      </c>
      <c r="H117" s="209">
        <f>H114+H115+H116</f>
        <v>0</v>
      </c>
      <c r="I117" s="209">
        <f>I114+I115+I116</f>
        <v>0</v>
      </c>
      <c r="J117" s="81">
        <f>J114+J115+J116</f>
        <v>0</v>
      </c>
      <c r="K117" s="189"/>
      <c r="L117" s="229"/>
      <c r="M117" s="309"/>
      <c r="N117" s="342"/>
      <c r="O117" s="343"/>
      <c r="P117" s="17"/>
      <c r="Q117" s="17"/>
      <c r="R117" s="17"/>
      <c r="S117" s="17"/>
    </row>
    <row r="118" spans="1:19" s="13" customFormat="1" ht="15" customHeight="1" x14ac:dyDescent="0.2">
      <c r="A118" s="319"/>
      <c r="B118" s="322"/>
      <c r="C118" s="358"/>
      <c r="D118" s="328" t="s">
        <v>123</v>
      </c>
      <c r="E118" s="331" t="s">
        <v>30</v>
      </c>
      <c r="F118" s="334" t="s">
        <v>62</v>
      </c>
      <c r="G118" s="27" t="s">
        <v>44</v>
      </c>
      <c r="H118" s="32">
        <v>0</v>
      </c>
      <c r="I118" s="33">
        <v>0</v>
      </c>
      <c r="J118" s="34">
        <v>0</v>
      </c>
      <c r="K118" s="66"/>
      <c r="L118" s="110"/>
      <c r="M118" s="303"/>
      <c r="N118" s="338" t="s">
        <v>206</v>
      </c>
      <c r="O118" s="339"/>
      <c r="P118" s="17"/>
      <c r="Q118" s="17"/>
      <c r="R118" s="17"/>
      <c r="S118" s="17"/>
    </row>
    <row r="119" spans="1:19" s="13" customFormat="1" ht="15" customHeight="1" x14ac:dyDescent="0.2">
      <c r="A119" s="320"/>
      <c r="B119" s="323"/>
      <c r="C119" s="359"/>
      <c r="D119" s="329"/>
      <c r="E119" s="332"/>
      <c r="F119" s="335"/>
      <c r="G119" s="51" t="s">
        <v>31</v>
      </c>
      <c r="H119" s="53">
        <v>0</v>
      </c>
      <c r="I119" s="54">
        <v>0</v>
      </c>
      <c r="J119" s="55">
        <v>0</v>
      </c>
      <c r="K119" s="63"/>
      <c r="L119" s="111"/>
      <c r="M119" s="304"/>
      <c r="N119" s="340"/>
      <c r="O119" s="341"/>
      <c r="P119" s="5"/>
      <c r="Q119" s="17"/>
      <c r="R119" s="17"/>
      <c r="S119" s="17"/>
    </row>
    <row r="120" spans="1:19" s="13" customFormat="1" ht="15" customHeight="1" x14ac:dyDescent="0.2">
      <c r="A120" s="320"/>
      <c r="B120" s="323"/>
      <c r="C120" s="359"/>
      <c r="D120" s="329"/>
      <c r="E120" s="332"/>
      <c r="F120" s="336"/>
      <c r="G120" s="28" t="s">
        <v>46</v>
      </c>
      <c r="H120" s="35">
        <v>0</v>
      </c>
      <c r="I120" s="158">
        <v>0</v>
      </c>
      <c r="J120" s="163">
        <v>0</v>
      </c>
      <c r="K120" s="63"/>
      <c r="L120" s="192"/>
      <c r="M120" s="308"/>
      <c r="N120" s="340"/>
      <c r="O120" s="341"/>
      <c r="P120" s="17"/>
      <c r="Q120" s="17"/>
      <c r="R120" s="17"/>
      <c r="S120" s="17"/>
    </row>
    <row r="121" spans="1:19" s="13" customFormat="1" ht="37.9" customHeight="1" thickBot="1" x14ac:dyDescent="0.25">
      <c r="A121" s="321"/>
      <c r="B121" s="324"/>
      <c r="C121" s="360"/>
      <c r="D121" s="330"/>
      <c r="E121" s="333"/>
      <c r="F121" s="337"/>
      <c r="G121" s="49" t="s">
        <v>8</v>
      </c>
      <c r="H121" s="209">
        <f>H118+H119+H120</f>
        <v>0</v>
      </c>
      <c r="I121" s="209">
        <f>I118+I119+I120</f>
        <v>0</v>
      </c>
      <c r="J121" s="81">
        <f>J118+J119+J120</f>
        <v>0</v>
      </c>
      <c r="K121" s="189"/>
      <c r="L121" s="229"/>
      <c r="M121" s="309"/>
      <c r="N121" s="342"/>
      <c r="O121" s="343"/>
      <c r="P121" s="17"/>
      <c r="Q121" s="17"/>
      <c r="R121" s="17"/>
      <c r="S121" s="17"/>
    </row>
    <row r="122" spans="1:19" s="13" customFormat="1" ht="15" customHeight="1" x14ac:dyDescent="0.2">
      <c r="A122" s="319"/>
      <c r="B122" s="322"/>
      <c r="C122" s="325"/>
      <c r="D122" s="328" t="s">
        <v>151</v>
      </c>
      <c r="E122" s="331" t="s">
        <v>30</v>
      </c>
      <c r="F122" s="334" t="s">
        <v>62</v>
      </c>
      <c r="G122" s="27" t="s">
        <v>44</v>
      </c>
      <c r="H122" s="32">
        <v>0</v>
      </c>
      <c r="I122" s="33">
        <v>0</v>
      </c>
      <c r="J122" s="34">
        <v>0</v>
      </c>
      <c r="K122" s="66" t="s">
        <v>152</v>
      </c>
      <c r="L122" s="110" t="s">
        <v>32</v>
      </c>
      <c r="M122" s="303" t="s">
        <v>32</v>
      </c>
      <c r="N122" s="338" t="s">
        <v>180</v>
      </c>
      <c r="O122" s="339"/>
      <c r="P122" s="17"/>
      <c r="Q122" s="17"/>
      <c r="R122" s="17"/>
      <c r="S122" s="17"/>
    </row>
    <row r="123" spans="1:19" s="13" customFormat="1" ht="12.6" customHeight="1" x14ac:dyDescent="0.2">
      <c r="A123" s="320"/>
      <c r="B123" s="323"/>
      <c r="C123" s="326"/>
      <c r="D123" s="329"/>
      <c r="E123" s="332"/>
      <c r="F123" s="335"/>
      <c r="G123" s="51" t="s">
        <v>31</v>
      </c>
      <c r="H123" s="53">
        <v>1</v>
      </c>
      <c r="I123" s="54">
        <v>0.14000000000000001</v>
      </c>
      <c r="J123" s="55">
        <v>0</v>
      </c>
      <c r="K123" s="67" t="s">
        <v>93</v>
      </c>
      <c r="L123" s="111" t="s">
        <v>32</v>
      </c>
      <c r="M123" s="304" t="s">
        <v>32</v>
      </c>
      <c r="N123" s="340"/>
      <c r="O123" s="341"/>
      <c r="P123" s="17"/>
      <c r="Q123" s="17"/>
      <c r="R123" s="17"/>
      <c r="S123" s="17"/>
    </row>
    <row r="124" spans="1:19" s="13" customFormat="1" ht="12.6" customHeight="1" x14ac:dyDescent="0.2">
      <c r="A124" s="320"/>
      <c r="B124" s="323"/>
      <c r="C124" s="326"/>
      <c r="D124" s="329"/>
      <c r="E124" s="332"/>
      <c r="F124" s="336"/>
      <c r="G124" s="28" t="s">
        <v>46</v>
      </c>
      <c r="H124" s="35">
        <v>0</v>
      </c>
      <c r="I124" s="158">
        <v>13.8</v>
      </c>
      <c r="J124" s="163">
        <v>10.1</v>
      </c>
      <c r="K124" s="250"/>
      <c r="L124" s="256"/>
      <c r="M124" s="257"/>
      <c r="N124" s="340"/>
      <c r="O124" s="341"/>
      <c r="P124" s="17"/>
      <c r="Q124" s="17"/>
      <c r="R124" s="17"/>
      <c r="S124" s="17"/>
    </row>
    <row r="125" spans="1:19" s="13" customFormat="1" ht="90.6" customHeight="1" thickBot="1" x14ac:dyDescent="0.25">
      <c r="A125" s="321"/>
      <c r="B125" s="324"/>
      <c r="C125" s="327"/>
      <c r="D125" s="330"/>
      <c r="E125" s="333"/>
      <c r="F125" s="337"/>
      <c r="G125" s="49" t="s">
        <v>8</v>
      </c>
      <c r="H125" s="209">
        <f>H122+H123+H124</f>
        <v>1</v>
      </c>
      <c r="I125" s="209">
        <f>I122+I123+I124</f>
        <v>13.940000000000001</v>
      </c>
      <c r="J125" s="81">
        <f>J122+J123+J124</f>
        <v>10.1</v>
      </c>
      <c r="K125" s="251"/>
      <c r="L125" s="258"/>
      <c r="M125" s="259"/>
      <c r="N125" s="342"/>
      <c r="O125" s="343"/>
      <c r="P125" s="17"/>
      <c r="Q125" s="17"/>
      <c r="R125" s="17"/>
      <c r="S125" s="17"/>
    </row>
    <row r="126" spans="1:19" s="13" customFormat="1" ht="14.25" customHeight="1" x14ac:dyDescent="0.2">
      <c r="A126" s="319"/>
      <c r="B126" s="322"/>
      <c r="C126" s="325"/>
      <c r="D126" s="328" t="s">
        <v>124</v>
      </c>
      <c r="E126" s="331" t="s">
        <v>30</v>
      </c>
      <c r="F126" s="334" t="s">
        <v>62</v>
      </c>
      <c r="G126" s="27" t="s">
        <v>44</v>
      </c>
      <c r="H126" s="32">
        <v>0</v>
      </c>
      <c r="I126" s="33">
        <v>0</v>
      </c>
      <c r="J126" s="34">
        <v>0</v>
      </c>
      <c r="K126" s="68"/>
      <c r="L126" s="252"/>
      <c r="M126" s="253"/>
      <c r="N126" s="338" t="s">
        <v>205</v>
      </c>
      <c r="O126" s="339"/>
      <c r="P126" s="5"/>
      <c r="Q126" s="17"/>
      <c r="R126" s="17"/>
      <c r="S126" s="17"/>
    </row>
    <row r="127" spans="1:19" s="13" customFormat="1" ht="14.25" customHeight="1" x14ac:dyDescent="0.2">
      <c r="A127" s="320"/>
      <c r="B127" s="323"/>
      <c r="C127" s="326"/>
      <c r="D127" s="329"/>
      <c r="E127" s="332"/>
      <c r="F127" s="335"/>
      <c r="G127" s="51" t="s">
        <v>31</v>
      </c>
      <c r="H127" s="53">
        <v>0</v>
      </c>
      <c r="I127" s="54">
        <v>0</v>
      </c>
      <c r="J127" s="55">
        <v>0</v>
      </c>
      <c r="K127" s="250"/>
      <c r="L127" s="254"/>
      <c r="M127" s="255"/>
      <c r="N127" s="340"/>
      <c r="O127" s="341"/>
      <c r="Q127" s="17"/>
      <c r="R127" s="17"/>
      <c r="S127" s="17"/>
    </row>
    <row r="128" spans="1:19" s="13" customFormat="1" ht="14.25" customHeight="1" x14ac:dyDescent="0.2">
      <c r="A128" s="320"/>
      <c r="B128" s="323"/>
      <c r="C128" s="326"/>
      <c r="D128" s="329"/>
      <c r="E128" s="332"/>
      <c r="F128" s="336"/>
      <c r="G128" s="28" t="s">
        <v>46</v>
      </c>
      <c r="H128" s="35">
        <v>119.6</v>
      </c>
      <c r="I128" s="158">
        <v>132.19999999999999</v>
      </c>
      <c r="J128" s="163">
        <v>131.5</v>
      </c>
      <c r="K128" s="250"/>
      <c r="L128" s="256"/>
      <c r="M128" s="257"/>
      <c r="N128" s="340"/>
      <c r="O128" s="341"/>
      <c r="P128" s="17"/>
      <c r="Q128" s="17"/>
      <c r="R128" s="17"/>
      <c r="S128" s="17"/>
    </row>
    <row r="129" spans="1:19" s="13" customFormat="1" ht="138" customHeight="1" thickBot="1" x14ac:dyDescent="0.25">
      <c r="A129" s="321"/>
      <c r="B129" s="324"/>
      <c r="C129" s="327"/>
      <c r="D129" s="330"/>
      <c r="E129" s="333"/>
      <c r="F129" s="337"/>
      <c r="G129" s="49" t="s">
        <v>8</v>
      </c>
      <c r="H129" s="209">
        <f>H126+H127+H128</f>
        <v>119.6</v>
      </c>
      <c r="I129" s="209">
        <f>I126+I127+I128</f>
        <v>132.19999999999999</v>
      </c>
      <c r="J129" s="81">
        <f>J126+J127+J128</f>
        <v>131.5</v>
      </c>
      <c r="K129" s="251"/>
      <c r="L129" s="258"/>
      <c r="M129" s="259"/>
      <c r="N129" s="342"/>
      <c r="O129" s="343"/>
      <c r="P129" s="17"/>
      <c r="Q129" s="17"/>
      <c r="R129" s="17"/>
      <c r="S129" s="17"/>
    </row>
    <row r="130" spans="1:19" s="13" customFormat="1" ht="18.600000000000001" customHeight="1" x14ac:dyDescent="0.2">
      <c r="A130" s="319"/>
      <c r="B130" s="322"/>
      <c r="C130" s="325"/>
      <c r="D130" s="328" t="s">
        <v>153</v>
      </c>
      <c r="E130" s="331" t="s">
        <v>30</v>
      </c>
      <c r="F130" s="334" t="s">
        <v>62</v>
      </c>
      <c r="G130" s="27" t="s">
        <v>44</v>
      </c>
      <c r="H130" s="32">
        <v>0</v>
      </c>
      <c r="I130" s="33">
        <v>0</v>
      </c>
      <c r="J130" s="34">
        <v>0</v>
      </c>
      <c r="K130" s="66"/>
      <c r="L130" s="110"/>
      <c r="M130" s="253"/>
      <c r="N130" s="338" t="s">
        <v>204</v>
      </c>
      <c r="O130" s="339"/>
      <c r="P130" s="17"/>
      <c r="Q130" s="17"/>
      <c r="R130" s="17"/>
      <c r="S130" s="17"/>
    </row>
    <row r="131" spans="1:19" s="13" customFormat="1" ht="16.149999999999999" customHeight="1" x14ac:dyDescent="0.2">
      <c r="A131" s="320"/>
      <c r="B131" s="323"/>
      <c r="C131" s="326"/>
      <c r="D131" s="329"/>
      <c r="E131" s="332"/>
      <c r="F131" s="335"/>
      <c r="G131" s="51" t="s">
        <v>31</v>
      </c>
      <c r="H131" s="53">
        <v>1</v>
      </c>
      <c r="I131" s="54">
        <v>1</v>
      </c>
      <c r="J131" s="55">
        <v>0.1</v>
      </c>
      <c r="K131" s="67" t="s">
        <v>93</v>
      </c>
      <c r="L131" s="111" t="s">
        <v>32</v>
      </c>
      <c r="M131" s="304" t="s">
        <v>32</v>
      </c>
      <c r="N131" s="340"/>
      <c r="O131" s="341"/>
      <c r="P131" s="17"/>
      <c r="Q131" s="17"/>
      <c r="R131" s="17"/>
      <c r="S131" s="17"/>
    </row>
    <row r="132" spans="1:19" s="13" customFormat="1" ht="12" customHeight="1" x14ac:dyDescent="0.2">
      <c r="A132" s="320"/>
      <c r="B132" s="323"/>
      <c r="C132" s="326"/>
      <c r="D132" s="329"/>
      <c r="E132" s="332"/>
      <c r="F132" s="336"/>
      <c r="G132" s="28" t="s">
        <v>46</v>
      </c>
      <c r="H132" s="35">
        <v>0</v>
      </c>
      <c r="I132" s="158">
        <v>11.8</v>
      </c>
      <c r="J132" s="163">
        <v>11.7</v>
      </c>
      <c r="K132" s="250"/>
      <c r="L132" s="256"/>
      <c r="M132" s="257"/>
      <c r="N132" s="340"/>
      <c r="O132" s="341"/>
      <c r="P132" s="17"/>
      <c r="Q132" s="17"/>
      <c r="R132" s="17"/>
      <c r="S132" s="17"/>
    </row>
    <row r="133" spans="1:19" s="13" customFormat="1" ht="132" customHeight="1" thickBot="1" x14ac:dyDescent="0.25">
      <c r="A133" s="321"/>
      <c r="B133" s="324"/>
      <c r="C133" s="327"/>
      <c r="D133" s="330"/>
      <c r="E133" s="333"/>
      <c r="F133" s="337"/>
      <c r="G133" s="49" t="s">
        <v>8</v>
      </c>
      <c r="H133" s="209">
        <f>H130+H131+H132</f>
        <v>1</v>
      </c>
      <c r="I133" s="209">
        <f>I130+I131+I132</f>
        <v>12.8</v>
      </c>
      <c r="J133" s="81">
        <f>J130+J131+J132</f>
        <v>11.799999999999999</v>
      </c>
      <c r="K133" s="251"/>
      <c r="L133" s="258"/>
      <c r="M133" s="259"/>
      <c r="N133" s="342"/>
      <c r="O133" s="343"/>
      <c r="P133" s="17"/>
      <c r="Q133" s="17"/>
      <c r="R133" s="17"/>
      <c r="S133" s="17"/>
    </row>
    <row r="134" spans="1:19" s="13" customFormat="1" ht="11.45" customHeight="1" x14ac:dyDescent="0.2">
      <c r="A134" s="319"/>
      <c r="B134" s="322"/>
      <c r="C134" s="325"/>
      <c r="D134" s="328" t="s">
        <v>164</v>
      </c>
      <c r="E134" s="331" t="s">
        <v>30</v>
      </c>
      <c r="F134" s="334" t="s">
        <v>62</v>
      </c>
      <c r="G134" s="27" t="s">
        <v>44</v>
      </c>
      <c r="H134" s="32">
        <v>0</v>
      </c>
      <c r="I134" s="33">
        <v>0</v>
      </c>
      <c r="J134" s="34">
        <v>0</v>
      </c>
      <c r="K134" s="66"/>
      <c r="L134" s="110"/>
      <c r="M134" s="253"/>
      <c r="N134" s="338" t="s">
        <v>223</v>
      </c>
      <c r="O134" s="339"/>
      <c r="P134" s="17"/>
      <c r="Q134" s="17"/>
      <c r="R134" s="17"/>
      <c r="S134" s="17"/>
    </row>
    <row r="135" spans="1:19" s="13" customFormat="1" ht="13.9" customHeight="1" x14ac:dyDescent="0.2">
      <c r="A135" s="320"/>
      <c r="B135" s="323"/>
      <c r="C135" s="326"/>
      <c r="D135" s="329"/>
      <c r="E135" s="332"/>
      <c r="F135" s="335"/>
      <c r="G135" s="51" t="s">
        <v>31</v>
      </c>
      <c r="H135" s="53">
        <v>0</v>
      </c>
      <c r="I135" s="54">
        <v>1.2</v>
      </c>
      <c r="J135" s="55">
        <v>0.8</v>
      </c>
      <c r="K135" s="67" t="s">
        <v>93</v>
      </c>
      <c r="L135" s="111" t="s">
        <v>32</v>
      </c>
      <c r="M135" s="255"/>
      <c r="N135" s="340"/>
      <c r="O135" s="341"/>
      <c r="P135" s="17"/>
      <c r="Q135" s="17"/>
      <c r="R135" s="17"/>
      <c r="S135" s="17"/>
    </row>
    <row r="136" spans="1:19" s="13" customFormat="1" ht="13.9" customHeight="1" x14ac:dyDescent="0.2">
      <c r="A136" s="320"/>
      <c r="B136" s="323"/>
      <c r="C136" s="326"/>
      <c r="D136" s="329"/>
      <c r="E136" s="332"/>
      <c r="F136" s="336"/>
      <c r="G136" s="28" t="s">
        <v>46</v>
      </c>
      <c r="H136" s="35">
        <v>0</v>
      </c>
      <c r="I136" s="158">
        <v>0</v>
      </c>
      <c r="J136" s="163">
        <v>0</v>
      </c>
      <c r="K136" s="250"/>
      <c r="L136" s="256"/>
      <c r="M136" s="257"/>
      <c r="N136" s="340"/>
      <c r="O136" s="341"/>
      <c r="P136" s="17"/>
      <c r="Q136" s="17"/>
      <c r="R136" s="17"/>
      <c r="S136" s="17"/>
    </row>
    <row r="137" spans="1:19" s="13" customFormat="1" ht="11.45" customHeight="1" thickBot="1" x14ac:dyDescent="0.25">
      <c r="A137" s="321"/>
      <c r="B137" s="324"/>
      <c r="C137" s="327"/>
      <c r="D137" s="330"/>
      <c r="E137" s="333"/>
      <c r="F137" s="337"/>
      <c r="G137" s="49" t="s">
        <v>8</v>
      </c>
      <c r="H137" s="209">
        <f>H134+H135+H136</f>
        <v>0</v>
      </c>
      <c r="I137" s="209">
        <f>I134+I135+I136</f>
        <v>1.2</v>
      </c>
      <c r="J137" s="81">
        <f>J134+J135+J136</f>
        <v>0.8</v>
      </c>
      <c r="K137" s="251"/>
      <c r="L137" s="258"/>
      <c r="M137" s="259"/>
      <c r="N137" s="342"/>
      <c r="O137" s="343"/>
      <c r="P137" s="17"/>
      <c r="Q137" s="17"/>
      <c r="R137" s="17"/>
      <c r="S137" s="17"/>
    </row>
    <row r="138" spans="1:19" s="13" customFormat="1" ht="14.45" customHeight="1" thickBot="1" x14ac:dyDescent="0.25">
      <c r="A138" s="38" t="s">
        <v>7</v>
      </c>
      <c r="B138" s="37" t="s">
        <v>9</v>
      </c>
      <c r="C138" s="464" t="s">
        <v>10</v>
      </c>
      <c r="D138" s="465"/>
      <c r="E138" s="465"/>
      <c r="F138" s="465"/>
      <c r="G138" s="466"/>
      <c r="H138" s="39">
        <f>H47+H52+H56+H60+H73+H77+H81+H85+H89+H93+H129+H65+H69+H97+H101+H105+H109+H113+H117+H121+H133+H125+H137</f>
        <v>3437.3400000000006</v>
      </c>
      <c r="I138" s="39">
        <f t="shared" ref="I138:J138" si="23">I47+I52+I56+I60+I73+I77+I81+I85+I89+I93+I129+I65+I69+I97+I101+I105+I109+I113+I117+I121+I133+I125+I137</f>
        <v>4085.47</v>
      </c>
      <c r="J138" s="39">
        <f t="shared" si="23"/>
        <v>2901.01</v>
      </c>
      <c r="K138" s="185"/>
      <c r="L138" s="186"/>
      <c r="M138" s="186"/>
      <c r="N138" s="268"/>
      <c r="O138" s="269"/>
      <c r="P138" s="17"/>
      <c r="Q138" s="17"/>
      <c r="R138" s="17"/>
      <c r="S138" s="17"/>
    </row>
    <row r="139" spans="1:19" s="13" customFormat="1" ht="12" customHeight="1" thickBot="1" x14ac:dyDescent="0.25">
      <c r="A139" s="109" t="s">
        <v>7</v>
      </c>
      <c r="B139" s="467" t="s">
        <v>11</v>
      </c>
      <c r="C139" s="467"/>
      <c r="D139" s="467"/>
      <c r="E139" s="467"/>
      <c r="F139" s="467"/>
      <c r="G139" s="468"/>
      <c r="H139" s="118">
        <f>H138+H42</f>
        <v>6592.4700000000012</v>
      </c>
      <c r="I139" s="118">
        <f>I138+I42</f>
        <v>7830.05</v>
      </c>
      <c r="J139" s="118">
        <f>J138+J42</f>
        <v>5670.51</v>
      </c>
      <c r="K139" s="119"/>
      <c r="L139" s="119"/>
      <c r="M139" s="119"/>
      <c r="N139" s="415"/>
      <c r="O139" s="416"/>
      <c r="P139" s="17"/>
      <c r="Q139" s="17"/>
      <c r="R139" s="17"/>
      <c r="S139" s="17"/>
    </row>
    <row r="140" spans="1:19" s="13" customFormat="1" ht="16.899999999999999" customHeight="1" thickBot="1" x14ac:dyDescent="0.25">
      <c r="A140" s="48" t="s">
        <v>9</v>
      </c>
      <c r="B140" s="461" t="s">
        <v>63</v>
      </c>
      <c r="C140" s="462"/>
      <c r="D140" s="462"/>
      <c r="E140" s="462"/>
      <c r="F140" s="462"/>
      <c r="G140" s="462"/>
      <c r="H140" s="462"/>
      <c r="I140" s="462"/>
      <c r="J140" s="462"/>
      <c r="K140" s="462"/>
      <c r="L140" s="462"/>
      <c r="M140" s="462"/>
      <c r="N140" s="417"/>
      <c r="O140" s="416"/>
      <c r="P140" s="17"/>
      <c r="Q140" s="17"/>
      <c r="R140" s="17"/>
      <c r="S140" s="17"/>
    </row>
    <row r="141" spans="1:19" s="13" customFormat="1" ht="14.45" customHeight="1" thickBot="1" x14ac:dyDescent="0.25">
      <c r="A141" s="25" t="s">
        <v>9</v>
      </c>
      <c r="B141" s="26" t="s">
        <v>7</v>
      </c>
      <c r="C141" s="463" t="s">
        <v>64</v>
      </c>
      <c r="D141" s="463"/>
      <c r="E141" s="463"/>
      <c r="F141" s="463"/>
      <c r="G141" s="463"/>
      <c r="H141" s="463"/>
      <c r="I141" s="463"/>
      <c r="J141" s="463"/>
      <c r="K141" s="463"/>
      <c r="L141" s="463"/>
      <c r="M141" s="463"/>
      <c r="N141" s="418"/>
      <c r="O141" s="419"/>
      <c r="P141" s="17"/>
      <c r="Q141" s="17"/>
      <c r="R141" s="17"/>
      <c r="S141" s="17"/>
    </row>
    <row r="142" spans="1:19" s="13" customFormat="1" ht="15" customHeight="1" x14ac:dyDescent="0.2">
      <c r="A142" s="319"/>
      <c r="B142" s="322"/>
      <c r="C142" s="325"/>
      <c r="D142" s="328" t="s">
        <v>65</v>
      </c>
      <c r="E142" s="331" t="s">
        <v>30</v>
      </c>
      <c r="F142" s="346" t="s">
        <v>47</v>
      </c>
      <c r="G142" s="27" t="s">
        <v>44</v>
      </c>
      <c r="H142" s="97">
        <v>100</v>
      </c>
      <c r="I142" s="104">
        <v>920</v>
      </c>
      <c r="J142" s="34">
        <v>892.8</v>
      </c>
      <c r="K142" s="66"/>
      <c r="L142" s="58"/>
      <c r="M142" s="59"/>
      <c r="N142" s="338" t="s">
        <v>181</v>
      </c>
      <c r="O142" s="339"/>
      <c r="Q142" s="17"/>
      <c r="R142" s="17"/>
      <c r="S142" s="17"/>
    </row>
    <row r="143" spans="1:19" s="13" customFormat="1" ht="15" customHeight="1" x14ac:dyDescent="0.2">
      <c r="A143" s="320"/>
      <c r="B143" s="323"/>
      <c r="C143" s="326"/>
      <c r="D143" s="329"/>
      <c r="E143" s="332"/>
      <c r="F143" s="347"/>
      <c r="G143" s="157" t="s">
        <v>45</v>
      </c>
      <c r="H143" s="101">
        <v>0</v>
      </c>
      <c r="I143" s="108">
        <v>0</v>
      </c>
      <c r="J143" s="55">
        <v>0</v>
      </c>
      <c r="K143" s="188" t="s">
        <v>99</v>
      </c>
      <c r="L143" s="60" t="s">
        <v>32</v>
      </c>
      <c r="M143" s="61" t="s">
        <v>32</v>
      </c>
      <c r="N143" s="340"/>
      <c r="O143" s="341"/>
      <c r="Q143" s="17"/>
      <c r="R143" s="17"/>
      <c r="S143" s="17"/>
    </row>
    <row r="144" spans="1:19" s="13" customFormat="1" ht="15" customHeight="1" x14ac:dyDescent="0.2">
      <c r="A144" s="320"/>
      <c r="B144" s="323"/>
      <c r="C144" s="326"/>
      <c r="D144" s="329"/>
      <c r="E144" s="332"/>
      <c r="F144" s="347"/>
      <c r="G144" s="51" t="s">
        <v>31</v>
      </c>
      <c r="H144" s="101">
        <v>0.6</v>
      </c>
      <c r="I144" s="108">
        <v>1.21</v>
      </c>
      <c r="J144" s="55">
        <v>0.8</v>
      </c>
      <c r="K144" s="188"/>
      <c r="L144" s="60"/>
      <c r="M144" s="61"/>
      <c r="N144" s="340"/>
      <c r="O144" s="341"/>
      <c r="P144" s="17"/>
      <c r="Q144" s="17"/>
      <c r="R144" s="17"/>
      <c r="S144" s="17"/>
    </row>
    <row r="145" spans="1:19" s="13" customFormat="1" ht="15" customHeight="1" x14ac:dyDescent="0.2">
      <c r="A145" s="320"/>
      <c r="B145" s="323"/>
      <c r="C145" s="326"/>
      <c r="D145" s="329"/>
      <c r="E145" s="332"/>
      <c r="F145" s="348"/>
      <c r="G145" s="28" t="s">
        <v>46</v>
      </c>
      <c r="H145" s="98">
        <v>2398.5</v>
      </c>
      <c r="I145" s="139">
        <v>2401.2800000000002</v>
      </c>
      <c r="J145" s="163">
        <v>2361.5</v>
      </c>
      <c r="K145" s="67"/>
      <c r="L145" s="62"/>
      <c r="M145" s="171"/>
      <c r="N145" s="340"/>
      <c r="O145" s="341"/>
      <c r="P145" s="17"/>
      <c r="Q145" s="17"/>
      <c r="R145" s="17"/>
      <c r="S145" s="17"/>
    </row>
    <row r="146" spans="1:19" s="13" customFormat="1" ht="36.75" customHeight="1" thickBot="1" x14ac:dyDescent="0.25">
      <c r="A146" s="321"/>
      <c r="B146" s="324"/>
      <c r="C146" s="327"/>
      <c r="D146" s="330"/>
      <c r="E146" s="333"/>
      <c r="F146" s="349"/>
      <c r="G146" s="49" t="s">
        <v>8</v>
      </c>
      <c r="H146" s="102">
        <f>H142+H143+H145+H144</f>
        <v>2499.1</v>
      </c>
      <c r="I146" s="102">
        <f t="shared" ref="I146:J146" si="24">I142+I143+I145+I144</f>
        <v>3322.4900000000002</v>
      </c>
      <c r="J146" s="81">
        <f t="shared" si="24"/>
        <v>3255.1000000000004</v>
      </c>
      <c r="K146" s="189"/>
      <c r="L146" s="173"/>
      <c r="M146" s="174"/>
      <c r="N146" s="342"/>
      <c r="O146" s="343"/>
      <c r="P146" s="17"/>
      <c r="Q146" s="17"/>
      <c r="R146" s="17"/>
      <c r="S146" s="17"/>
    </row>
    <row r="147" spans="1:19" s="13" customFormat="1" ht="15" customHeight="1" x14ac:dyDescent="0.2">
      <c r="A147" s="319"/>
      <c r="B147" s="322"/>
      <c r="C147" s="325"/>
      <c r="D147" s="328" t="s">
        <v>66</v>
      </c>
      <c r="E147" s="331" t="s">
        <v>30</v>
      </c>
      <c r="F147" s="346" t="s">
        <v>47</v>
      </c>
      <c r="G147" s="27" t="s">
        <v>44</v>
      </c>
      <c r="H147" s="97">
        <v>10</v>
      </c>
      <c r="I147" s="104">
        <v>515.5</v>
      </c>
      <c r="J147" s="34">
        <v>515.20000000000005</v>
      </c>
      <c r="K147" s="66"/>
      <c r="L147" s="69"/>
      <c r="M147" s="70"/>
      <c r="N147" s="338" t="s">
        <v>182</v>
      </c>
      <c r="O147" s="339"/>
      <c r="Q147" s="17"/>
      <c r="R147" s="17"/>
      <c r="S147" s="17"/>
    </row>
    <row r="148" spans="1:19" s="13" customFormat="1" ht="12.6" customHeight="1" x14ac:dyDescent="0.2">
      <c r="A148" s="320"/>
      <c r="B148" s="323"/>
      <c r="C148" s="326"/>
      <c r="D148" s="329"/>
      <c r="E148" s="332"/>
      <c r="F148" s="347"/>
      <c r="G148" s="157" t="s">
        <v>45</v>
      </c>
      <c r="H148" s="101">
        <v>0</v>
      </c>
      <c r="I148" s="108">
        <v>0</v>
      </c>
      <c r="J148" s="55">
        <v>0</v>
      </c>
      <c r="K148" s="67"/>
      <c r="L148" s="72"/>
      <c r="M148" s="73"/>
      <c r="N148" s="340"/>
      <c r="O148" s="341"/>
      <c r="P148" s="17"/>
      <c r="Q148" s="17"/>
      <c r="R148" s="17"/>
      <c r="S148" s="17"/>
    </row>
    <row r="149" spans="1:19" s="13" customFormat="1" ht="12" customHeight="1" x14ac:dyDescent="0.2">
      <c r="A149" s="320"/>
      <c r="B149" s="323"/>
      <c r="C149" s="326"/>
      <c r="D149" s="329"/>
      <c r="E149" s="332"/>
      <c r="F149" s="347"/>
      <c r="G149" s="51" t="s">
        <v>31</v>
      </c>
      <c r="H149" s="101">
        <v>0.3</v>
      </c>
      <c r="I149" s="108">
        <v>24.42</v>
      </c>
      <c r="J149" s="55">
        <v>0.2</v>
      </c>
      <c r="K149" s="67"/>
      <c r="L149" s="72"/>
      <c r="M149" s="73"/>
      <c r="N149" s="340"/>
      <c r="O149" s="341"/>
      <c r="P149" s="17"/>
      <c r="Q149" s="17"/>
      <c r="R149" s="17"/>
      <c r="S149" s="17"/>
    </row>
    <row r="150" spans="1:19" s="13" customFormat="1" ht="11.45" customHeight="1" x14ac:dyDescent="0.2">
      <c r="A150" s="320"/>
      <c r="B150" s="323"/>
      <c r="C150" s="326"/>
      <c r="D150" s="329"/>
      <c r="E150" s="332"/>
      <c r="F150" s="348"/>
      <c r="G150" s="28" t="s">
        <v>46</v>
      </c>
      <c r="H150" s="98">
        <v>505.8</v>
      </c>
      <c r="I150" s="139">
        <v>857.15</v>
      </c>
      <c r="J150" s="163">
        <v>497.6</v>
      </c>
      <c r="K150" s="67"/>
      <c r="L150" s="74"/>
      <c r="M150" s="75"/>
      <c r="N150" s="340"/>
      <c r="O150" s="341"/>
      <c r="P150" s="17"/>
      <c r="Q150" s="17"/>
      <c r="R150" s="17"/>
      <c r="S150" s="17"/>
    </row>
    <row r="151" spans="1:19" s="13" customFormat="1" ht="123.6" customHeight="1" thickBot="1" x14ac:dyDescent="0.25">
      <c r="A151" s="321"/>
      <c r="B151" s="324"/>
      <c r="C151" s="327"/>
      <c r="D151" s="330"/>
      <c r="E151" s="333"/>
      <c r="F151" s="349"/>
      <c r="G151" s="49" t="s">
        <v>8</v>
      </c>
      <c r="H151" s="102">
        <f>H147+H148+H150+H149</f>
        <v>516.09999999999991</v>
      </c>
      <c r="I151" s="102">
        <f t="shared" ref="I151:J151" si="25">I147+I148+I150+I149</f>
        <v>1397.0700000000002</v>
      </c>
      <c r="J151" s="81">
        <f t="shared" si="25"/>
        <v>1013.0000000000001</v>
      </c>
      <c r="K151" s="189"/>
      <c r="L151" s="76"/>
      <c r="M151" s="77"/>
      <c r="N151" s="342"/>
      <c r="O151" s="343"/>
      <c r="P151" s="17"/>
      <c r="Q151" s="17"/>
      <c r="R151" s="17"/>
      <c r="S151" s="17"/>
    </row>
    <row r="152" spans="1:19" s="13" customFormat="1" ht="15" customHeight="1" x14ac:dyDescent="0.2">
      <c r="A152" s="319"/>
      <c r="B152" s="322"/>
      <c r="C152" s="325"/>
      <c r="D152" s="328" t="s">
        <v>67</v>
      </c>
      <c r="E152" s="331" t="s">
        <v>30</v>
      </c>
      <c r="F152" s="346" t="s">
        <v>47</v>
      </c>
      <c r="G152" s="27" t="s">
        <v>44</v>
      </c>
      <c r="H152" s="97">
        <v>0</v>
      </c>
      <c r="I152" s="104">
        <v>0</v>
      </c>
      <c r="J152" s="34">
        <v>0</v>
      </c>
      <c r="K152" s="198"/>
      <c r="L152" s="260"/>
      <c r="M152" s="261"/>
      <c r="N152" s="350" t="s">
        <v>194</v>
      </c>
      <c r="O152" s="339"/>
      <c r="Q152" s="17"/>
      <c r="R152" s="17"/>
      <c r="S152" s="17"/>
    </row>
    <row r="153" spans="1:19" s="13" customFormat="1" ht="15" customHeight="1" x14ac:dyDescent="0.2">
      <c r="A153" s="320"/>
      <c r="B153" s="323"/>
      <c r="C153" s="326"/>
      <c r="D153" s="329"/>
      <c r="E153" s="332"/>
      <c r="F153" s="347"/>
      <c r="G153" s="157" t="s">
        <v>45</v>
      </c>
      <c r="H153" s="101">
        <v>0</v>
      </c>
      <c r="I153" s="108">
        <v>0</v>
      </c>
      <c r="J153" s="55">
        <v>0</v>
      </c>
      <c r="K153" s="197"/>
      <c r="L153" s="262"/>
      <c r="M153" s="263"/>
      <c r="N153" s="351"/>
      <c r="O153" s="341"/>
      <c r="P153" s="17"/>
      <c r="Q153" s="17"/>
      <c r="R153" s="17"/>
      <c r="S153" s="17"/>
    </row>
    <row r="154" spans="1:19" s="13" customFormat="1" ht="15" customHeight="1" x14ac:dyDescent="0.2">
      <c r="A154" s="320"/>
      <c r="B154" s="323"/>
      <c r="C154" s="326"/>
      <c r="D154" s="329"/>
      <c r="E154" s="332"/>
      <c r="F154" s="347"/>
      <c r="G154" s="51" t="s">
        <v>31</v>
      </c>
      <c r="H154" s="101">
        <v>0.9</v>
      </c>
      <c r="I154" s="108">
        <v>0.9</v>
      </c>
      <c r="J154" s="55">
        <v>0.9</v>
      </c>
      <c r="K154" s="67"/>
      <c r="L154" s="72"/>
      <c r="M154" s="73"/>
      <c r="N154" s="351"/>
      <c r="O154" s="341"/>
      <c r="P154" s="17"/>
      <c r="Q154" s="17"/>
      <c r="R154" s="17"/>
      <c r="S154" s="17"/>
    </row>
    <row r="155" spans="1:19" s="13" customFormat="1" ht="15" customHeight="1" x14ac:dyDescent="0.2">
      <c r="A155" s="320"/>
      <c r="B155" s="323"/>
      <c r="C155" s="326"/>
      <c r="D155" s="329"/>
      <c r="E155" s="332"/>
      <c r="F155" s="348"/>
      <c r="G155" s="28" t="s">
        <v>46</v>
      </c>
      <c r="H155" s="98">
        <v>0</v>
      </c>
      <c r="I155" s="139">
        <v>0</v>
      </c>
      <c r="J155" s="163">
        <v>0</v>
      </c>
      <c r="K155" s="67"/>
      <c r="L155" s="74"/>
      <c r="M155" s="75"/>
      <c r="N155" s="340"/>
      <c r="O155" s="341"/>
      <c r="P155" s="17"/>
      <c r="Q155" s="17"/>
      <c r="R155" s="17"/>
      <c r="S155" s="17"/>
    </row>
    <row r="156" spans="1:19" s="13" customFormat="1" ht="49.5" customHeight="1" thickBot="1" x14ac:dyDescent="0.25">
      <c r="A156" s="321"/>
      <c r="B156" s="324"/>
      <c r="C156" s="327"/>
      <c r="D156" s="330"/>
      <c r="E156" s="333"/>
      <c r="F156" s="349"/>
      <c r="G156" s="49" t="s">
        <v>8</v>
      </c>
      <c r="H156" s="102">
        <f>H152+H153+H155+H154</f>
        <v>0.9</v>
      </c>
      <c r="I156" s="102">
        <f t="shared" ref="I156:J156" si="26">I152+I153+I155+I154</f>
        <v>0.9</v>
      </c>
      <c r="J156" s="81">
        <f t="shared" si="26"/>
        <v>0.9</v>
      </c>
      <c r="K156" s="172"/>
      <c r="L156" s="76"/>
      <c r="M156" s="77"/>
      <c r="N156" s="342"/>
      <c r="O156" s="343"/>
      <c r="P156" s="17"/>
      <c r="Q156" s="17"/>
      <c r="R156" s="17"/>
      <c r="S156" s="17"/>
    </row>
    <row r="157" spans="1:19" s="13" customFormat="1" ht="13.15" customHeight="1" x14ac:dyDescent="0.2">
      <c r="A157" s="319"/>
      <c r="B157" s="322"/>
      <c r="C157" s="325"/>
      <c r="D157" s="328" t="s">
        <v>154</v>
      </c>
      <c r="E157" s="331" t="s">
        <v>30</v>
      </c>
      <c r="F157" s="346" t="s">
        <v>47</v>
      </c>
      <c r="G157" s="27" t="s">
        <v>44</v>
      </c>
      <c r="H157" s="97">
        <v>0</v>
      </c>
      <c r="I157" s="104">
        <v>0</v>
      </c>
      <c r="J157" s="34">
        <v>0</v>
      </c>
      <c r="K157" s="198" t="s">
        <v>76</v>
      </c>
      <c r="L157" s="199" t="s">
        <v>32</v>
      </c>
      <c r="M157" s="314" t="s">
        <v>32</v>
      </c>
      <c r="N157" s="350" t="s">
        <v>203</v>
      </c>
      <c r="O157" s="339"/>
      <c r="P157" s="17"/>
      <c r="Q157" s="17"/>
      <c r="R157" s="17"/>
      <c r="S157" s="17"/>
    </row>
    <row r="158" spans="1:19" s="13" customFormat="1" ht="12.6" customHeight="1" x14ac:dyDescent="0.2">
      <c r="A158" s="320"/>
      <c r="B158" s="323"/>
      <c r="C158" s="326"/>
      <c r="D158" s="329"/>
      <c r="E158" s="332"/>
      <c r="F158" s="347"/>
      <c r="G158" s="157" t="s">
        <v>45</v>
      </c>
      <c r="H158" s="101">
        <v>0</v>
      </c>
      <c r="I158" s="108">
        <v>0</v>
      </c>
      <c r="J158" s="55">
        <v>0</v>
      </c>
      <c r="K158" s="197"/>
      <c r="L158" s="262"/>
      <c r="M158" s="263"/>
      <c r="N158" s="351"/>
      <c r="O158" s="341"/>
      <c r="P158" s="17"/>
      <c r="Q158" s="17"/>
      <c r="R158" s="17"/>
      <c r="S158" s="17"/>
    </row>
    <row r="159" spans="1:19" s="13" customFormat="1" ht="10.9" customHeight="1" x14ac:dyDescent="0.2">
      <c r="A159" s="320"/>
      <c r="B159" s="323"/>
      <c r="C159" s="326"/>
      <c r="D159" s="329"/>
      <c r="E159" s="332"/>
      <c r="F159" s="347"/>
      <c r="G159" s="51" t="s">
        <v>31</v>
      </c>
      <c r="H159" s="101">
        <v>0.4</v>
      </c>
      <c r="I159" s="108">
        <v>0.4</v>
      </c>
      <c r="J159" s="55">
        <v>0.4</v>
      </c>
      <c r="K159" s="67"/>
      <c r="L159" s="72"/>
      <c r="M159" s="73"/>
      <c r="N159" s="351"/>
      <c r="O159" s="341"/>
      <c r="P159" s="17"/>
      <c r="Q159" s="17"/>
      <c r="R159" s="17"/>
      <c r="S159" s="17"/>
    </row>
    <row r="160" spans="1:19" s="13" customFormat="1" ht="14.45" customHeight="1" x14ac:dyDescent="0.2">
      <c r="A160" s="320"/>
      <c r="B160" s="323"/>
      <c r="C160" s="326"/>
      <c r="D160" s="329"/>
      <c r="E160" s="332"/>
      <c r="F160" s="348"/>
      <c r="G160" s="28" t="s">
        <v>46</v>
      </c>
      <c r="H160" s="98">
        <v>43.9</v>
      </c>
      <c r="I160" s="139">
        <v>43.9</v>
      </c>
      <c r="J160" s="163">
        <v>1.6</v>
      </c>
      <c r="K160" s="67"/>
      <c r="L160" s="74"/>
      <c r="M160" s="75"/>
      <c r="N160" s="340"/>
      <c r="O160" s="341"/>
      <c r="P160" s="17"/>
      <c r="Q160" s="17"/>
      <c r="R160" s="17"/>
      <c r="S160" s="17"/>
    </row>
    <row r="161" spans="1:19" s="13" customFormat="1" ht="46.9" customHeight="1" thickBot="1" x14ac:dyDescent="0.25">
      <c r="A161" s="321"/>
      <c r="B161" s="324"/>
      <c r="C161" s="327"/>
      <c r="D161" s="330"/>
      <c r="E161" s="333"/>
      <c r="F161" s="349"/>
      <c r="G161" s="49" t="s">
        <v>8</v>
      </c>
      <c r="H161" s="102">
        <f>H157+H158+H160+H159</f>
        <v>44.3</v>
      </c>
      <c r="I161" s="102">
        <f t="shared" ref="I161:J161" si="27">I157+I158+I160+I159</f>
        <v>44.3</v>
      </c>
      <c r="J161" s="81">
        <f t="shared" si="27"/>
        <v>2</v>
      </c>
      <c r="K161" s="172"/>
      <c r="L161" s="76"/>
      <c r="M161" s="77"/>
      <c r="N161" s="342"/>
      <c r="O161" s="343"/>
      <c r="P161" s="17"/>
      <c r="Q161" s="17"/>
      <c r="R161" s="17"/>
      <c r="S161" s="17"/>
    </row>
    <row r="162" spans="1:19" s="13" customFormat="1" ht="15" customHeight="1" x14ac:dyDescent="0.2">
      <c r="A162" s="319"/>
      <c r="B162" s="322"/>
      <c r="C162" s="325"/>
      <c r="D162" s="328" t="s">
        <v>68</v>
      </c>
      <c r="E162" s="331" t="s">
        <v>30</v>
      </c>
      <c r="F162" s="346" t="s">
        <v>47</v>
      </c>
      <c r="G162" s="27" t="s">
        <v>44</v>
      </c>
      <c r="H162" s="97">
        <v>44.43</v>
      </c>
      <c r="I162" s="104">
        <v>44.43</v>
      </c>
      <c r="J162" s="34">
        <v>44.4</v>
      </c>
      <c r="K162" s="66" t="s">
        <v>99</v>
      </c>
      <c r="L162" s="58" t="s">
        <v>32</v>
      </c>
      <c r="M162" s="59" t="s">
        <v>174</v>
      </c>
      <c r="N162" s="409" t="s">
        <v>202</v>
      </c>
      <c r="O162" s="410"/>
      <c r="Q162" s="17"/>
      <c r="R162" s="17"/>
      <c r="S162" s="17"/>
    </row>
    <row r="163" spans="1:19" s="13" customFormat="1" ht="15" customHeight="1" x14ac:dyDescent="0.2">
      <c r="A163" s="320"/>
      <c r="B163" s="323"/>
      <c r="C163" s="326"/>
      <c r="D163" s="329"/>
      <c r="E163" s="332"/>
      <c r="F163" s="347"/>
      <c r="G163" s="157" t="s">
        <v>45</v>
      </c>
      <c r="H163" s="101">
        <v>0</v>
      </c>
      <c r="I163" s="108">
        <v>0</v>
      </c>
      <c r="J163" s="55">
        <v>0</v>
      </c>
      <c r="K163" s="67"/>
      <c r="L163" s="72"/>
      <c r="M163" s="73"/>
      <c r="N163" s="411"/>
      <c r="O163" s="412"/>
      <c r="P163" s="17"/>
      <c r="Q163" s="17"/>
      <c r="R163" s="17"/>
      <c r="S163" s="17"/>
    </row>
    <row r="164" spans="1:19" s="13" customFormat="1" ht="15" customHeight="1" x14ac:dyDescent="0.2">
      <c r="A164" s="320"/>
      <c r="B164" s="323"/>
      <c r="C164" s="326"/>
      <c r="D164" s="329"/>
      <c r="E164" s="332"/>
      <c r="F164" s="347"/>
      <c r="G164" s="157" t="s">
        <v>31</v>
      </c>
      <c r="H164" s="101">
        <v>17.670000000000002</v>
      </c>
      <c r="I164" s="108">
        <v>17.600000000000001</v>
      </c>
      <c r="J164" s="55">
        <v>17.600000000000001</v>
      </c>
      <c r="K164" s="67"/>
      <c r="L164" s="72"/>
      <c r="M164" s="73"/>
      <c r="N164" s="411"/>
      <c r="O164" s="412"/>
      <c r="P164" s="17"/>
      <c r="Q164" s="17"/>
      <c r="R164" s="17"/>
      <c r="S164" s="17"/>
    </row>
    <row r="165" spans="1:19" s="13" customFormat="1" ht="13.15" customHeight="1" x14ac:dyDescent="0.2">
      <c r="A165" s="320"/>
      <c r="B165" s="323"/>
      <c r="C165" s="326"/>
      <c r="D165" s="329"/>
      <c r="E165" s="332"/>
      <c r="F165" s="348"/>
      <c r="G165" s="153" t="s">
        <v>46</v>
      </c>
      <c r="H165" s="98">
        <v>248.7</v>
      </c>
      <c r="I165" s="139">
        <v>248.7</v>
      </c>
      <c r="J165" s="163">
        <v>241.9</v>
      </c>
      <c r="K165" s="67"/>
      <c r="L165" s="74"/>
      <c r="M165" s="75"/>
      <c r="N165" s="411"/>
      <c r="O165" s="412"/>
      <c r="P165" s="17"/>
      <c r="Q165" s="17"/>
      <c r="R165" s="17"/>
      <c r="S165" s="17"/>
    </row>
    <row r="166" spans="1:19" s="13" customFormat="1" ht="70.900000000000006" customHeight="1" thickBot="1" x14ac:dyDescent="0.25">
      <c r="A166" s="321"/>
      <c r="B166" s="324"/>
      <c r="C166" s="327"/>
      <c r="D166" s="330"/>
      <c r="E166" s="333"/>
      <c r="F166" s="349"/>
      <c r="G166" s="49" t="s">
        <v>8</v>
      </c>
      <c r="H166" s="102">
        <f>H162+H163+H165+H164</f>
        <v>310.8</v>
      </c>
      <c r="I166" s="102">
        <f t="shared" ref="I166:J166" si="28">I162+I163+I165+I164</f>
        <v>310.73</v>
      </c>
      <c r="J166" s="81">
        <f t="shared" si="28"/>
        <v>303.90000000000003</v>
      </c>
      <c r="K166" s="189"/>
      <c r="L166" s="76"/>
      <c r="M166" s="77"/>
      <c r="N166" s="413"/>
      <c r="O166" s="414"/>
      <c r="P166" s="17"/>
      <c r="Q166" s="17"/>
      <c r="R166" s="17"/>
      <c r="S166" s="17"/>
    </row>
    <row r="167" spans="1:19" s="13" customFormat="1" ht="13.9" customHeight="1" x14ac:dyDescent="0.2">
      <c r="A167" s="319"/>
      <c r="B167" s="322"/>
      <c r="C167" s="325"/>
      <c r="D167" s="328" t="s">
        <v>125</v>
      </c>
      <c r="E167" s="331" t="s">
        <v>30</v>
      </c>
      <c r="F167" s="346" t="s">
        <v>47</v>
      </c>
      <c r="G167" s="27" t="s">
        <v>44</v>
      </c>
      <c r="H167" s="97">
        <v>0</v>
      </c>
      <c r="I167" s="104">
        <v>0</v>
      </c>
      <c r="J167" s="34">
        <v>0</v>
      </c>
      <c r="K167" s="193" t="s">
        <v>93</v>
      </c>
      <c r="L167" s="58" t="s">
        <v>32</v>
      </c>
      <c r="M167" s="59" t="s">
        <v>174</v>
      </c>
      <c r="N167" s="338" t="s">
        <v>183</v>
      </c>
      <c r="O167" s="339"/>
      <c r="Q167" s="17"/>
      <c r="R167" s="17"/>
      <c r="S167" s="17"/>
    </row>
    <row r="168" spans="1:19" s="13" customFormat="1" ht="13.9" customHeight="1" x14ac:dyDescent="0.2">
      <c r="A168" s="320"/>
      <c r="B168" s="323"/>
      <c r="C168" s="326"/>
      <c r="D168" s="329"/>
      <c r="E168" s="332"/>
      <c r="F168" s="347"/>
      <c r="G168" s="157" t="s">
        <v>31</v>
      </c>
      <c r="H168" s="101">
        <v>289</v>
      </c>
      <c r="I168" s="108">
        <v>0</v>
      </c>
      <c r="J168" s="55">
        <v>0</v>
      </c>
      <c r="K168" s="71"/>
      <c r="L168" s="72"/>
      <c r="M168" s="73"/>
      <c r="N168" s="340"/>
      <c r="O168" s="341"/>
      <c r="P168" s="17"/>
      <c r="Q168" s="17"/>
      <c r="R168" s="17"/>
      <c r="S168" s="17"/>
    </row>
    <row r="169" spans="1:19" s="13" customFormat="1" ht="13.9" customHeight="1" x14ac:dyDescent="0.2">
      <c r="A169" s="320"/>
      <c r="B169" s="323"/>
      <c r="C169" s="326"/>
      <c r="D169" s="329"/>
      <c r="E169" s="332"/>
      <c r="F169" s="348"/>
      <c r="G169" s="153" t="s">
        <v>46</v>
      </c>
      <c r="H169" s="98">
        <v>0</v>
      </c>
      <c r="I169" s="139">
        <v>0</v>
      </c>
      <c r="J169" s="163">
        <v>0</v>
      </c>
      <c r="K169" s="71"/>
      <c r="L169" s="74"/>
      <c r="M169" s="75"/>
      <c r="N169" s="340"/>
      <c r="O169" s="341"/>
      <c r="P169" s="17"/>
      <c r="Q169" s="17"/>
      <c r="R169" s="17"/>
      <c r="S169" s="17"/>
    </row>
    <row r="170" spans="1:19" s="13" customFormat="1" ht="18.600000000000001" customHeight="1" thickBot="1" x14ac:dyDescent="0.25">
      <c r="A170" s="321"/>
      <c r="B170" s="324"/>
      <c r="C170" s="327"/>
      <c r="D170" s="330"/>
      <c r="E170" s="333"/>
      <c r="F170" s="349"/>
      <c r="G170" s="49" t="s">
        <v>8</v>
      </c>
      <c r="H170" s="102">
        <f>H167+H169+H168</f>
        <v>289</v>
      </c>
      <c r="I170" s="102">
        <f t="shared" ref="I170" si="29">I167+I169+I168</f>
        <v>0</v>
      </c>
      <c r="J170" s="102">
        <f t="shared" ref="J170" si="30">J167+J169+J168</f>
        <v>0</v>
      </c>
      <c r="K170" s="251"/>
      <c r="L170" s="76"/>
      <c r="M170" s="77"/>
      <c r="N170" s="342"/>
      <c r="O170" s="343"/>
      <c r="P170" s="17"/>
      <c r="Q170" s="17"/>
      <c r="R170" s="17"/>
      <c r="S170" s="17"/>
    </row>
    <row r="171" spans="1:19" s="13" customFormat="1" ht="15" customHeight="1" x14ac:dyDescent="0.2">
      <c r="A171" s="319"/>
      <c r="B171" s="322"/>
      <c r="C171" s="325"/>
      <c r="D171" s="328" t="s">
        <v>155</v>
      </c>
      <c r="E171" s="331" t="s">
        <v>30</v>
      </c>
      <c r="F171" s="346" t="s">
        <v>47</v>
      </c>
      <c r="G171" s="27" t="s">
        <v>44</v>
      </c>
      <c r="H171" s="97">
        <v>0</v>
      </c>
      <c r="I171" s="104">
        <v>0</v>
      </c>
      <c r="J171" s="34">
        <v>0</v>
      </c>
      <c r="K171" s="193" t="s">
        <v>156</v>
      </c>
      <c r="L171" s="58" t="s">
        <v>32</v>
      </c>
      <c r="M171" s="59" t="s">
        <v>32</v>
      </c>
      <c r="N171" s="338" t="s">
        <v>197</v>
      </c>
      <c r="O171" s="339"/>
      <c r="Q171" s="17"/>
      <c r="R171" s="17"/>
      <c r="S171" s="17"/>
    </row>
    <row r="172" spans="1:19" s="13" customFormat="1" ht="15" customHeight="1" x14ac:dyDescent="0.2">
      <c r="A172" s="320"/>
      <c r="B172" s="323"/>
      <c r="C172" s="326"/>
      <c r="D172" s="329"/>
      <c r="E172" s="332"/>
      <c r="F172" s="347"/>
      <c r="G172" s="157" t="s">
        <v>31</v>
      </c>
      <c r="H172" s="101">
        <v>340</v>
      </c>
      <c r="I172" s="108">
        <v>340</v>
      </c>
      <c r="J172" s="55">
        <v>0</v>
      </c>
      <c r="K172" s="67"/>
      <c r="L172" s="72"/>
      <c r="M172" s="73"/>
      <c r="N172" s="340"/>
      <c r="O172" s="341"/>
      <c r="Q172" s="17"/>
      <c r="R172" s="17"/>
      <c r="S172" s="17"/>
    </row>
    <row r="173" spans="1:19" s="13" customFormat="1" ht="15" customHeight="1" x14ac:dyDescent="0.2">
      <c r="A173" s="320"/>
      <c r="B173" s="323"/>
      <c r="C173" s="326"/>
      <c r="D173" s="329"/>
      <c r="E173" s="332"/>
      <c r="F173" s="348"/>
      <c r="G173" s="153" t="s">
        <v>46</v>
      </c>
      <c r="H173" s="98">
        <v>1923</v>
      </c>
      <c r="I173" s="139">
        <v>1681.7</v>
      </c>
      <c r="J173" s="163">
        <v>339.4</v>
      </c>
      <c r="K173" s="67"/>
      <c r="L173" s="74"/>
      <c r="M173" s="75"/>
      <c r="N173" s="340"/>
      <c r="O173" s="341"/>
      <c r="P173" s="17"/>
      <c r="Q173" s="17"/>
      <c r="R173" s="17"/>
      <c r="S173" s="17"/>
    </row>
    <row r="174" spans="1:19" s="13" customFormat="1" ht="156.6" customHeight="1" thickBot="1" x14ac:dyDescent="0.25">
      <c r="A174" s="321"/>
      <c r="B174" s="324"/>
      <c r="C174" s="327"/>
      <c r="D174" s="330"/>
      <c r="E174" s="333"/>
      <c r="F174" s="349"/>
      <c r="G174" s="49" t="s">
        <v>8</v>
      </c>
      <c r="H174" s="102">
        <f>H171+H173+H172</f>
        <v>2263</v>
      </c>
      <c r="I174" s="102">
        <f t="shared" ref="I174:J174" si="31">I171+I173+I172</f>
        <v>2021.7</v>
      </c>
      <c r="J174" s="102">
        <f t="shared" si="31"/>
        <v>339.4</v>
      </c>
      <c r="K174" s="189"/>
      <c r="L174" s="76"/>
      <c r="M174" s="77"/>
      <c r="N174" s="342"/>
      <c r="O174" s="343"/>
      <c r="P174" s="17"/>
      <c r="Q174" s="17"/>
      <c r="R174" s="17"/>
      <c r="S174" s="17"/>
    </row>
    <row r="175" spans="1:19" s="13" customFormat="1" ht="15" customHeight="1" x14ac:dyDescent="0.2">
      <c r="A175" s="319"/>
      <c r="B175" s="322"/>
      <c r="C175" s="325"/>
      <c r="D175" s="328" t="s">
        <v>69</v>
      </c>
      <c r="E175" s="331" t="s">
        <v>30</v>
      </c>
      <c r="F175" s="346" t="s">
        <v>47</v>
      </c>
      <c r="G175" s="27" t="s">
        <v>44</v>
      </c>
      <c r="H175" s="97">
        <v>0</v>
      </c>
      <c r="I175" s="104">
        <v>0</v>
      </c>
      <c r="J175" s="34">
        <v>0</v>
      </c>
      <c r="K175" s="66" t="s">
        <v>99</v>
      </c>
      <c r="L175" s="58" t="s">
        <v>32</v>
      </c>
      <c r="M175" s="59" t="s">
        <v>32</v>
      </c>
      <c r="N175" s="338" t="s">
        <v>184</v>
      </c>
      <c r="O175" s="339"/>
      <c r="Q175" s="17"/>
      <c r="R175" s="17"/>
      <c r="S175" s="17"/>
    </row>
    <row r="176" spans="1:19" s="13" customFormat="1" ht="15" customHeight="1" x14ac:dyDescent="0.2">
      <c r="A176" s="320"/>
      <c r="B176" s="323"/>
      <c r="C176" s="326"/>
      <c r="D176" s="329"/>
      <c r="E176" s="332"/>
      <c r="F176" s="347"/>
      <c r="G176" s="51" t="s">
        <v>31</v>
      </c>
      <c r="H176" s="101">
        <v>2.4</v>
      </c>
      <c r="I176" s="108">
        <v>2.4</v>
      </c>
      <c r="J176" s="55">
        <v>0.8</v>
      </c>
      <c r="K176" s="67"/>
      <c r="L176" s="60"/>
      <c r="M176" s="61"/>
      <c r="N176" s="340"/>
      <c r="O176" s="341"/>
      <c r="P176" s="17"/>
      <c r="Q176" s="17"/>
      <c r="R176" s="17"/>
      <c r="S176" s="17"/>
    </row>
    <row r="177" spans="1:19" s="13" customFormat="1" ht="15" customHeight="1" x14ac:dyDescent="0.2">
      <c r="A177" s="320"/>
      <c r="B177" s="323"/>
      <c r="C177" s="326"/>
      <c r="D177" s="329"/>
      <c r="E177" s="332"/>
      <c r="F177" s="348"/>
      <c r="G177" s="28" t="s">
        <v>46</v>
      </c>
      <c r="H177" s="98">
        <v>276</v>
      </c>
      <c r="I177" s="139">
        <v>276.66000000000003</v>
      </c>
      <c r="J177" s="163">
        <v>274.3</v>
      </c>
      <c r="K177" s="67"/>
      <c r="L177" s="62"/>
      <c r="M177" s="171"/>
      <c r="N177" s="340"/>
      <c r="O177" s="341"/>
      <c r="P177" s="17"/>
      <c r="Q177" s="17"/>
      <c r="R177" s="17"/>
      <c r="S177" s="17"/>
    </row>
    <row r="178" spans="1:19" s="13" customFormat="1" ht="75" customHeight="1" thickBot="1" x14ac:dyDescent="0.25">
      <c r="A178" s="321"/>
      <c r="B178" s="324"/>
      <c r="C178" s="327"/>
      <c r="D178" s="330"/>
      <c r="E178" s="333"/>
      <c r="F178" s="349"/>
      <c r="G178" s="49" t="s">
        <v>8</v>
      </c>
      <c r="H178" s="102">
        <f>H175+H176+H177</f>
        <v>278.39999999999998</v>
      </c>
      <c r="I178" s="81">
        <f t="shared" ref="I178" si="32">I175+I176+I177</f>
        <v>279.06</v>
      </c>
      <c r="J178" s="81">
        <f t="shared" ref="J178" si="33">J175+J176+J177</f>
        <v>275.10000000000002</v>
      </c>
      <c r="K178" s="189"/>
      <c r="L178" s="173"/>
      <c r="M178" s="174"/>
      <c r="N178" s="342"/>
      <c r="O178" s="343"/>
      <c r="P178" s="17"/>
      <c r="Q178" s="17"/>
      <c r="R178" s="17"/>
      <c r="S178" s="17"/>
    </row>
    <row r="179" spans="1:19" s="13" customFormat="1" ht="15.6" customHeight="1" thickBot="1" x14ac:dyDescent="0.25">
      <c r="A179" s="319"/>
      <c r="B179" s="322"/>
      <c r="C179" s="325"/>
      <c r="D179" s="328" t="s">
        <v>157</v>
      </c>
      <c r="E179" s="331" t="s">
        <v>30</v>
      </c>
      <c r="F179" s="346" t="s">
        <v>47</v>
      </c>
      <c r="G179" s="27" t="s">
        <v>44</v>
      </c>
      <c r="H179" s="97">
        <v>0</v>
      </c>
      <c r="I179" s="104">
        <v>0</v>
      </c>
      <c r="J179" s="34">
        <v>0</v>
      </c>
      <c r="K179" s="207" t="s">
        <v>77</v>
      </c>
      <c r="L179" s="58" t="s">
        <v>32</v>
      </c>
      <c r="M179" s="59" t="s">
        <v>32</v>
      </c>
      <c r="N179" s="338" t="s">
        <v>193</v>
      </c>
      <c r="O179" s="339"/>
      <c r="P179" s="17"/>
      <c r="Q179" s="17"/>
      <c r="R179" s="17"/>
      <c r="S179" s="17"/>
    </row>
    <row r="180" spans="1:19" s="13" customFormat="1" ht="15.6" customHeight="1" x14ac:dyDescent="0.2">
      <c r="A180" s="320"/>
      <c r="B180" s="323"/>
      <c r="C180" s="326"/>
      <c r="D180" s="329"/>
      <c r="E180" s="332"/>
      <c r="F180" s="347"/>
      <c r="G180" s="51" t="s">
        <v>31</v>
      </c>
      <c r="H180" s="101">
        <v>29.01</v>
      </c>
      <c r="I180" s="108">
        <v>29</v>
      </c>
      <c r="J180" s="55">
        <v>24.2</v>
      </c>
      <c r="K180" s="66" t="s">
        <v>99</v>
      </c>
      <c r="L180" s="58" t="s">
        <v>32</v>
      </c>
      <c r="M180" s="61" t="s">
        <v>32</v>
      </c>
      <c r="N180" s="340"/>
      <c r="O180" s="341"/>
      <c r="P180" s="17"/>
      <c r="Q180" s="17"/>
      <c r="R180" s="17"/>
      <c r="S180" s="17"/>
    </row>
    <row r="181" spans="1:19" s="13" customFormat="1" ht="15" customHeight="1" x14ac:dyDescent="0.2">
      <c r="A181" s="320"/>
      <c r="B181" s="323"/>
      <c r="C181" s="326"/>
      <c r="D181" s="329"/>
      <c r="E181" s="332"/>
      <c r="F181" s="348"/>
      <c r="G181" s="28" t="s">
        <v>46</v>
      </c>
      <c r="H181" s="98">
        <v>85.1</v>
      </c>
      <c r="I181" s="139">
        <v>73.84</v>
      </c>
      <c r="J181" s="163">
        <v>73.3</v>
      </c>
      <c r="K181" s="67"/>
      <c r="L181" s="62"/>
      <c r="M181" s="171"/>
      <c r="N181" s="340"/>
      <c r="O181" s="341"/>
      <c r="P181" s="17"/>
      <c r="Q181" s="17"/>
      <c r="R181" s="17"/>
      <c r="S181" s="17"/>
    </row>
    <row r="182" spans="1:19" s="13" customFormat="1" ht="112.5" customHeight="1" thickBot="1" x14ac:dyDescent="0.25">
      <c r="A182" s="321"/>
      <c r="B182" s="324"/>
      <c r="C182" s="327"/>
      <c r="D182" s="330"/>
      <c r="E182" s="333"/>
      <c r="F182" s="349"/>
      <c r="G182" s="49" t="s">
        <v>8</v>
      </c>
      <c r="H182" s="102">
        <f>H179+H180+H181</f>
        <v>114.11</v>
      </c>
      <c r="I182" s="81">
        <f t="shared" ref="I182:J182" si="34">I179+I180+I181</f>
        <v>102.84</v>
      </c>
      <c r="J182" s="81">
        <f t="shared" si="34"/>
        <v>97.5</v>
      </c>
      <c r="K182" s="189"/>
      <c r="L182" s="173"/>
      <c r="M182" s="174"/>
      <c r="N182" s="342"/>
      <c r="O182" s="343"/>
      <c r="P182" s="17"/>
      <c r="Q182" s="17"/>
      <c r="R182" s="17"/>
      <c r="S182" s="17"/>
    </row>
    <row r="183" spans="1:19" s="13" customFormat="1" ht="15" customHeight="1" x14ac:dyDescent="0.2">
      <c r="A183" s="319"/>
      <c r="B183" s="322"/>
      <c r="C183" s="325"/>
      <c r="D183" s="328" t="s">
        <v>115</v>
      </c>
      <c r="E183" s="331" t="s">
        <v>30</v>
      </c>
      <c r="F183" s="346" t="s">
        <v>60</v>
      </c>
      <c r="G183" s="27" t="s">
        <v>44</v>
      </c>
      <c r="H183" s="97">
        <v>0</v>
      </c>
      <c r="I183" s="104">
        <v>0</v>
      </c>
      <c r="J183" s="97">
        <v>0</v>
      </c>
      <c r="K183" s="271" t="s">
        <v>99</v>
      </c>
      <c r="L183" s="270" t="s">
        <v>32</v>
      </c>
      <c r="M183" s="59" t="s">
        <v>32</v>
      </c>
      <c r="N183" s="338" t="s">
        <v>201</v>
      </c>
      <c r="O183" s="339"/>
      <c r="Q183" s="17"/>
      <c r="R183" s="17"/>
      <c r="S183" s="17"/>
    </row>
    <row r="184" spans="1:19" s="13" customFormat="1" ht="15" customHeight="1" x14ac:dyDescent="0.2">
      <c r="A184" s="320"/>
      <c r="B184" s="323"/>
      <c r="C184" s="326"/>
      <c r="D184" s="329"/>
      <c r="E184" s="332"/>
      <c r="F184" s="347"/>
      <c r="G184" s="51" t="s">
        <v>31</v>
      </c>
      <c r="H184" s="101">
        <v>353.5</v>
      </c>
      <c r="I184" s="108">
        <v>353.5</v>
      </c>
      <c r="J184" s="101">
        <v>265.10000000000002</v>
      </c>
      <c r="K184" s="272"/>
      <c r="L184" s="310"/>
      <c r="M184" s="61"/>
      <c r="N184" s="340"/>
      <c r="O184" s="341"/>
      <c r="P184" s="17"/>
      <c r="Q184" s="17"/>
      <c r="R184" s="17"/>
      <c r="S184" s="17"/>
    </row>
    <row r="185" spans="1:19" s="13" customFormat="1" ht="14.25" customHeight="1" x14ac:dyDescent="0.2">
      <c r="A185" s="320"/>
      <c r="B185" s="323"/>
      <c r="C185" s="326"/>
      <c r="D185" s="329"/>
      <c r="E185" s="332"/>
      <c r="F185" s="348"/>
      <c r="G185" s="28" t="s">
        <v>46</v>
      </c>
      <c r="H185" s="98">
        <v>1142.4000000000001</v>
      </c>
      <c r="I185" s="139">
        <v>1142.4000000000001</v>
      </c>
      <c r="J185" s="98">
        <v>1011.1</v>
      </c>
      <c r="K185" s="272"/>
      <c r="L185" s="311"/>
      <c r="M185" s="171"/>
      <c r="N185" s="340"/>
      <c r="O185" s="341"/>
      <c r="P185" s="17"/>
      <c r="Q185" s="17"/>
      <c r="R185" s="17"/>
      <c r="S185" s="17"/>
    </row>
    <row r="186" spans="1:19" s="13" customFormat="1" ht="66.75" customHeight="1" thickBot="1" x14ac:dyDescent="0.25">
      <c r="A186" s="321"/>
      <c r="B186" s="324"/>
      <c r="C186" s="327"/>
      <c r="D186" s="330"/>
      <c r="E186" s="333"/>
      <c r="F186" s="349"/>
      <c r="G186" s="49" t="s">
        <v>8</v>
      </c>
      <c r="H186" s="102">
        <f>H183+H184+H185</f>
        <v>1495.9</v>
      </c>
      <c r="I186" s="81">
        <f t="shared" ref="I186" si="35">I183+I184+I185</f>
        <v>1495.9</v>
      </c>
      <c r="J186" s="102">
        <f t="shared" ref="J186" si="36">J183+J184+J185</f>
        <v>1276.2</v>
      </c>
      <c r="K186" s="273"/>
      <c r="L186" s="312"/>
      <c r="M186" s="208"/>
      <c r="N186" s="342"/>
      <c r="O186" s="343"/>
      <c r="P186" s="17"/>
      <c r="Q186" s="17"/>
      <c r="R186" s="17"/>
      <c r="S186" s="17"/>
    </row>
    <row r="187" spans="1:19" s="13" customFormat="1" ht="22.9" customHeight="1" x14ac:dyDescent="0.2">
      <c r="A187" s="319"/>
      <c r="B187" s="322"/>
      <c r="C187" s="325"/>
      <c r="D187" s="328" t="s">
        <v>72</v>
      </c>
      <c r="E187" s="331" t="s">
        <v>30</v>
      </c>
      <c r="F187" s="346" t="s">
        <v>47</v>
      </c>
      <c r="G187" s="27" t="s">
        <v>44</v>
      </c>
      <c r="H187" s="97">
        <v>100</v>
      </c>
      <c r="I187" s="104">
        <v>102.2</v>
      </c>
      <c r="J187" s="97">
        <v>100</v>
      </c>
      <c r="K187" s="274" t="s">
        <v>158</v>
      </c>
      <c r="L187" s="275" t="s">
        <v>32</v>
      </c>
      <c r="M187" s="59" t="s">
        <v>32</v>
      </c>
      <c r="N187" s="338" t="s">
        <v>185</v>
      </c>
      <c r="O187" s="339"/>
      <c r="Q187" s="17"/>
      <c r="R187" s="17"/>
      <c r="S187" s="17"/>
    </row>
    <row r="188" spans="1:19" s="13" customFormat="1" ht="17.45" customHeight="1" x14ac:dyDescent="0.2">
      <c r="A188" s="320"/>
      <c r="B188" s="323"/>
      <c r="C188" s="326"/>
      <c r="D188" s="329"/>
      <c r="E188" s="332"/>
      <c r="F188" s="347"/>
      <c r="G188" s="157" t="s">
        <v>31</v>
      </c>
      <c r="H188" s="101">
        <v>0.3</v>
      </c>
      <c r="I188" s="108">
        <v>0.32</v>
      </c>
      <c r="J188" s="101">
        <v>0.2</v>
      </c>
      <c r="K188" s="276"/>
      <c r="L188" s="277"/>
      <c r="M188" s="61"/>
      <c r="N188" s="340"/>
      <c r="O188" s="341"/>
      <c r="P188" s="17"/>
      <c r="Q188" s="17"/>
      <c r="R188" s="17"/>
      <c r="S188" s="17"/>
    </row>
    <row r="189" spans="1:19" s="13" customFormat="1" ht="17.45" customHeight="1" x14ac:dyDescent="0.2">
      <c r="A189" s="320"/>
      <c r="B189" s="323"/>
      <c r="C189" s="326"/>
      <c r="D189" s="329"/>
      <c r="E189" s="332"/>
      <c r="F189" s="348"/>
      <c r="G189" s="153" t="s">
        <v>46</v>
      </c>
      <c r="H189" s="98">
        <v>530.9</v>
      </c>
      <c r="I189" s="139">
        <v>589.03</v>
      </c>
      <c r="J189" s="98">
        <v>589.1</v>
      </c>
      <c r="K189" s="276"/>
      <c r="L189" s="278"/>
      <c r="M189" s="171"/>
      <c r="N189" s="340"/>
      <c r="O189" s="341"/>
      <c r="P189" s="17"/>
      <c r="Q189" s="17"/>
      <c r="R189" s="17"/>
      <c r="S189" s="17"/>
    </row>
    <row r="190" spans="1:19" s="13" customFormat="1" ht="40.5" customHeight="1" thickBot="1" x14ac:dyDescent="0.25">
      <c r="A190" s="321"/>
      <c r="B190" s="324"/>
      <c r="C190" s="327"/>
      <c r="D190" s="330"/>
      <c r="E190" s="333"/>
      <c r="F190" s="349"/>
      <c r="G190" s="49" t="s">
        <v>8</v>
      </c>
      <c r="H190" s="102">
        <f>H187+H189+H188</f>
        <v>631.19999999999993</v>
      </c>
      <c r="I190" s="102">
        <f t="shared" ref="I190" si="37">I187+I189+I188</f>
        <v>691.55000000000007</v>
      </c>
      <c r="J190" s="102">
        <f t="shared" ref="J190" si="38">J187+J189+J188</f>
        <v>689.30000000000007</v>
      </c>
      <c r="K190" s="279"/>
      <c r="L190" s="280"/>
      <c r="M190" s="208"/>
      <c r="N190" s="342"/>
      <c r="O190" s="343"/>
      <c r="P190" s="17"/>
      <c r="Q190" s="17"/>
      <c r="R190" s="17"/>
      <c r="S190" s="17"/>
    </row>
    <row r="191" spans="1:19" s="13" customFormat="1" ht="12.75" customHeight="1" x14ac:dyDescent="0.2">
      <c r="A191" s="319"/>
      <c r="B191" s="322"/>
      <c r="C191" s="325"/>
      <c r="D191" s="328" t="s">
        <v>126</v>
      </c>
      <c r="E191" s="331" t="s">
        <v>30</v>
      </c>
      <c r="F191" s="346" t="s">
        <v>47</v>
      </c>
      <c r="G191" s="27" t="s">
        <v>44</v>
      </c>
      <c r="H191" s="97">
        <v>0</v>
      </c>
      <c r="I191" s="104">
        <v>0</v>
      </c>
      <c r="J191" s="97">
        <v>0</v>
      </c>
      <c r="K191" s="207"/>
      <c r="L191" s="58"/>
      <c r="M191" s="59"/>
      <c r="N191" s="338" t="s">
        <v>192</v>
      </c>
      <c r="O191" s="339"/>
      <c r="P191" s="5"/>
      <c r="Q191" s="17"/>
      <c r="R191" s="17"/>
      <c r="S191" s="17"/>
    </row>
    <row r="192" spans="1:19" s="13" customFormat="1" ht="14.25" customHeight="1" x14ac:dyDescent="0.2">
      <c r="A192" s="320"/>
      <c r="B192" s="323"/>
      <c r="C192" s="326"/>
      <c r="D192" s="329"/>
      <c r="E192" s="332"/>
      <c r="F192" s="347"/>
      <c r="G192" s="157" t="s">
        <v>31</v>
      </c>
      <c r="H192" s="101">
        <v>86.4</v>
      </c>
      <c r="I192" s="108">
        <v>86.4</v>
      </c>
      <c r="J192" s="101">
        <v>81.8</v>
      </c>
      <c r="K192" s="190"/>
      <c r="L192" s="60"/>
      <c r="M192" s="61"/>
      <c r="N192" s="340"/>
      <c r="O192" s="341"/>
      <c r="P192" s="17"/>
      <c r="Q192" s="17"/>
      <c r="R192" s="17"/>
      <c r="S192" s="17"/>
    </row>
    <row r="193" spans="1:19" s="13" customFormat="1" ht="14.25" customHeight="1" x14ac:dyDescent="0.2">
      <c r="A193" s="320"/>
      <c r="B193" s="323"/>
      <c r="C193" s="326"/>
      <c r="D193" s="329"/>
      <c r="E193" s="332"/>
      <c r="F193" s="348"/>
      <c r="G193" s="153" t="s">
        <v>46</v>
      </c>
      <c r="H193" s="98">
        <v>0</v>
      </c>
      <c r="I193" s="139">
        <v>0</v>
      </c>
      <c r="J193" s="98">
        <v>0</v>
      </c>
      <c r="K193" s="190"/>
      <c r="L193" s="62"/>
      <c r="M193" s="171"/>
      <c r="N193" s="340"/>
      <c r="O193" s="341"/>
      <c r="P193" s="17"/>
      <c r="Q193" s="17"/>
      <c r="R193" s="17"/>
      <c r="S193" s="17"/>
    </row>
    <row r="194" spans="1:19" s="13" customFormat="1" ht="31.5" customHeight="1" thickBot="1" x14ac:dyDescent="0.25">
      <c r="A194" s="321"/>
      <c r="B194" s="324"/>
      <c r="C194" s="327"/>
      <c r="D194" s="330"/>
      <c r="E194" s="333"/>
      <c r="F194" s="349"/>
      <c r="G194" s="49" t="s">
        <v>8</v>
      </c>
      <c r="H194" s="102">
        <f>H191+H193+H192</f>
        <v>86.4</v>
      </c>
      <c r="I194" s="102">
        <f t="shared" ref="I194:J194" si="39">I191+I193+I192</f>
        <v>86.4</v>
      </c>
      <c r="J194" s="102">
        <f t="shared" si="39"/>
        <v>81.8</v>
      </c>
      <c r="K194" s="313"/>
      <c r="L194" s="173"/>
      <c r="M194" s="208"/>
      <c r="N194" s="342"/>
      <c r="O194" s="343"/>
      <c r="P194" s="17"/>
      <c r="Q194" s="17"/>
      <c r="R194" s="17"/>
      <c r="S194" s="17"/>
    </row>
    <row r="195" spans="1:19" s="13" customFormat="1" ht="51" customHeight="1" x14ac:dyDescent="0.2">
      <c r="A195" s="319"/>
      <c r="B195" s="322"/>
      <c r="C195" s="325"/>
      <c r="D195" s="328" t="s">
        <v>70</v>
      </c>
      <c r="E195" s="331" t="s">
        <v>30</v>
      </c>
      <c r="F195" s="346" t="s">
        <v>47</v>
      </c>
      <c r="G195" s="131" t="s">
        <v>31</v>
      </c>
      <c r="H195" s="213">
        <v>0</v>
      </c>
      <c r="I195" s="214">
        <v>848.5</v>
      </c>
      <c r="J195" s="215">
        <v>842.2</v>
      </c>
      <c r="K195" s="133" t="s">
        <v>100</v>
      </c>
      <c r="L195" s="69"/>
      <c r="M195" s="70"/>
      <c r="N195" s="398" t="s">
        <v>218</v>
      </c>
      <c r="O195" s="399"/>
      <c r="Q195" s="17"/>
      <c r="R195" s="17"/>
      <c r="S195" s="17"/>
    </row>
    <row r="196" spans="1:19" s="13" customFormat="1" ht="56.45" customHeight="1" x14ac:dyDescent="0.2">
      <c r="A196" s="320"/>
      <c r="B196" s="323"/>
      <c r="C196" s="326"/>
      <c r="D196" s="329"/>
      <c r="E196" s="332"/>
      <c r="F196" s="347"/>
      <c r="G196" s="132" t="s">
        <v>98</v>
      </c>
      <c r="H196" s="210">
        <v>1250</v>
      </c>
      <c r="I196" s="211">
        <v>2750</v>
      </c>
      <c r="J196" s="212">
        <v>2749.7</v>
      </c>
      <c r="K196" s="134" t="s">
        <v>127</v>
      </c>
      <c r="L196" s="72"/>
      <c r="M196" s="73"/>
      <c r="N196" s="373" t="s">
        <v>217</v>
      </c>
      <c r="O196" s="374"/>
      <c r="P196" s="17"/>
      <c r="Q196" s="17"/>
      <c r="R196" s="17"/>
      <c r="S196" s="17"/>
    </row>
    <row r="197" spans="1:19" s="13" customFormat="1" ht="43.15" customHeight="1" x14ac:dyDescent="0.2">
      <c r="A197" s="320"/>
      <c r="B197" s="323"/>
      <c r="C197" s="326"/>
      <c r="D197" s="329"/>
      <c r="E197" s="332"/>
      <c r="F197" s="347"/>
      <c r="G197" s="51"/>
      <c r="H197" s="101"/>
      <c r="I197" s="108"/>
      <c r="J197" s="55"/>
      <c r="K197" s="135" t="s">
        <v>167</v>
      </c>
      <c r="L197" s="262"/>
      <c r="M197" s="263"/>
      <c r="N197" s="344" t="s">
        <v>137</v>
      </c>
      <c r="O197" s="345"/>
      <c r="P197" s="17"/>
      <c r="Q197" s="17"/>
      <c r="R197" s="17"/>
      <c r="S197" s="17"/>
    </row>
    <row r="198" spans="1:19" s="13" customFormat="1" ht="61.15" customHeight="1" x14ac:dyDescent="0.2">
      <c r="A198" s="320"/>
      <c r="B198" s="323"/>
      <c r="C198" s="326"/>
      <c r="D198" s="329"/>
      <c r="E198" s="332"/>
      <c r="F198" s="347"/>
      <c r="G198" s="51"/>
      <c r="H198" s="101"/>
      <c r="I198" s="108"/>
      <c r="J198" s="295"/>
      <c r="K198" s="135" t="s">
        <v>165</v>
      </c>
      <c r="L198" s="262"/>
      <c r="M198" s="263"/>
      <c r="N198" s="344" t="s">
        <v>227</v>
      </c>
      <c r="O198" s="345"/>
      <c r="P198" s="17"/>
      <c r="Q198" s="17"/>
      <c r="R198" s="17"/>
      <c r="S198" s="17"/>
    </row>
    <row r="199" spans="1:19" s="13" customFormat="1" ht="62.45" customHeight="1" x14ac:dyDescent="0.2">
      <c r="A199" s="320"/>
      <c r="B199" s="323"/>
      <c r="C199" s="326"/>
      <c r="D199" s="329"/>
      <c r="E199" s="332"/>
      <c r="F199" s="347"/>
      <c r="G199" s="51"/>
      <c r="H199" s="101"/>
      <c r="I199" s="108"/>
      <c r="J199" s="295"/>
      <c r="K199" s="135" t="s">
        <v>166</v>
      </c>
      <c r="L199" s="262"/>
      <c r="M199" s="263"/>
      <c r="N199" s="344" t="s">
        <v>228</v>
      </c>
      <c r="O199" s="345"/>
      <c r="P199" s="17"/>
      <c r="Q199" s="17"/>
      <c r="R199" s="17"/>
      <c r="S199" s="17"/>
    </row>
    <row r="200" spans="1:19" s="13" customFormat="1" ht="28.15" customHeight="1" x14ac:dyDescent="0.2">
      <c r="A200" s="320"/>
      <c r="B200" s="323"/>
      <c r="C200" s="326"/>
      <c r="D200" s="329"/>
      <c r="E200" s="332"/>
      <c r="F200" s="348"/>
      <c r="G200" s="195"/>
      <c r="H200" s="101"/>
      <c r="I200" s="115"/>
      <c r="J200" s="196"/>
      <c r="K200" s="201" t="s">
        <v>128</v>
      </c>
      <c r="L200" s="62" t="s">
        <v>32</v>
      </c>
      <c r="M200" s="171" t="s">
        <v>32</v>
      </c>
      <c r="N200" s="371"/>
      <c r="O200" s="406"/>
      <c r="P200" s="17"/>
      <c r="Q200" s="17"/>
      <c r="R200" s="17"/>
      <c r="S200" s="17"/>
    </row>
    <row r="201" spans="1:19" s="13" customFormat="1" ht="27" customHeight="1" x14ac:dyDescent="0.2">
      <c r="A201" s="320"/>
      <c r="B201" s="323"/>
      <c r="C201" s="326"/>
      <c r="D201" s="329"/>
      <c r="E201" s="332"/>
      <c r="F201" s="571"/>
      <c r="G201" s="153"/>
      <c r="H201" s="101"/>
      <c r="I201" s="115"/>
      <c r="J201" s="196"/>
      <c r="K201" s="201" t="s">
        <v>101</v>
      </c>
      <c r="L201" s="315" t="s">
        <v>32</v>
      </c>
      <c r="M201" s="316" t="s">
        <v>32</v>
      </c>
      <c r="N201" s="407"/>
      <c r="O201" s="408"/>
      <c r="P201" s="17"/>
      <c r="Q201" s="17"/>
      <c r="R201" s="17"/>
      <c r="S201" s="17"/>
    </row>
    <row r="202" spans="1:19" s="13" customFormat="1" ht="77.25" customHeight="1" x14ac:dyDescent="0.2">
      <c r="A202" s="320"/>
      <c r="B202" s="323"/>
      <c r="C202" s="326"/>
      <c r="D202" s="329"/>
      <c r="E202" s="332"/>
      <c r="F202" s="571"/>
      <c r="G202" s="28"/>
      <c r="H202" s="101"/>
      <c r="I202" s="115"/>
      <c r="J202" s="196"/>
      <c r="K202" s="134" t="s">
        <v>129</v>
      </c>
      <c r="L202" s="62" t="s">
        <v>32</v>
      </c>
      <c r="M202" s="317" t="s">
        <v>32</v>
      </c>
      <c r="N202" s="371"/>
      <c r="O202" s="406"/>
      <c r="P202" s="17"/>
      <c r="Q202" s="17"/>
      <c r="R202" s="17"/>
      <c r="S202" s="17"/>
    </row>
    <row r="203" spans="1:19" s="13" customFormat="1" ht="79.150000000000006" customHeight="1" x14ac:dyDescent="0.2">
      <c r="A203" s="320"/>
      <c r="B203" s="323"/>
      <c r="C203" s="326"/>
      <c r="D203" s="329"/>
      <c r="E203" s="332"/>
      <c r="F203" s="571"/>
      <c r="G203" s="28"/>
      <c r="H203" s="101"/>
      <c r="I203" s="115"/>
      <c r="J203" s="196"/>
      <c r="K203" s="201" t="s">
        <v>130</v>
      </c>
      <c r="L203" s="62" t="s">
        <v>32</v>
      </c>
      <c r="M203" s="317" t="s">
        <v>174</v>
      </c>
      <c r="N203" s="373" t="s">
        <v>229</v>
      </c>
      <c r="O203" s="374"/>
      <c r="P203" s="17"/>
      <c r="Q203" s="17"/>
      <c r="R203" s="17"/>
      <c r="S203" s="17"/>
    </row>
    <row r="204" spans="1:19" s="13" customFormat="1" ht="36.75" customHeight="1" x14ac:dyDescent="0.2">
      <c r="A204" s="320"/>
      <c r="B204" s="323"/>
      <c r="C204" s="326"/>
      <c r="D204" s="329"/>
      <c r="E204" s="332"/>
      <c r="F204" s="571"/>
      <c r="G204" s="28"/>
      <c r="H204" s="101"/>
      <c r="I204" s="115"/>
      <c r="J204" s="196"/>
      <c r="K204" s="223" t="s">
        <v>131</v>
      </c>
      <c r="L204" s="62" t="s">
        <v>32</v>
      </c>
      <c r="M204" s="317" t="s">
        <v>32</v>
      </c>
      <c r="N204" s="371"/>
      <c r="O204" s="372"/>
      <c r="P204" s="17"/>
      <c r="Q204" s="17"/>
      <c r="R204" s="17"/>
      <c r="S204" s="17"/>
    </row>
    <row r="205" spans="1:19" s="13" customFormat="1" ht="24" customHeight="1" x14ac:dyDescent="0.2">
      <c r="A205" s="320"/>
      <c r="B205" s="323"/>
      <c r="C205" s="326"/>
      <c r="D205" s="329"/>
      <c r="E205" s="332"/>
      <c r="F205" s="571"/>
      <c r="G205" s="28"/>
      <c r="H205" s="101"/>
      <c r="I205" s="115"/>
      <c r="J205" s="196"/>
      <c r="K205" s="200" t="s">
        <v>132</v>
      </c>
      <c r="L205" s="62" t="s">
        <v>32</v>
      </c>
      <c r="M205" s="317" t="s">
        <v>32</v>
      </c>
      <c r="N205" s="383"/>
      <c r="O205" s="384"/>
      <c r="P205" s="17"/>
      <c r="Q205" s="17"/>
      <c r="R205" s="17"/>
      <c r="S205" s="17"/>
    </row>
    <row r="206" spans="1:19" s="13" customFormat="1" ht="63.75" customHeight="1" x14ac:dyDescent="0.2">
      <c r="A206" s="320"/>
      <c r="B206" s="323"/>
      <c r="C206" s="326"/>
      <c r="D206" s="329"/>
      <c r="E206" s="332"/>
      <c r="F206" s="571"/>
      <c r="G206" s="28"/>
      <c r="H206" s="155"/>
      <c r="I206" s="216"/>
      <c r="J206" s="217"/>
      <c r="K206" s="223" t="s">
        <v>133</v>
      </c>
      <c r="L206" s="74"/>
      <c r="M206" s="264"/>
      <c r="N206" s="369" t="s">
        <v>219</v>
      </c>
      <c r="O206" s="370"/>
      <c r="P206" s="17"/>
      <c r="Q206" s="17"/>
      <c r="R206" s="17"/>
      <c r="S206" s="17"/>
    </row>
    <row r="207" spans="1:19" s="13" customFormat="1" ht="68.45" customHeight="1" x14ac:dyDescent="0.2">
      <c r="A207" s="320"/>
      <c r="B207" s="323"/>
      <c r="C207" s="326"/>
      <c r="D207" s="329"/>
      <c r="E207" s="332"/>
      <c r="F207" s="571"/>
      <c r="G207" s="28"/>
      <c r="H207" s="101"/>
      <c r="I207" s="115"/>
      <c r="J207" s="196"/>
      <c r="K207" s="224" t="s">
        <v>220</v>
      </c>
      <c r="L207" s="74"/>
      <c r="M207" s="264"/>
      <c r="N207" s="369" t="s">
        <v>221</v>
      </c>
      <c r="O207" s="370"/>
      <c r="P207" s="17"/>
      <c r="Q207" s="17"/>
      <c r="R207" s="17"/>
      <c r="S207" s="17"/>
    </row>
    <row r="208" spans="1:19" s="13" customFormat="1" ht="57" customHeight="1" x14ac:dyDescent="0.2">
      <c r="A208" s="320"/>
      <c r="B208" s="323"/>
      <c r="C208" s="326"/>
      <c r="D208" s="329"/>
      <c r="E208" s="332"/>
      <c r="F208" s="571"/>
      <c r="G208" s="28"/>
      <c r="H208" s="98"/>
      <c r="I208" s="105"/>
      <c r="J208" s="113"/>
      <c r="K208" s="200" t="s">
        <v>159</v>
      </c>
      <c r="L208" s="74"/>
      <c r="M208" s="264"/>
      <c r="N208" s="373" t="s">
        <v>222</v>
      </c>
      <c r="O208" s="594"/>
      <c r="P208" s="17"/>
      <c r="Q208" s="17"/>
      <c r="R208" s="17"/>
      <c r="S208" s="17"/>
    </row>
    <row r="209" spans="1:19" s="13" customFormat="1" ht="32.450000000000003" customHeight="1" x14ac:dyDescent="0.2">
      <c r="A209" s="320"/>
      <c r="B209" s="323"/>
      <c r="C209" s="326"/>
      <c r="D209" s="329"/>
      <c r="E209" s="332"/>
      <c r="F209" s="571"/>
      <c r="G209" s="28"/>
      <c r="H209" s="98"/>
      <c r="I209" s="105"/>
      <c r="J209" s="113"/>
      <c r="K209" s="200" t="s">
        <v>134</v>
      </c>
      <c r="L209" s="62" t="s">
        <v>32</v>
      </c>
      <c r="M209" s="171" t="s">
        <v>32</v>
      </c>
      <c r="N209" s="371"/>
      <c r="O209" s="372"/>
      <c r="P209" s="17"/>
      <c r="Q209" s="17"/>
      <c r="R209" s="17"/>
      <c r="S209" s="17"/>
    </row>
    <row r="210" spans="1:19" s="13" customFormat="1" ht="45" customHeight="1" thickBot="1" x14ac:dyDescent="0.25">
      <c r="A210" s="321"/>
      <c r="B210" s="324"/>
      <c r="C210" s="327"/>
      <c r="D210" s="330"/>
      <c r="E210" s="333"/>
      <c r="F210" s="349"/>
      <c r="G210" s="49" t="s">
        <v>8</v>
      </c>
      <c r="H210" s="102">
        <f>H195+H196+H200</f>
        <v>1250</v>
      </c>
      <c r="I210" s="81">
        <f>I195+I196+I200</f>
        <v>3598.5</v>
      </c>
      <c r="J210" s="114">
        <f>J195+J196+J200</f>
        <v>3591.8999999999996</v>
      </c>
      <c r="K210" s="281" t="s">
        <v>71</v>
      </c>
      <c r="L210" s="173" t="s">
        <v>32</v>
      </c>
      <c r="M210" s="174" t="s">
        <v>32</v>
      </c>
      <c r="N210" s="381"/>
      <c r="O210" s="382"/>
      <c r="P210" s="17"/>
      <c r="Q210" s="17"/>
      <c r="R210" s="17"/>
      <c r="S210" s="17"/>
    </row>
    <row r="211" spans="1:19" s="13" customFormat="1" ht="39" customHeight="1" thickBot="1" x14ac:dyDescent="0.25">
      <c r="A211" s="25" t="s">
        <v>9</v>
      </c>
      <c r="B211" s="26" t="s">
        <v>7</v>
      </c>
      <c r="C211" s="589" t="s">
        <v>10</v>
      </c>
      <c r="D211" s="590"/>
      <c r="E211" s="590"/>
      <c r="F211" s="590"/>
      <c r="G211" s="595"/>
      <c r="H211" s="112">
        <f>H146+H151+H156+H166+H174+H178+H186+H210+H194+H190+H170+H182+H161</f>
        <v>9779.2099999999991</v>
      </c>
      <c r="I211" s="282">
        <f>I146+I151+I156+I166+I174+I178+I186+I210+I194+I190+I170+I182+I161</f>
        <v>13351.439999999999</v>
      </c>
      <c r="J211" s="282">
        <f>J146+J151+J156+J166+J174+J178+J186+J210+J194+J190+J170+J182+J161</f>
        <v>10926.099999999999</v>
      </c>
      <c r="K211" s="283"/>
      <c r="L211" s="186"/>
      <c r="M211" s="186"/>
      <c r="N211" s="284"/>
      <c r="O211" s="285"/>
      <c r="P211" s="17"/>
      <c r="Q211" s="17"/>
      <c r="R211" s="17"/>
      <c r="S211" s="17"/>
    </row>
    <row r="212" spans="1:19" s="13" customFormat="1" ht="34.9" customHeight="1" thickBot="1" x14ac:dyDescent="0.25">
      <c r="A212" s="25" t="s">
        <v>9</v>
      </c>
      <c r="B212" s="26" t="s">
        <v>9</v>
      </c>
      <c r="C212" s="385" t="s">
        <v>73</v>
      </c>
      <c r="D212" s="386"/>
      <c r="E212" s="386"/>
      <c r="F212" s="386"/>
      <c r="G212" s="386"/>
      <c r="H212" s="386"/>
      <c r="I212" s="386"/>
      <c r="J212" s="386"/>
      <c r="K212" s="386"/>
      <c r="L212" s="386"/>
      <c r="M212" s="386"/>
      <c r="N212" s="120"/>
      <c r="O212" s="228"/>
      <c r="P212" s="17"/>
      <c r="Q212" s="17"/>
      <c r="R212" s="17"/>
      <c r="S212" s="17"/>
    </row>
    <row r="213" spans="1:19" s="13" customFormat="1" ht="16.149999999999999" customHeight="1" x14ac:dyDescent="0.2">
      <c r="A213" s="375"/>
      <c r="B213" s="378"/>
      <c r="C213" s="358"/>
      <c r="D213" s="328" t="s">
        <v>74</v>
      </c>
      <c r="E213" s="331" t="s">
        <v>30</v>
      </c>
      <c r="F213" s="346" t="s">
        <v>60</v>
      </c>
      <c r="G213" s="27" t="s">
        <v>44</v>
      </c>
      <c r="H213" s="97">
        <v>0</v>
      </c>
      <c r="I213" s="104">
        <v>0</v>
      </c>
      <c r="J213" s="34">
        <v>0</v>
      </c>
      <c r="K213" s="66"/>
      <c r="L213" s="58"/>
      <c r="M213" s="59"/>
      <c r="N213" s="338" t="s">
        <v>230</v>
      </c>
      <c r="O213" s="339"/>
      <c r="Q213" s="17"/>
      <c r="R213" s="17"/>
      <c r="S213" s="17"/>
    </row>
    <row r="214" spans="1:19" s="13" customFormat="1" ht="12.6" customHeight="1" x14ac:dyDescent="0.2">
      <c r="A214" s="376"/>
      <c r="B214" s="379"/>
      <c r="C214" s="359"/>
      <c r="D214" s="329"/>
      <c r="E214" s="332"/>
      <c r="F214" s="347"/>
      <c r="G214" s="157" t="s">
        <v>31</v>
      </c>
      <c r="H214" s="101">
        <v>255.5</v>
      </c>
      <c r="I214" s="108">
        <v>171.08</v>
      </c>
      <c r="J214" s="55">
        <v>140.30000000000001</v>
      </c>
      <c r="K214" s="67"/>
      <c r="L214" s="60"/>
      <c r="M214" s="61"/>
      <c r="N214" s="340"/>
      <c r="O214" s="341"/>
      <c r="P214" s="17"/>
      <c r="Q214" s="17"/>
      <c r="R214" s="17"/>
      <c r="S214" s="17"/>
    </row>
    <row r="215" spans="1:19" s="13" customFormat="1" ht="14.25" customHeight="1" x14ac:dyDescent="0.2">
      <c r="A215" s="376"/>
      <c r="B215" s="379"/>
      <c r="C215" s="359"/>
      <c r="D215" s="329"/>
      <c r="E215" s="332"/>
      <c r="F215" s="348"/>
      <c r="G215" s="153" t="s">
        <v>46</v>
      </c>
      <c r="H215" s="98">
        <v>600</v>
      </c>
      <c r="I215" s="139">
        <v>940.23</v>
      </c>
      <c r="J215" s="163">
        <v>753.6</v>
      </c>
      <c r="K215" s="67"/>
      <c r="L215" s="62"/>
      <c r="M215" s="171"/>
      <c r="N215" s="340"/>
      <c r="O215" s="341"/>
      <c r="P215" s="17"/>
      <c r="Q215" s="17"/>
      <c r="R215" s="17"/>
      <c r="S215" s="17"/>
    </row>
    <row r="216" spans="1:19" s="13" customFormat="1" ht="86.45" customHeight="1" thickBot="1" x14ac:dyDescent="0.25">
      <c r="A216" s="377"/>
      <c r="B216" s="380"/>
      <c r="C216" s="360"/>
      <c r="D216" s="330"/>
      <c r="E216" s="333"/>
      <c r="F216" s="349"/>
      <c r="G216" s="49" t="s">
        <v>8</v>
      </c>
      <c r="H216" s="102">
        <f>H213+H215+H214</f>
        <v>855.5</v>
      </c>
      <c r="I216" s="102">
        <f t="shared" ref="I216:J216" si="40">I213+I215+I214</f>
        <v>1111.31</v>
      </c>
      <c r="J216" s="102">
        <f t="shared" si="40"/>
        <v>893.90000000000009</v>
      </c>
      <c r="K216" s="172"/>
      <c r="L216" s="173"/>
      <c r="M216" s="174"/>
      <c r="N216" s="342"/>
      <c r="O216" s="343"/>
      <c r="P216" s="17"/>
      <c r="Q216" s="17"/>
      <c r="R216" s="17"/>
      <c r="S216" s="17"/>
    </row>
    <row r="217" spans="1:19" s="13" customFormat="1" ht="14.25" customHeight="1" x14ac:dyDescent="0.2">
      <c r="A217" s="319"/>
      <c r="B217" s="322"/>
      <c r="C217" s="325"/>
      <c r="D217" s="328" t="s">
        <v>75</v>
      </c>
      <c r="E217" s="331" t="s">
        <v>30</v>
      </c>
      <c r="F217" s="346" t="s">
        <v>60</v>
      </c>
      <c r="G217" s="27" t="s">
        <v>44</v>
      </c>
      <c r="H217" s="97">
        <v>0</v>
      </c>
      <c r="I217" s="104">
        <v>0</v>
      </c>
      <c r="J217" s="34">
        <v>0</v>
      </c>
      <c r="K217" s="66" t="s">
        <v>99</v>
      </c>
      <c r="L217" s="58" t="s">
        <v>32</v>
      </c>
      <c r="M217" s="59" t="s">
        <v>174</v>
      </c>
      <c r="N217" s="338" t="s">
        <v>216</v>
      </c>
      <c r="O217" s="339"/>
      <c r="Q217" s="17"/>
      <c r="R217" s="17"/>
      <c r="S217" s="17"/>
    </row>
    <row r="218" spans="1:19" s="13" customFormat="1" ht="14.25" customHeight="1" x14ac:dyDescent="0.2">
      <c r="A218" s="320"/>
      <c r="B218" s="323"/>
      <c r="C218" s="326"/>
      <c r="D218" s="329"/>
      <c r="E218" s="332"/>
      <c r="F218" s="347"/>
      <c r="G218" s="157" t="s">
        <v>31</v>
      </c>
      <c r="H218" s="101">
        <v>52.62</v>
      </c>
      <c r="I218" s="108">
        <v>23.66</v>
      </c>
      <c r="J218" s="55">
        <v>23.7</v>
      </c>
      <c r="K218" s="71"/>
      <c r="L218" s="72"/>
      <c r="M218" s="73"/>
      <c r="N218" s="340"/>
      <c r="O218" s="341"/>
      <c r="P218" s="17"/>
      <c r="Q218" s="17"/>
      <c r="R218" s="17"/>
      <c r="S218" s="17"/>
    </row>
    <row r="219" spans="1:19" s="13" customFormat="1" ht="21.6" customHeight="1" x14ac:dyDescent="0.2">
      <c r="A219" s="320"/>
      <c r="B219" s="323"/>
      <c r="C219" s="326"/>
      <c r="D219" s="329"/>
      <c r="E219" s="332"/>
      <c r="F219" s="348"/>
      <c r="G219" s="153" t="s">
        <v>46</v>
      </c>
      <c r="H219" s="98">
        <v>0</v>
      </c>
      <c r="I219" s="139">
        <v>0</v>
      </c>
      <c r="J219" s="163">
        <v>0</v>
      </c>
      <c r="K219" s="71"/>
      <c r="L219" s="74"/>
      <c r="M219" s="75"/>
      <c r="N219" s="340"/>
      <c r="O219" s="341"/>
      <c r="P219" s="17"/>
      <c r="Q219" s="17"/>
      <c r="R219" s="17"/>
      <c r="S219" s="17"/>
    </row>
    <row r="220" spans="1:19" s="13" customFormat="1" ht="73.150000000000006" customHeight="1" thickBot="1" x14ac:dyDescent="0.25">
      <c r="A220" s="321"/>
      <c r="B220" s="324"/>
      <c r="C220" s="327"/>
      <c r="D220" s="330"/>
      <c r="E220" s="333"/>
      <c r="F220" s="349"/>
      <c r="G220" s="49" t="s">
        <v>8</v>
      </c>
      <c r="H220" s="102">
        <f>H217+H219+H218</f>
        <v>52.62</v>
      </c>
      <c r="I220" s="102">
        <f t="shared" ref="I220:J220" si="41">I217+I219+I218</f>
        <v>23.66</v>
      </c>
      <c r="J220" s="102">
        <f t="shared" si="41"/>
        <v>23.7</v>
      </c>
      <c r="K220" s="57"/>
      <c r="L220" s="76"/>
      <c r="M220" s="77"/>
      <c r="N220" s="342"/>
      <c r="O220" s="343"/>
      <c r="P220" s="17"/>
      <c r="Q220" s="17"/>
      <c r="R220" s="17"/>
      <c r="S220" s="17"/>
    </row>
    <row r="221" spans="1:19" s="13" customFormat="1" ht="16.149999999999999" customHeight="1" x14ac:dyDescent="0.2">
      <c r="A221" s="319"/>
      <c r="B221" s="322"/>
      <c r="C221" s="325"/>
      <c r="D221" s="328" t="s">
        <v>135</v>
      </c>
      <c r="E221" s="331" t="s">
        <v>30</v>
      </c>
      <c r="F221" s="346" t="s">
        <v>47</v>
      </c>
      <c r="G221" s="27" t="s">
        <v>44</v>
      </c>
      <c r="H221" s="97">
        <v>0</v>
      </c>
      <c r="I221" s="104">
        <v>0</v>
      </c>
      <c r="J221" s="34">
        <v>0</v>
      </c>
      <c r="K221" s="66" t="s">
        <v>99</v>
      </c>
      <c r="L221" s="58" t="s">
        <v>32</v>
      </c>
      <c r="M221" s="59" t="s">
        <v>174</v>
      </c>
      <c r="N221" s="338" t="s">
        <v>186</v>
      </c>
      <c r="O221" s="339"/>
      <c r="Q221" s="17"/>
      <c r="R221" s="17"/>
      <c r="S221" s="17"/>
    </row>
    <row r="222" spans="1:19" s="13" customFormat="1" ht="12.6" customHeight="1" x14ac:dyDescent="0.2">
      <c r="A222" s="320"/>
      <c r="B222" s="323"/>
      <c r="C222" s="326"/>
      <c r="D222" s="329"/>
      <c r="E222" s="332"/>
      <c r="F222" s="347"/>
      <c r="G222" s="51" t="s">
        <v>31</v>
      </c>
      <c r="H222" s="101">
        <v>34.01</v>
      </c>
      <c r="I222" s="108">
        <v>8.1999999999999993</v>
      </c>
      <c r="J222" s="55">
        <v>4.5999999999999996</v>
      </c>
      <c r="K222" s="67"/>
      <c r="L222" s="60"/>
      <c r="M222" s="61"/>
      <c r="N222" s="340"/>
      <c r="O222" s="341"/>
      <c r="P222" s="17"/>
      <c r="Q222" s="17"/>
      <c r="R222" s="17"/>
      <c r="S222" s="17"/>
    </row>
    <row r="223" spans="1:19" s="13" customFormat="1" ht="15" customHeight="1" x14ac:dyDescent="0.2">
      <c r="A223" s="320"/>
      <c r="B223" s="323"/>
      <c r="C223" s="326"/>
      <c r="D223" s="329"/>
      <c r="E223" s="332"/>
      <c r="F223" s="348"/>
      <c r="G223" s="28" t="s">
        <v>46</v>
      </c>
      <c r="H223" s="98">
        <v>134</v>
      </c>
      <c r="I223" s="139">
        <v>27.8</v>
      </c>
      <c r="J223" s="163">
        <v>0</v>
      </c>
      <c r="K223" s="67"/>
      <c r="L223" s="62"/>
      <c r="M223" s="171"/>
      <c r="N223" s="340"/>
      <c r="O223" s="341"/>
      <c r="P223" s="17"/>
      <c r="Q223" s="17"/>
      <c r="R223" s="17"/>
      <c r="S223" s="17"/>
    </row>
    <row r="224" spans="1:19" s="13" customFormat="1" ht="59.45" customHeight="1" thickBot="1" x14ac:dyDescent="0.25">
      <c r="A224" s="321"/>
      <c r="B224" s="324"/>
      <c r="C224" s="327"/>
      <c r="D224" s="330"/>
      <c r="E224" s="333"/>
      <c r="F224" s="349"/>
      <c r="G224" s="49" t="s">
        <v>8</v>
      </c>
      <c r="H224" s="102">
        <f>H221+H222+H223</f>
        <v>168.01</v>
      </c>
      <c r="I224" s="81">
        <f t="shared" ref="I224:J224" si="42">I221+I222+I223</f>
        <v>36</v>
      </c>
      <c r="J224" s="81">
        <f t="shared" si="42"/>
        <v>4.5999999999999996</v>
      </c>
      <c r="K224" s="172"/>
      <c r="L224" s="173"/>
      <c r="M224" s="174"/>
      <c r="N224" s="342"/>
      <c r="O224" s="343"/>
      <c r="P224" s="17"/>
      <c r="Q224" s="17"/>
      <c r="R224" s="17"/>
      <c r="S224" s="17"/>
    </row>
    <row r="225" spans="1:19" s="13" customFormat="1" ht="15.6" customHeight="1" x14ac:dyDescent="0.2">
      <c r="A225" s="319"/>
      <c r="B225" s="322"/>
      <c r="C225" s="325"/>
      <c r="D225" s="328" t="s">
        <v>136</v>
      </c>
      <c r="E225" s="331" t="s">
        <v>30</v>
      </c>
      <c r="F225" s="346" t="s">
        <v>47</v>
      </c>
      <c r="G225" s="27" t="s">
        <v>44</v>
      </c>
      <c r="H225" s="97">
        <v>0</v>
      </c>
      <c r="I225" s="104">
        <v>0</v>
      </c>
      <c r="J225" s="34">
        <v>0</v>
      </c>
      <c r="K225" s="66" t="s">
        <v>99</v>
      </c>
      <c r="L225" s="58" t="s">
        <v>32</v>
      </c>
      <c r="M225" s="59" t="s">
        <v>174</v>
      </c>
      <c r="N225" s="338" t="s">
        <v>187</v>
      </c>
      <c r="O225" s="339"/>
      <c r="Q225" s="17"/>
      <c r="R225" s="17"/>
      <c r="S225" s="17"/>
    </row>
    <row r="226" spans="1:19" s="13" customFormat="1" ht="15.6" customHeight="1" x14ac:dyDescent="0.2">
      <c r="A226" s="320"/>
      <c r="B226" s="323"/>
      <c r="C226" s="326"/>
      <c r="D226" s="329"/>
      <c r="E226" s="332"/>
      <c r="F226" s="347"/>
      <c r="G226" s="51" t="s">
        <v>31</v>
      </c>
      <c r="H226" s="101">
        <v>7</v>
      </c>
      <c r="I226" s="108">
        <v>7</v>
      </c>
      <c r="J226" s="55">
        <v>0.2</v>
      </c>
      <c r="K226" s="71"/>
      <c r="L226" s="72"/>
      <c r="M226" s="73"/>
      <c r="N226" s="340"/>
      <c r="O226" s="341"/>
      <c r="P226" s="17"/>
      <c r="Q226" s="17"/>
      <c r="R226" s="17"/>
      <c r="S226" s="17"/>
    </row>
    <row r="227" spans="1:19" s="13" customFormat="1" ht="16.149999999999999" customHeight="1" x14ac:dyDescent="0.2">
      <c r="A227" s="320"/>
      <c r="B227" s="323"/>
      <c r="C227" s="326"/>
      <c r="D227" s="329"/>
      <c r="E227" s="332"/>
      <c r="F227" s="348"/>
      <c r="G227" s="28" t="s">
        <v>46</v>
      </c>
      <c r="H227" s="98">
        <v>566.9</v>
      </c>
      <c r="I227" s="139">
        <v>407.6</v>
      </c>
      <c r="J227" s="163">
        <v>103.8</v>
      </c>
      <c r="K227" s="71"/>
      <c r="L227" s="74"/>
      <c r="M227" s="75"/>
      <c r="N227" s="340"/>
      <c r="O227" s="341"/>
      <c r="P227" s="17"/>
      <c r="Q227" s="17"/>
      <c r="R227" s="17"/>
      <c r="S227" s="17"/>
    </row>
    <row r="228" spans="1:19" s="13" customFormat="1" ht="81.599999999999994" customHeight="1" thickBot="1" x14ac:dyDescent="0.25">
      <c r="A228" s="321"/>
      <c r="B228" s="324"/>
      <c r="C228" s="327"/>
      <c r="D228" s="330"/>
      <c r="E228" s="333"/>
      <c r="F228" s="349"/>
      <c r="G228" s="49" t="s">
        <v>8</v>
      </c>
      <c r="H228" s="102">
        <f>H225+H226+H227</f>
        <v>573.9</v>
      </c>
      <c r="I228" s="81">
        <f t="shared" ref="I228:J228" si="43">I225+I226+I227</f>
        <v>414.6</v>
      </c>
      <c r="J228" s="81">
        <f t="shared" si="43"/>
        <v>104</v>
      </c>
      <c r="K228" s="57"/>
      <c r="L228" s="76"/>
      <c r="M228" s="77"/>
      <c r="N228" s="342"/>
      <c r="O228" s="343"/>
      <c r="P228" s="17"/>
      <c r="Q228" s="17"/>
      <c r="R228" s="17"/>
      <c r="S228" s="17"/>
    </row>
    <row r="229" spans="1:19" s="13" customFormat="1" ht="14.25" customHeight="1" x14ac:dyDescent="0.2">
      <c r="A229" s="319"/>
      <c r="B229" s="322"/>
      <c r="C229" s="325"/>
      <c r="D229" s="328" t="s">
        <v>102</v>
      </c>
      <c r="E229" s="331" t="s">
        <v>30</v>
      </c>
      <c r="F229" s="346" t="s">
        <v>47</v>
      </c>
      <c r="G229" s="27" t="s">
        <v>44</v>
      </c>
      <c r="H229" s="97">
        <v>0</v>
      </c>
      <c r="I229" s="104">
        <v>0</v>
      </c>
      <c r="J229" s="34">
        <v>0</v>
      </c>
      <c r="K229" s="66" t="s">
        <v>77</v>
      </c>
      <c r="L229" s="58" t="s">
        <v>32</v>
      </c>
      <c r="M229" s="59" t="s">
        <v>32</v>
      </c>
      <c r="N229" s="338" t="s">
        <v>188</v>
      </c>
      <c r="O229" s="339"/>
      <c r="Q229" s="17"/>
      <c r="R229" s="17"/>
      <c r="S229" s="17"/>
    </row>
    <row r="230" spans="1:19" s="13" customFormat="1" ht="24.6" customHeight="1" x14ac:dyDescent="0.2">
      <c r="A230" s="320"/>
      <c r="B230" s="323"/>
      <c r="C230" s="326"/>
      <c r="D230" s="329"/>
      <c r="E230" s="332"/>
      <c r="F230" s="347"/>
      <c r="G230" s="51" t="s">
        <v>31</v>
      </c>
      <c r="H230" s="101">
        <v>12</v>
      </c>
      <c r="I230" s="108">
        <v>0</v>
      </c>
      <c r="J230" s="55">
        <v>0</v>
      </c>
      <c r="K230" s="67"/>
      <c r="L230" s="60"/>
      <c r="M230" s="73"/>
      <c r="N230" s="340"/>
      <c r="O230" s="341"/>
      <c r="P230" s="17"/>
      <c r="Q230" s="17"/>
      <c r="R230" s="17"/>
      <c r="S230" s="17"/>
    </row>
    <row r="231" spans="1:19" s="13" customFormat="1" ht="16.149999999999999" customHeight="1" x14ac:dyDescent="0.2">
      <c r="A231" s="320"/>
      <c r="B231" s="323"/>
      <c r="C231" s="326"/>
      <c r="D231" s="329"/>
      <c r="E231" s="332"/>
      <c r="F231" s="348"/>
      <c r="G231" s="28" t="s">
        <v>46</v>
      </c>
      <c r="H231" s="98">
        <v>100</v>
      </c>
      <c r="I231" s="139">
        <v>0</v>
      </c>
      <c r="J231" s="163">
        <v>0</v>
      </c>
      <c r="K231" s="67"/>
      <c r="L231" s="62"/>
      <c r="M231" s="75"/>
      <c r="N231" s="340"/>
      <c r="O231" s="341"/>
      <c r="P231" s="17"/>
      <c r="R231" s="17"/>
      <c r="S231" s="17"/>
    </row>
    <row r="232" spans="1:19" s="13" customFormat="1" ht="54" customHeight="1" thickBot="1" x14ac:dyDescent="0.25">
      <c r="A232" s="321"/>
      <c r="B232" s="324"/>
      <c r="C232" s="327"/>
      <c r="D232" s="330"/>
      <c r="E232" s="333"/>
      <c r="F232" s="349"/>
      <c r="G232" s="49" t="s">
        <v>8</v>
      </c>
      <c r="H232" s="102">
        <f>H229+H230+H231</f>
        <v>112</v>
      </c>
      <c r="I232" s="81">
        <f t="shared" ref="I232" si="44">I229+I230+I231</f>
        <v>0</v>
      </c>
      <c r="J232" s="81">
        <f t="shared" ref="J232" si="45">J229+J230+J231</f>
        <v>0</v>
      </c>
      <c r="K232" s="172"/>
      <c r="L232" s="173"/>
      <c r="M232" s="77"/>
      <c r="N232" s="342"/>
      <c r="O232" s="343"/>
      <c r="P232" s="17"/>
      <c r="Q232" s="17"/>
      <c r="R232" s="17"/>
      <c r="S232" s="17"/>
    </row>
    <row r="233" spans="1:19" s="13" customFormat="1" ht="13.9" customHeight="1" x14ac:dyDescent="0.2">
      <c r="A233" s="226"/>
      <c r="B233" s="227"/>
      <c r="C233" s="432"/>
      <c r="D233" s="328" t="s">
        <v>116</v>
      </c>
      <c r="E233" s="331" t="s">
        <v>30</v>
      </c>
      <c r="F233" s="346" t="s">
        <v>47</v>
      </c>
      <c r="G233" s="27" t="s">
        <v>44</v>
      </c>
      <c r="H233" s="97">
        <v>0</v>
      </c>
      <c r="I233" s="104">
        <v>700</v>
      </c>
      <c r="J233" s="34">
        <v>374.2</v>
      </c>
      <c r="K233" s="66"/>
      <c r="L233" s="69"/>
      <c r="M233" s="70"/>
      <c r="N233" s="400" t="s">
        <v>199</v>
      </c>
      <c r="O233" s="401"/>
      <c r="Q233" s="17"/>
      <c r="R233" s="17"/>
      <c r="S233" s="17"/>
    </row>
    <row r="234" spans="1:19" s="13" customFormat="1" ht="16.899999999999999" customHeight="1" x14ac:dyDescent="0.2">
      <c r="A234" s="226"/>
      <c r="B234" s="227"/>
      <c r="C234" s="326"/>
      <c r="D234" s="329"/>
      <c r="E234" s="332"/>
      <c r="F234" s="347"/>
      <c r="G234" s="51" t="s">
        <v>31</v>
      </c>
      <c r="H234" s="101">
        <v>0</v>
      </c>
      <c r="I234" s="108">
        <v>0</v>
      </c>
      <c r="J234" s="55">
        <v>0</v>
      </c>
      <c r="K234" s="67"/>
      <c r="L234" s="72"/>
      <c r="M234" s="73"/>
      <c r="N234" s="402"/>
      <c r="O234" s="403"/>
      <c r="P234" s="17"/>
      <c r="Q234" s="17"/>
      <c r="R234" s="17"/>
      <c r="S234" s="17"/>
    </row>
    <row r="235" spans="1:19" s="13" customFormat="1" ht="12.6" customHeight="1" x14ac:dyDescent="0.2">
      <c r="A235" s="226"/>
      <c r="B235" s="227"/>
      <c r="C235" s="326"/>
      <c r="D235" s="329"/>
      <c r="E235" s="332"/>
      <c r="F235" s="348"/>
      <c r="G235" s="28" t="s">
        <v>46</v>
      </c>
      <c r="H235" s="98">
        <v>0</v>
      </c>
      <c r="I235" s="139">
        <v>0</v>
      </c>
      <c r="J235" s="163">
        <v>0</v>
      </c>
      <c r="K235" s="67"/>
      <c r="L235" s="74"/>
      <c r="M235" s="75"/>
      <c r="N235" s="402"/>
      <c r="O235" s="403"/>
      <c r="P235" s="17"/>
      <c r="Q235" s="17"/>
      <c r="R235" s="17"/>
      <c r="S235" s="17"/>
    </row>
    <row r="236" spans="1:19" s="13" customFormat="1" ht="52.5" customHeight="1" thickBot="1" x14ac:dyDescent="0.25">
      <c r="A236" s="226"/>
      <c r="B236" s="227"/>
      <c r="C236" s="433"/>
      <c r="D236" s="330"/>
      <c r="E236" s="333"/>
      <c r="F236" s="349"/>
      <c r="G236" s="49" t="s">
        <v>8</v>
      </c>
      <c r="H236" s="102">
        <f>H233+H234+H235</f>
        <v>0</v>
      </c>
      <c r="I236" s="81">
        <f t="shared" ref="I236:J236" si="46">I233+I234+I235</f>
        <v>700</v>
      </c>
      <c r="J236" s="81">
        <f t="shared" si="46"/>
        <v>374.2</v>
      </c>
      <c r="K236" s="172"/>
      <c r="L236" s="76"/>
      <c r="M236" s="77"/>
      <c r="N236" s="404"/>
      <c r="O236" s="405"/>
      <c r="P236" s="17"/>
      <c r="Q236" s="17"/>
      <c r="R236" s="17"/>
      <c r="S236" s="17"/>
    </row>
    <row r="237" spans="1:19" s="13" customFormat="1" ht="14.25" customHeight="1" x14ac:dyDescent="0.2">
      <c r="A237" s="319"/>
      <c r="B237" s="322"/>
      <c r="C237" s="325"/>
      <c r="D237" s="328" t="s">
        <v>103</v>
      </c>
      <c r="E237" s="365" t="s">
        <v>30</v>
      </c>
      <c r="F237" s="591" t="s">
        <v>104</v>
      </c>
      <c r="G237" s="136" t="s">
        <v>44</v>
      </c>
      <c r="H237" s="97">
        <v>0</v>
      </c>
      <c r="I237" s="104">
        <v>0</v>
      </c>
      <c r="J237" s="34">
        <v>0</v>
      </c>
      <c r="K237" s="66"/>
      <c r="L237" s="58"/>
      <c r="M237" s="59"/>
      <c r="N237" s="338" t="s">
        <v>189</v>
      </c>
      <c r="O237" s="339"/>
      <c r="Q237" s="17"/>
      <c r="R237" s="17"/>
      <c r="S237" s="17"/>
    </row>
    <row r="238" spans="1:19" s="13" customFormat="1" ht="13.15" customHeight="1" x14ac:dyDescent="0.2">
      <c r="A238" s="320"/>
      <c r="B238" s="323"/>
      <c r="C238" s="326"/>
      <c r="D238" s="329"/>
      <c r="E238" s="366"/>
      <c r="F238" s="592"/>
      <c r="G238" s="137" t="s">
        <v>98</v>
      </c>
      <c r="H238" s="101">
        <v>1472</v>
      </c>
      <c r="I238" s="108">
        <v>1140</v>
      </c>
      <c r="J238" s="55">
        <v>1139.5</v>
      </c>
      <c r="K238" s="67"/>
      <c r="L238" s="62"/>
      <c r="M238" s="61"/>
      <c r="N238" s="340"/>
      <c r="O238" s="341"/>
      <c r="P238" s="17"/>
      <c r="Q238" s="17"/>
      <c r="R238" s="17"/>
      <c r="S238" s="17"/>
    </row>
    <row r="239" spans="1:19" s="13" customFormat="1" ht="14.25" customHeight="1" x14ac:dyDescent="0.2">
      <c r="A239" s="320"/>
      <c r="B239" s="323"/>
      <c r="C239" s="326"/>
      <c r="D239" s="329"/>
      <c r="E239" s="367"/>
      <c r="F239" s="593"/>
      <c r="G239" s="137" t="s">
        <v>31</v>
      </c>
      <c r="H239" s="101">
        <v>0</v>
      </c>
      <c r="I239" s="108">
        <v>0</v>
      </c>
      <c r="J239" s="55">
        <v>0</v>
      </c>
      <c r="K239" s="67"/>
      <c r="L239" s="60"/>
      <c r="M239" s="61"/>
      <c r="N239" s="340"/>
      <c r="O239" s="341"/>
      <c r="P239" s="17"/>
      <c r="Q239" s="17"/>
      <c r="R239" s="17"/>
      <c r="S239" s="17"/>
    </row>
    <row r="240" spans="1:19" s="13" customFormat="1" ht="44.25" customHeight="1" thickBot="1" x14ac:dyDescent="0.25">
      <c r="A240" s="321"/>
      <c r="B240" s="324"/>
      <c r="C240" s="327"/>
      <c r="D240" s="330"/>
      <c r="E240" s="368"/>
      <c r="F240" s="368"/>
      <c r="G240" s="138" t="s">
        <v>8</v>
      </c>
      <c r="H240" s="102">
        <f>H237+H238+H239</f>
        <v>1472</v>
      </c>
      <c r="I240" s="102">
        <f>I237+I238+I239</f>
        <v>1140</v>
      </c>
      <c r="J240" s="102">
        <f>J237+J238+J239</f>
        <v>1139.5</v>
      </c>
      <c r="K240" s="172"/>
      <c r="L240" s="173"/>
      <c r="M240" s="174"/>
      <c r="N240" s="342"/>
      <c r="O240" s="343"/>
      <c r="P240" s="17"/>
      <c r="Q240" s="17"/>
      <c r="R240" s="17"/>
      <c r="S240" s="17"/>
    </row>
    <row r="241" spans="1:19" s="13" customFormat="1" ht="14.25" customHeight="1" x14ac:dyDescent="0.2">
      <c r="A241" s="319"/>
      <c r="B241" s="322"/>
      <c r="C241" s="325"/>
      <c r="D241" s="328" t="s">
        <v>78</v>
      </c>
      <c r="E241" s="331" t="s">
        <v>30</v>
      </c>
      <c r="F241" s="334" t="s">
        <v>92</v>
      </c>
      <c r="G241" s="27" t="s">
        <v>31</v>
      </c>
      <c r="H241" s="97">
        <v>20</v>
      </c>
      <c r="I241" s="104">
        <v>20</v>
      </c>
      <c r="J241" s="34">
        <v>10</v>
      </c>
      <c r="K241" s="572" t="s">
        <v>160</v>
      </c>
      <c r="L241" s="575">
        <v>4</v>
      </c>
      <c r="M241" s="578" t="s">
        <v>190</v>
      </c>
      <c r="N241" s="338" t="s">
        <v>191</v>
      </c>
      <c r="O241" s="339"/>
      <c r="Q241" s="17"/>
      <c r="R241" s="17"/>
      <c r="S241" s="17"/>
    </row>
    <row r="242" spans="1:19" s="13" customFormat="1" ht="16.149999999999999" customHeight="1" x14ac:dyDescent="0.2">
      <c r="A242" s="320"/>
      <c r="B242" s="323"/>
      <c r="C242" s="326"/>
      <c r="D242" s="329"/>
      <c r="E242" s="332"/>
      <c r="F242" s="335"/>
      <c r="G242" s="51" t="s">
        <v>45</v>
      </c>
      <c r="H242" s="101">
        <v>0</v>
      </c>
      <c r="I242" s="108">
        <v>0</v>
      </c>
      <c r="J242" s="55">
        <v>0</v>
      </c>
      <c r="K242" s="573"/>
      <c r="L242" s="576"/>
      <c r="M242" s="579"/>
      <c r="N242" s="340"/>
      <c r="O242" s="341"/>
      <c r="P242" s="17"/>
      <c r="Q242" s="17"/>
      <c r="R242" s="17"/>
      <c r="S242" s="17"/>
    </row>
    <row r="243" spans="1:19" s="13" customFormat="1" ht="12.6" customHeight="1" x14ac:dyDescent="0.2">
      <c r="A243" s="320"/>
      <c r="B243" s="323"/>
      <c r="C243" s="326"/>
      <c r="D243" s="329"/>
      <c r="E243" s="332"/>
      <c r="F243" s="336"/>
      <c r="G243" s="28" t="s">
        <v>46</v>
      </c>
      <c r="H243" s="98">
        <v>0</v>
      </c>
      <c r="I243" s="139">
        <v>0</v>
      </c>
      <c r="J243" s="163">
        <v>0</v>
      </c>
      <c r="K243" s="574"/>
      <c r="L243" s="577"/>
      <c r="M243" s="580"/>
      <c r="N243" s="340"/>
      <c r="O243" s="341"/>
      <c r="P243" s="17"/>
      <c r="Q243" s="17"/>
      <c r="R243" s="17"/>
      <c r="S243" s="17"/>
    </row>
    <row r="244" spans="1:19" s="13" customFormat="1" ht="88.5" customHeight="1" thickBot="1" x14ac:dyDescent="0.25">
      <c r="A244" s="321"/>
      <c r="B244" s="324"/>
      <c r="C244" s="327"/>
      <c r="D244" s="330"/>
      <c r="E244" s="333"/>
      <c r="F244" s="337"/>
      <c r="G244" s="49" t="s">
        <v>8</v>
      </c>
      <c r="H244" s="102">
        <f>H241+H242+H243</f>
        <v>20</v>
      </c>
      <c r="I244" s="81">
        <f>I241+I242+I243</f>
        <v>20</v>
      </c>
      <c r="J244" s="81">
        <f>J241+J242+J243</f>
        <v>10</v>
      </c>
      <c r="K244" s="172"/>
      <c r="L244" s="173"/>
      <c r="M244" s="174"/>
      <c r="N244" s="342"/>
      <c r="O244" s="343"/>
      <c r="P244" s="17"/>
      <c r="Q244" s="17"/>
      <c r="R244" s="17"/>
      <c r="S244" s="17"/>
    </row>
    <row r="245" spans="1:19" s="13" customFormat="1" ht="14.25" customHeight="1" x14ac:dyDescent="0.2">
      <c r="A245" s="319"/>
      <c r="B245" s="322"/>
      <c r="C245" s="325"/>
      <c r="D245" s="328" t="s">
        <v>79</v>
      </c>
      <c r="E245" s="331" t="s">
        <v>30</v>
      </c>
      <c r="F245" s="346" t="s">
        <v>47</v>
      </c>
      <c r="G245" s="27" t="s">
        <v>31</v>
      </c>
      <c r="H245" s="97">
        <v>62.09</v>
      </c>
      <c r="I245" s="104">
        <v>62.09</v>
      </c>
      <c r="J245" s="34">
        <v>43.4</v>
      </c>
      <c r="K245" s="66"/>
      <c r="L245" s="58"/>
      <c r="M245" s="70"/>
      <c r="N245" s="338" t="s">
        <v>198</v>
      </c>
      <c r="O245" s="339"/>
      <c r="P245" s="17"/>
      <c r="Q245" s="17"/>
      <c r="R245" s="17"/>
      <c r="S245" s="17"/>
    </row>
    <row r="246" spans="1:19" s="13" customFormat="1" ht="14.25" customHeight="1" x14ac:dyDescent="0.2">
      <c r="A246" s="320"/>
      <c r="B246" s="323"/>
      <c r="C246" s="326"/>
      <c r="D246" s="329"/>
      <c r="E246" s="332"/>
      <c r="F246" s="347"/>
      <c r="G246" s="51" t="s">
        <v>45</v>
      </c>
      <c r="H246" s="101"/>
      <c r="I246" s="108"/>
      <c r="J246" s="55"/>
      <c r="K246" s="67"/>
      <c r="L246" s="60"/>
      <c r="M246" s="73"/>
      <c r="N246" s="340"/>
      <c r="O246" s="341"/>
      <c r="Q246" s="17"/>
      <c r="R246" s="17"/>
      <c r="S246" s="17"/>
    </row>
    <row r="247" spans="1:19" s="13" customFormat="1" ht="14.25" customHeight="1" x14ac:dyDescent="0.2">
      <c r="A247" s="320"/>
      <c r="B247" s="323"/>
      <c r="C247" s="326"/>
      <c r="D247" s="329"/>
      <c r="E247" s="332"/>
      <c r="F247" s="348"/>
      <c r="G247" s="28" t="s">
        <v>46</v>
      </c>
      <c r="H247" s="98"/>
      <c r="I247" s="105"/>
      <c r="J247" s="36"/>
      <c r="K247" s="67"/>
      <c r="L247" s="62"/>
      <c r="M247" s="75"/>
      <c r="N247" s="340"/>
      <c r="O247" s="341"/>
      <c r="P247" s="17"/>
      <c r="Q247" s="17"/>
      <c r="R247" s="17"/>
      <c r="S247" s="17"/>
    </row>
    <row r="248" spans="1:19" s="13" customFormat="1" ht="30" customHeight="1" thickBot="1" x14ac:dyDescent="0.25">
      <c r="A248" s="321"/>
      <c r="B248" s="324"/>
      <c r="C248" s="327"/>
      <c r="D248" s="330"/>
      <c r="E248" s="333"/>
      <c r="F248" s="349"/>
      <c r="G248" s="49" t="s">
        <v>8</v>
      </c>
      <c r="H248" s="102">
        <f>H245+H246+H247</f>
        <v>62.09</v>
      </c>
      <c r="I248" s="81">
        <f t="shared" ref="I248" si="47">I245+I246+I247</f>
        <v>62.09</v>
      </c>
      <c r="J248" s="81">
        <f t="shared" ref="J248" si="48">J245+J246+J247</f>
        <v>43.4</v>
      </c>
      <c r="K248" s="172"/>
      <c r="L248" s="173"/>
      <c r="M248" s="77"/>
      <c r="N248" s="342"/>
      <c r="O248" s="343"/>
      <c r="P248" s="17"/>
      <c r="Q248" s="17"/>
      <c r="R248" s="17"/>
      <c r="S248" s="17"/>
    </row>
    <row r="249" spans="1:19" s="13" customFormat="1" ht="14.25" customHeight="1" x14ac:dyDescent="0.2">
      <c r="A249" s="319"/>
      <c r="B249" s="322"/>
      <c r="C249" s="325"/>
      <c r="D249" s="328" t="s">
        <v>80</v>
      </c>
      <c r="E249" s="331" t="s">
        <v>30</v>
      </c>
      <c r="F249" s="346" t="s">
        <v>47</v>
      </c>
      <c r="G249" s="27" t="s">
        <v>44</v>
      </c>
      <c r="H249" s="97">
        <v>1753.7</v>
      </c>
      <c r="I249" s="104">
        <v>0</v>
      </c>
      <c r="J249" s="34">
        <v>0</v>
      </c>
      <c r="K249" s="66"/>
      <c r="L249" s="58"/>
      <c r="M249" s="59"/>
      <c r="N249" s="352"/>
      <c r="O249" s="583"/>
      <c r="P249" s="17"/>
      <c r="Q249" s="17"/>
      <c r="R249" s="17"/>
      <c r="S249" s="17"/>
    </row>
    <row r="250" spans="1:19" s="13" customFormat="1" ht="14.45" customHeight="1" x14ac:dyDescent="0.2">
      <c r="A250" s="320"/>
      <c r="B250" s="323"/>
      <c r="C250" s="326"/>
      <c r="D250" s="329"/>
      <c r="E250" s="332"/>
      <c r="F250" s="347"/>
      <c r="G250" s="51" t="s">
        <v>31</v>
      </c>
      <c r="H250" s="101">
        <v>0</v>
      </c>
      <c r="I250" s="108">
        <v>0</v>
      </c>
      <c r="J250" s="55">
        <v>0</v>
      </c>
      <c r="K250" s="67"/>
      <c r="L250" s="60"/>
      <c r="M250" s="61"/>
      <c r="N250" s="584"/>
      <c r="O250" s="585"/>
      <c r="P250" s="17"/>
      <c r="Q250" s="17"/>
      <c r="R250" s="17"/>
      <c r="S250" s="17"/>
    </row>
    <row r="251" spans="1:19" s="13" customFormat="1" ht="12" customHeight="1" x14ac:dyDescent="0.2">
      <c r="A251" s="320"/>
      <c r="B251" s="323"/>
      <c r="C251" s="326"/>
      <c r="D251" s="329"/>
      <c r="E251" s="332"/>
      <c r="F251" s="348"/>
      <c r="G251" s="28"/>
      <c r="H251" s="98"/>
      <c r="I251" s="105"/>
      <c r="J251" s="36"/>
      <c r="K251" s="67"/>
      <c r="L251" s="62"/>
      <c r="M251" s="171"/>
      <c r="N251" s="584"/>
      <c r="O251" s="585"/>
      <c r="P251" s="17"/>
      <c r="Q251" s="17"/>
      <c r="R251" s="17"/>
      <c r="S251" s="17"/>
    </row>
    <row r="252" spans="1:19" s="13" customFormat="1" ht="23.45" customHeight="1" thickBot="1" x14ac:dyDescent="0.25">
      <c r="A252" s="321"/>
      <c r="B252" s="324"/>
      <c r="C252" s="327"/>
      <c r="D252" s="330"/>
      <c r="E252" s="333"/>
      <c r="F252" s="349"/>
      <c r="G252" s="49" t="s">
        <v>8</v>
      </c>
      <c r="H252" s="102">
        <f>H249+H250+H251</f>
        <v>1753.7</v>
      </c>
      <c r="I252" s="81">
        <f t="shared" ref="I252" si="49">I249+I250+I251</f>
        <v>0</v>
      </c>
      <c r="J252" s="81">
        <f t="shared" ref="J252" si="50">J249+J250+J251</f>
        <v>0</v>
      </c>
      <c r="K252" s="172"/>
      <c r="L252" s="173"/>
      <c r="M252" s="174"/>
      <c r="N252" s="586"/>
      <c r="O252" s="587"/>
      <c r="P252" s="17"/>
      <c r="Q252" s="17"/>
      <c r="R252" s="17"/>
      <c r="S252" s="17"/>
    </row>
    <row r="253" spans="1:19" s="13" customFormat="1" ht="15.6" customHeight="1" x14ac:dyDescent="0.2">
      <c r="A253" s="319"/>
      <c r="B253" s="322"/>
      <c r="C253" s="325"/>
      <c r="D253" s="328" t="s">
        <v>168</v>
      </c>
      <c r="E253" s="365" t="s">
        <v>30</v>
      </c>
      <c r="F253" s="591" t="s">
        <v>104</v>
      </c>
      <c r="G253" s="136" t="s">
        <v>44</v>
      </c>
      <c r="H253" s="97">
        <v>0</v>
      </c>
      <c r="I253" s="104">
        <v>0</v>
      </c>
      <c r="J253" s="34">
        <v>0</v>
      </c>
      <c r="K253" s="66"/>
      <c r="L253" s="58"/>
      <c r="M253" s="59"/>
      <c r="N253" s="338" t="s">
        <v>200</v>
      </c>
      <c r="O253" s="339"/>
      <c r="P253" s="17"/>
      <c r="Q253" s="17"/>
      <c r="R253" s="17"/>
      <c r="S253" s="17"/>
    </row>
    <row r="254" spans="1:19" s="13" customFormat="1" ht="12" customHeight="1" x14ac:dyDescent="0.2">
      <c r="A254" s="320"/>
      <c r="B254" s="323"/>
      <c r="C254" s="326"/>
      <c r="D254" s="329"/>
      <c r="E254" s="366"/>
      <c r="F254" s="592"/>
      <c r="G254" s="137" t="s">
        <v>98</v>
      </c>
      <c r="H254" s="101">
        <v>0</v>
      </c>
      <c r="I254" s="108">
        <v>16.399999999999999</v>
      </c>
      <c r="J254" s="55">
        <v>0</v>
      </c>
      <c r="K254" s="67"/>
      <c r="L254" s="62"/>
      <c r="M254" s="61"/>
      <c r="N254" s="340"/>
      <c r="O254" s="341"/>
      <c r="P254" s="17"/>
      <c r="Q254" s="17"/>
      <c r="R254" s="17"/>
      <c r="S254" s="17"/>
    </row>
    <row r="255" spans="1:19" s="13" customFormat="1" ht="12.6" customHeight="1" x14ac:dyDescent="0.2">
      <c r="A255" s="320"/>
      <c r="B255" s="323"/>
      <c r="C255" s="326"/>
      <c r="D255" s="329"/>
      <c r="E255" s="367"/>
      <c r="F255" s="593"/>
      <c r="G255" s="137" t="s">
        <v>31</v>
      </c>
      <c r="H255" s="101">
        <v>0</v>
      </c>
      <c r="I255" s="108">
        <v>0</v>
      </c>
      <c r="J255" s="55">
        <v>0</v>
      </c>
      <c r="K255" s="67"/>
      <c r="L255" s="60"/>
      <c r="M255" s="61"/>
      <c r="N255" s="340"/>
      <c r="O255" s="341"/>
      <c r="P255" s="17"/>
      <c r="Q255" s="17"/>
      <c r="R255" s="17"/>
      <c r="S255" s="17"/>
    </row>
    <row r="256" spans="1:19" s="13" customFormat="1" ht="44.25" customHeight="1" thickBot="1" x14ac:dyDescent="0.25">
      <c r="A256" s="321"/>
      <c r="B256" s="324"/>
      <c r="C256" s="327"/>
      <c r="D256" s="330"/>
      <c r="E256" s="368"/>
      <c r="F256" s="368"/>
      <c r="G256" s="138" t="s">
        <v>8</v>
      </c>
      <c r="H256" s="102">
        <f>H253+H254+H255</f>
        <v>0</v>
      </c>
      <c r="I256" s="102">
        <f>I253+I254+I255</f>
        <v>16.399999999999999</v>
      </c>
      <c r="J256" s="102">
        <f>J253+J254+J255</f>
        <v>0</v>
      </c>
      <c r="K256" s="172"/>
      <c r="L256" s="173"/>
      <c r="M256" s="174"/>
      <c r="N256" s="342"/>
      <c r="O256" s="343"/>
      <c r="P256" s="17"/>
      <c r="Q256" s="17"/>
      <c r="R256" s="17"/>
      <c r="S256" s="17"/>
    </row>
    <row r="257" spans="1:35" s="15" customFormat="1" ht="15.6" customHeight="1" thickBot="1" x14ac:dyDescent="0.25">
      <c r="A257" s="230" t="s">
        <v>29</v>
      </c>
      <c r="B257" s="231" t="s">
        <v>9</v>
      </c>
      <c r="C257" s="589" t="s">
        <v>10</v>
      </c>
      <c r="D257" s="590"/>
      <c r="E257" s="590"/>
      <c r="F257" s="590"/>
      <c r="G257" s="590"/>
      <c r="H257" s="150">
        <f>H216+H220+H232+H236+H240+H244+H248+H252+H228+H224</f>
        <v>5069.82</v>
      </c>
      <c r="I257" s="150">
        <f>I216+I220+I232+I236+I240+I244+I248+I252+I228+I224+I256</f>
        <v>3524.0600000000004</v>
      </c>
      <c r="J257" s="150">
        <f>J216+J220+J232+J236+J240+J244+J248+J252+J228+J224</f>
        <v>2593.3000000000002</v>
      </c>
      <c r="K257" s="286"/>
      <c r="L257" s="287"/>
      <c r="M257" s="287"/>
      <c r="N257" s="588"/>
      <c r="O257" s="531"/>
      <c r="P257" s="19"/>
      <c r="Q257" s="19"/>
      <c r="R257" s="19"/>
      <c r="S257" s="19"/>
      <c r="T257" s="14"/>
      <c r="U257" s="14"/>
      <c r="V257" s="14"/>
      <c r="W257" s="14"/>
      <c r="X257" s="14"/>
      <c r="Y257" s="14"/>
      <c r="Z257" s="14"/>
      <c r="AA257" s="14"/>
      <c r="AB257" s="14"/>
      <c r="AC257" s="14"/>
      <c r="AD257" s="14"/>
      <c r="AE257" s="14"/>
      <c r="AF257" s="14"/>
      <c r="AG257" s="14"/>
      <c r="AH257" s="14"/>
      <c r="AI257" s="14"/>
    </row>
    <row r="258" spans="1:35" s="13" customFormat="1" ht="15" customHeight="1" thickBot="1" x14ac:dyDescent="0.25">
      <c r="A258" s="25" t="s">
        <v>29</v>
      </c>
      <c r="B258" s="581" t="s">
        <v>11</v>
      </c>
      <c r="C258" s="582"/>
      <c r="D258" s="582"/>
      <c r="E258" s="582"/>
      <c r="F258" s="582"/>
      <c r="G258" s="582"/>
      <c r="H258" s="151">
        <f>H211+H257</f>
        <v>14849.029999999999</v>
      </c>
      <c r="I258" s="151">
        <f>I211+I257</f>
        <v>16875.5</v>
      </c>
      <c r="J258" s="151">
        <f>J211+J257</f>
        <v>13519.399999999998</v>
      </c>
      <c r="K258" s="395"/>
      <c r="L258" s="396"/>
      <c r="M258" s="397"/>
      <c r="N258" s="417"/>
      <c r="O258" s="416"/>
      <c r="P258" s="17"/>
      <c r="Q258" s="17"/>
      <c r="R258" s="17"/>
      <c r="S258" s="17"/>
    </row>
    <row r="259" spans="1:35" s="13" customFormat="1" ht="14.45" customHeight="1" thickBot="1" x14ac:dyDescent="0.25">
      <c r="A259" s="288"/>
      <c r="B259" s="394" t="s">
        <v>12</v>
      </c>
      <c r="C259" s="394"/>
      <c r="D259" s="394"/>
      <c r="E259" s="394"/>
      <c r="F259" s="394"/>
      <c r="G259" s="394"/>
      <c r="H259" s="152">
        <f>H258+H139</f>
        <v>21441.5</v>
      </c>
      <c r="I259" s="159">
        <f>I258+I139</f>
        <v>24705.55</v>
      </c>
      <c r="J259" s="159">
        <f>J258+J139</f>
        <v>19189.909999999996</v>
      </c>
      <c r="K259" s="389"/>
      <c r="L259" s="390"/>
      <c r="M259" s="390"/>
      <c r="N259" s="418"/>
      <c r="O259" s="419"/>
      <c r="P259" s="17"/>
      <c r="Q259" s="17"/>
      <c r="R259" s="17"/>
      <c r="S259" s="17"/>
    </row>
    <row r="260" spans="1:35" s="15" customFormat="1" ht="15.75" customHeight="1" x14ac:dyDescent="0.2">
      <c r="A260" s="122"/>
      <c r="B260" s="123"/>
      <c r="C260" s="123"/>
      <c r="D260" s="123"/>
      <c r="E260" s="123"/>
      <c r="F260" s="124"/>
      <c r="G260" s="124"/>
      <c r="H260" s="124"/>
      <c r="I260" s="124"/>
      <c r="J260" s="124"/>
      <c r="K260" s="125"/>
      <c r="L260" s="125"/>
      <c r="M260" s="125"/>
      <c r="N260" s="126"/>
      <c r="O260" s="126"/>
      <c r="P260" s="19"/>
      <c r="Q260" s="19"/>
      <c r="R260" s="19"/>
      <c r="S260" s="19"/>
      <c r="T260" s="14"/>
      <c r="U260" s="14"/>
      <c r="V260" s="14"/>
      <c r="W260" s="14"/>
      <c r="X260" s="14"/>
      <c r="Y260" s="14"/>
      <c r="Z260" s="14"/>
      <c r="AA260" s="14"/>
      <c r="AB260" s="14"/>
      <c r="AC260" s="14"/>
      <c r="AD260" s="14"/>
      <c r="AE260" s="14"/>
      <c r="AF260" s="14"/>
      <c r="AG260" s="14"/>
      <c r="AH260" s="14"/>
      <c r="AI260" s="14"/>
    </row>
    <row r="261" spans="1:35" s="15" customFormat="1" ht="15.75" customHeight="1" x14ac:dyDescent="0.2">
      <c r="A261" s="122"/>
      <c r="B261" s="123"/>
      <c r="C261" s="123"/>
      <c r="D261" s="123"/>
      <c r="E261" s="123"/>
      <c r="F261" s="124"/>
      <c r="G261" s="124"/>
      <c r="H261" s="124"/>
      <c r="I261" s="124"/>
      <c r="J261" s="124"/>
      <c r="K261" s="125"/>
      <c r="L261" s="125"/>
      <c r="M261" s="125"/>
      <c r="N261" s="126"/>
      <c r="O261" s="126"/>
      <c r="P261" s="19"/>
      <c r="Q261" s="19"/>
      <c r="R261" s="19"/>
      <c r="S261" s="19"/>
      <c r="T261" s="14"/>
      <c r="U261" s="14"/>
      <c r="V261" s="14"/>
      <c r="W261" s="14"/>
      <c r="X261" s="14"/>
      <c r="Y261" s="14"/>
      <c r="Z261" s="14"/>
      <c r="AA261" s="14"/>
      <c r="AB261" s="14"/>
      <c r="AC261" s="14"/>
      <c r="AD261" s="14"/>
      <c r="AE261" s="14"/>
      <c r="AF261" s="14"/>
      <c r="AG261" s="14"/>
      <c r="AH261" s="14"/>
      <c r="AI261" s="14"/>
    </row>
    <row r="262" spans="1:35" s="13" customFormat="1" ht="17.25" customHeight="1" x14ac:dyDescent="0.2">
      <c r="A262" s="127"/>
      <c r="B262" s="127"/>
      <c r="C262" s="289"/>
      <c r="D262" s="290"/>
      <c r="E262" s="291"/>
      <c r="F262" s="387" t="s">
        <v>13</v>
      </c>
      <c r="G262" s="388"/>
      <c r="H262" s="388"/>
      <c r="I262" s="388"/>
      <c r="J262" s="388"/>
      <c r="K262" s="24"/>
      <c r="L262" s="129"/>
      <c r="M262" s="127"/>
      <c r="N262" s="128"/>
      <c r="O262" s="128"/>
      <c r="P262" s="17"/>
      <c r="Q262" s="17"/>
      <c r="R262" s="17"/>
      <c r="S262" s="17"/>
    </row>
    <row r="263" spans="1:35" ht="12.75" x14ac:dyDescent="0.2">
      <c r="A263" s="127"/>
      <c r="B263" s="127"/>
      <c r="C263" s="24"/>
      <c r="D263" s="24"/>
      <c r="E263" s="40"/>
      <c r="F263" s="24"/>
      <c r="G263" s="41"/>
      <c r="H263" s="24"/>
      <c r="I263" s="24"/>
      <c r="J263" s="24"/>
      <c r="K263" s="24"/>
      <c r="L263" s="129"/>
      <c r="M263" s="127"/>
      <c r="N263" s="43"/>
      <c r="O263" s="128"/>
    </row>
    <row r="264" spans="1:35" ht="13.5" customHeight="1" thickBot="1" x14ac:dyDescent="0.25">
      <c r="A264" s="127"/>
      <c r="B264" s="127"/>
      <c r="C264" s="292"/>
      <c r="D264" s="292"/>
      <c r="E264" s="292"/>
      <c r="F264" s="387"/>
      <c r="G264" s="388"/>
      <c r="H264" s="388"/>
      <c r="I264" s="388"/>
      <c r="J264" s="388"/>
      <c r="K264" s="24"/>
      <c r="L264" s="129"/>
      <c r="M264" s="127"/>
      <c r="N264" s="128"/>
      <c r="O264" s="128"/>
    </row>
    <row r="265" spans="1:35" ht="72.75" thickBot="1" x14ac:dyDescent="0.25">
      <c r="A265" s="127"/>
      <c r="B265" s="127"/>
      <c r="C265" s="391" t="s">
        <v>14</v>
      </c>
      <c r="D265" s="392"/>
      <c r="E265" s="392"/>
      <c r="F265" s="392"/>
      <c r="G265" s="393"/>
      <c r="H265" s="142" t="s">
        <v>161</v>
      </c>
      <c r="I265" s="318" t="s">
        <v>141</v>
      </c>
      <c r="J265" s="143" t="s">
        <v>162</v>
      </c>
      <c r="K265" s="24"/>
      <c r="L265" s="129"/>
      <c r="M265" s="127"/>
      <c r="N265" s="128"/>
      <c r="O265" s="128"/>
    </row>
    <row r="266" spans="1:35" ht="13.5" customHeight="1" thickBot="1" x14ac:dyDescent="0.25">
      <c r="A266" s="127"/>
      <c r="B266" s="127"/>
      <c r="C266" s="451" t="s">
        <v>15</v>
      </c>
      <c r="D266" s="452"/>
      <c r="E266" s="452"/>
      <c r="F266" s="452"/>
      <c r="G266" s="453"/>
      <c r="H266" s="144">
        <f>H267+H268+H269+H272+H270+H271</f>
        <v>21441.5</v>
      </c>
      <c r="I266" s="144">
        <f t="shared" ref="I266:J266" si="51">I267+I268+I269+I272+I270+I271</f>
        <v>24705.599999999999</v>
      </c>
      <c r="J266" s="167">
        <f t="shared" si="51"/>
        <v>19189.91</v>
      </c>
      <c r="K266" s="24"/>
      <c r="L266" s="129"/>
      <c r="M266" s="127"/>
      <c r="N266" s="128"/>
      <c r="O266" s="128"/>
    </row>
    <row r="267" spans="1:35" ht="12.75" customHeight="1" x14ac:dyDescent="0.2">
      <c r="A267" s="127"/>
      <c r="B267" s="127"/>
      <c r="C267" s="454" t="s">
        <v>106</v>
      </c>
      <c r="D267" s="455"/>
      <c r="E267" s="455"/>
      <c r="F267" s="455"/>
      <c r="G267" s="456"/>
      <c r="H267" s="145">
        <v>2563.6999999999998</v>
      </c>
      <c r="I267" s="161">
        <v>3453.1</v>
      </c>
      <c r="J267" s="165">
        <v>2464.0100000000002</v>
      </c>
      <c r="K267" s="299"/>
      <c r="L267" s="129"/>
      <c r="M267" s="127"/>
      <c r="N267" s="128"/>
      <c r="O267" s="128"/>
    </row>
    <row r="268" spans="1:35" ht="12.75" customHeight="1" x14ac:dyDescent="0.2">
      <c r="A268" s="127"/>
      <c r="B268" s="127"/>
      <c r="C268" s="443" t="s">
        <v>112</v>
      </c>
      <c r="D268" s="444"/>
      <c r="E268" s="444"/>
      <c r="F268" s="444"/>
      <c r="G268" s="445"/>
      <c r="H268" s="146">
        <v>0</v>
      </c>
      <c r="I268" s="162">
        <v>0</v>
      </c>
      <c r="J268" s="166">
        <v>0</v>
      </c>
      <c r="K268" s="24"/>
      <c r="L268" s="129"/>
      <c r="M268" s="127"/>
      <c r="N268" s="128"/>
      <c r="O268" s="128"/>
    </row>
    <row r="269" spans="1:35" ht="12" customHeight="1" x14ac:dyDescent="0.2">
      <c r="A269" s="127"/>
      <c r="B269" s="127"/>
      <c r="C269" s="443" t="s">
        <v>107</v>
      </c>
      <c r="D269" s="446"/>
      <c r="E269" s="446"/>
      <c r="F269" s="446"/>
      <c r="G269" s="447"/>
      <c r="H269" s="146"/>
      <c r="I269" s="162"/>
      <c r="J269" s="166"/>
      <c r="K269" s="24"/>
      <c r="L269" s="129"/>
      <c r="M269" s="127"/>
      <c r="N269" s="128"/>
      <c r="O269" s="128"/>
    </row>
    <row r="270" spans="1:35" ht="12.75" customHeight="1" x14ac:dyDescent="0.2">
      <c r="A270" s="127"/>
      <c r="B270" s="127"/>
      <c r="C270" s="454" t="s">
        <v>108</v>
      </c>
      <c r="D270" s="455"/>
      <c r="E270" s="455"/>
      <c r="F270" s="455"/>
      <c r="G270" s="457"/>
      <c r="H270" s="147">
        <v>2237.4</v>
      </c>
      <c r="I270" s="160">
        <v>3587.4</v>
      </c>
      <c r="J270" s="164">
        <v>2743.7</v>
      </c>
      <c r="K270" s="298"/>
      <c r="L270" s="129"/>
      <c r="M270" s="127"/>
      <c r="N270" s="128"/>
      <c r="O270" s="128"/>
    </row>
    <row r="271" spans="1:35" ht="12.75" customHeight="1" x14ac:dyDescent="0.2">
      <c r="A271" s="127"/>
      <c r="B271" s="127"/>
      <c r="C271" s="458" t="s">
        <v>109</v>
      </c>
      <c r="D271" s="459"/>
      <c r="E271" s="459"/>
      <c r="F271" s="459"/>
      <c r="G271" s="460"/>
      <c r="H271" s="147">
        <v>13918.4</v>
      </c>
      <c r="I271" s="160">
        <v>13758.7</v>
      </c>
      <c r="J271" s="164">
        <v>10092.9</v>
      </c>
      <c r="K271" s="298"/>
      <c r="L271" s="129"/>
      <c r="M271" s="127"/>
      <c r="N271" s="128"/>
      <c r="O271" s="128"/>
    </row>
    <row r="272" spans="1:35" ht="31.15" customHeight="1" thickBot="1" x14ac:dyDescent="0.25">
      <c r="A272" s="127"/>
      <c r="B272" s="127"/>
      <c r="C272" s="443" t="s">
        <v>111</v>
      </c>
      <c r="D272" s="444"/>
      <c r="E272" s="444"/>
      <c r="F272" s="444"/>
      <c r="G272" s="445"/>
      <c r="H272" s="147">
        <v>2722</v>
      </c>
      <c r="I272" s="160">
        <v>3906.4</v>
      </c>
      <c r="J272" s="164">
        <v>3889.3</v>
      </c>
      <c r="K272" s="24"/>
      <c r="L272" s="129"/>
      <c r="M272" s="127"/>
      <c r="N272" s="128"/>
      <c r="O272" s="128"/>
    </row>
    <row r="273" spans="1:15" ht="13.5" thickBot="1" x14ac:dyDescent="0.25">
      <c r="A273" s="127"/>
      <c r="B273" s="127"/>
      <c r="C273" s="451" t="s">
        <v>16</v>
      </c>
      <c r="D273" s="452"/>
      <c r="E273" s="452"/>
      <c r="F273" s="452"/>
      <c r="G273" s="453"/>
      <c r="H273" s="148">
        <f>H274*1</f>
        <v>0</v>
      </c>
      <c r="I273" s="148">
        <f t="shared" ref="I273:J273" si="52">I274*1</f>
        <v>0</v>
      </c>
      <c r="J273" s="168">
        <f t="shared" si="52"/>
        <v>0</v>
      </c>
      <c r="K273" s="24"/>
      <c r="L273" s="129"/>
      <c r="M273" s="127"/>
      <c r="N273" s="128"/>
      <c r="O273" s="128"/>
    </row>
    <row r="274" spans="1:15" ht="13.5" thickBot="1" x14ac:dyDescent="0.25">
      <c r="A274" s="127"/>
      <c r="B274" s="127"/>
      <c r="C274" s="448" t="s">
        <v>110</v>
      </c>
      <c r="D274" s="449"/>
      <c r="E274" s="449"/>
      <c r="F274" s="449"/>
      <c r="G274" s="450"/>
      <c r="H274" s="147"/>
      <c r="I274" s="160"/>
      <c r="J274" s="164"/>
      <c r="K274" s="24"/>
      <c r="L274" s="129"/>
      <c r="M274" s="127"/>
      <c r="N274" s="128"/>
      <c r="O274" s="128"/>
    </row>
    <row r="275" spans="1:15" ht="13.5" thickBot="1" x14ac:dyDescent="0.25">
      <c r="A275" s="127"/>
      <c r="B275" s="127"/>
      <c r="C275" s="440" t="s">
        <v>17</v>
      </c>
      <c r="D275" s="441"/>
      <c r="E275" s="441"/>
      <c r="F275" s="441"/>
      <c r="G275" s="442"/>
      <c r="H275" s="149">
        <f>H273+H266</f>
        <v>21441.5</v>
      </c>
      <c r="I275" s="149">
        <f t="shared" ref="I275:J275" si="53">I273+I266</f>
        <v>24705.599999999999</v>
      </c>
      <c r="J275" s="169">
        <f t="shared" si="53"/>
        <v>19189.91</v>
      </c>
      <c r="K275" s="24"/>
      <c r="L275" s="129"/>
      <c r="M275" s="127"/>
      <c r="N275" s="128"/>
      <c r="O275" s="128"/>
    </row>
    <row r="276" spans="1:15" ht="12.75" x14ac:dyDescent="0.2">
      <c r="A276" s="24"/>
      <c r="B276" s="24"/>
      <c r="C276" s="24"/>
      <c r="D276" s="24"/>
      <c r="E276" s="40"/>
      <c r="F276" s="24"/>
      <c r="G276" s="41"/>
      <c r="H276" s="24"/>
      <c r="I276" s="24"/>
      <c r="J276" s="24"/>
      <c r="K276" s="24"/>
      <c r="L276" s="42"/>
      <c r="M276" s="24"/>
      <c r="N276" s="43"/>
      <c r="O276" s="43"/>
    </row>
  </sheetData>
  <mergeCells count="438">
    <mergeCell ref="A245:A248"/>
    <mergeCell ref="B245:B248"/>
    <mergeCell ref="C245:C248"/>
    <mergeCell ref="D245:D248"/>
    <mergeCell ref="E245:E248"/>
    <mergeCell ref="F245:F248"/>
    <mergeCell ref="A253:A256"/>
    <mergeCell ref="B253:B256"/>
    <mergeCell ref="C253:C256"/>
    <mergeCell ref="D253:D256"/>
    <mergeCell ref="E253:E256"/>
    <mergeCell ref="F253:F256"/>
    <mergeCell ref="A249:A252"/>
    <mergeCell ref="B249:B252"/>
    <mergeCell ref="C249:C252"/>
    <mergeCell ref="D249:D252"/>
    <mergeCell ref="E249:E252"/>
    <mergeCell ref="F249:F252"/>
    <mergeCell ref="B258:G258"/>
    <mergeCell ref="N249:O252"/>
    <mergeCell ref="N257:O259"/>
    <mergeCell ref="C257:G257"/>
    <mergeCell ref="N253:O256"/>
    <mergeCell ref="A191:A194"/>
    <mergeCell ref="B191:B194"/>
    <mergeCell ref="C191:C194"/>
    <mergeCell ref="D191:D194"/>
    <mergeCell ref="E191:E194"/>
    <mergeCell ref="F191:F194"/>
    <mergeCell ref="A237:A240"/>
    <mergeCell ref="N241:O244"/>
    <mergeCell ref="K241:K243"/>
    <mergeCell ref="L241:L243"/>
    <mergeCell ref="M241:M243"/>
    <mergeCell ref="N208:O208"/>
    <mergeCell ref="N237:O240"/>
    <mergeCell ref="C211:G211"/>
    <mergeCell ref="N213:O216"/>
    <mergeCell ref="F217:F220"/>
    <mergeCell ref="F213:F216"/>
    <mergeCell ref="F237:F240"/>
    <mergeCell ref="D233:D236"/>
    <mergeCell ref="E233:E236"/>
    <mergeCell ref="F233:F236"/>
    <mergeCell ref="C233:C236"/>
    <mergeCell ref="F225:F228"/>
    <mergeCell ref="N225:O228"/>
    <mergeCell ref="A241:A244"/>
    <mergeCell ref="B241:B244"/>
    <mergeCell ref="C241:C244"/>
    <mergeCell ref="D241:D244"/>
    <mergeCell ref="E241:E244"/>
    <mergeCell ref="F241:F244"/>
    <mergeCell ref="B195:B210"/>
    <mergeCell ref="C195:C210"/>
    <mergeCell ref="D195:D210"/>
    <mergeCell ref="E195:E210"/>
    <mergeCell ref="F195:F210"/>
    <mergeCell ref="E213:E216"/>
    <mergeCell ref="F229:F232"/>
    <mergeCell ref="A175:A178"/>
    <mergeCell ref="B175:B178"/>
    <mergeCell ref="C175:C178"/>
    <mergeCell ref="D175:D178"/>
    <mergeCell ref="E175:E178"/>
    <mergeCell ref="F175:F178"/>
    <mergeCell ref="A183:A186"/>
    <mergeCell ref="B183:B186"/>
    <mergeCell ref="C183:C186"/>
    <mergeCell ref="D183:D186"/>
    <mergeCell ref="E183:E186"/>
    <mergeCell ref="F183:F186"/>
    <mergeCell ref="A102:A105"/>
    <mergeCell ref="B102:B105"/>
    <mergeCell ref="C102:C105"/>
    <mergeCell ref="D102:D105"/>
    <mergeCell ref="E102:E105"/>
    <mergeCell ref="F102:F105"/>
    <mergeCell ref="A106:A109"/>
    <mergeCell ref="B106:B109"/>
    <mergeCell ref="C106:C109"/>
    <mergeCell ref="D106:D109"/>
    <mergeCell ref="E106:E109"/>
    <mergeCell ref="F106:F109"/>
    <mergeCell ref="A94:A97"/>
    <mergeCell ref="B94:B97"/>
    <mergeCell ref="C94:C97"/>
    <mergeCell ref="D94:D97"/>
    <mergeCell ref="E94:E97"/>
    <mergeCell ref="F94:F97"/>
    <mergeCell ref="A98:A101"/>
    <mergeCell ref="B98:B101"/>
    <mergeCell ref="C98:C101"/>
    <mergeCell ref="D98:D101"/>
    <mergeCell ref="E98:E101"/>
    <mergeCell ref="F98:F101"/>
    <mergeCell ref="A86:A89"/>
    <mergeCell ref="B86:B89"/>
    <mergeCell ref="C86:C89"/>
    <mergeCell ref="D86:D89"/>
    <mergeCell ref="E86:E89"/>
    <mergeCell ref="F86:F89"/>
    <mergeCell ref="A90:A93"/>
    <mergeCell ref="B90:B93"/>
    <mergeCell ref="C90:C93"/>
    <mergeCell ref="D90:D93"/>
    <mergeCell ref="E90:E93"/>
    <mergeCell ref="A61:A65"/>
    <mergeCell ref="B61:B65"/>
    <mergeCell ref="C61:C65"/>
    <mergeCell ref="D61:D65"/>
    <mergeCell ref="E61:E65"/>
    <mergeCell ref="F61:F65"/>
    <mergeCell ref="A74:A77"/>
    <mergeCell ref="B74:B77"/>
    <mergeCell ref="C74:C77"/>
    <mergeCell ref="D74:D77"/>
    <mergeCell ref="E74:E77"/>
    <mergeCell ref="F74:F77"/>
    <mergeCell ref="D66:D69"/>
    <mergeCell ref="E66:E69"/>
    <mergeCell ref="F66:F69"/>
    <mergeCell ref="C66:C69"/>
    <mergeCell ref="A70:A73"/>
    <mergeCell ref="B70:B73"/>
    <mergeCell ref="C70:C73"/>
    <mergeCell ref="D70:D73"/>
    <mergeCell ref="E70:E73"/>
    <mergeCell ref="F70:F73"/>
    <mergeCell ref="A57:A60"/>
    <mergeCell ref="B57:B60"/>
    <mergeCell ref="A53:A56"/>
    <mergeCell ref="B53:B56"/>
    <mergeCell ref="C53:C56"/>
    <mergeCell ref="C57:C60"/>
    <mergeCell ref="E57:E60"/>
    <mergeCell ref="F57:F60"/>
    <mergeCell ref="F48:F52"/>
    <mergeCell ref="D53:D56"/>
    <mergeCell ref="E53:E56"/>
    <mergeCell ref="F53:F56"/>
    <mergeCell ref="D57:D60"/>
    <mergeCell ref="A9:A12"/>
    <mergeCell ref="B9:B12"/>
    <mergeCell ref="C9:C12"/>
    <mergeCell ref="D9:D12"/>
    <mergeCell ref="C13:C16"/>
    <mergeCell ref="D13:D16"/>
    <mergeCell ref="E13:E16"/>
    <mergeCell ref="F13:F16"/>
    <mergeCell ref="C42:G42"/>
    <mergeCell ref="F25:F29"/>
    <mergeCell ref="C25:C29"/>
    <mergeCell ref="D25:D29"/>
    <mergeCell ref="C30:C33"/>
    <mergeCell ref="D30:D33"/>
    <mergeCell ref="E30:E33"/>
    <mergeCell ref="F30:F33"/>
    <mergeCell ref="A44:A47"/>
    <mergeCell ref="B44:B47"/>
    <mergeCell ref="C44:C47"/>
    <mergeCell ref="D48:D52"/>
    <mergeCell ref="E48:E52"/>
    <mergeCell ref="A48:A52"/>
    <mergeCell ref="B48:B52"/>
    <mergeCell ref="C48:C52"/>
    <mergeCell ref="E25:E29"/>
    <mergeCell ref="D44:D47"/>
    <mergeCell ref="E44:E47"/>
    <mergeCell ref="C43:M43"/>
    <mergeCell ref="C38:C41"/>
    <mergeCell ref="D38:D41"/>
    <mergeCell ref="E38:E41"/>
    <mergeCell ref="F38:F41"/>
    <mergeCell ref="K25:K26"/>
    <mergeCell ref="B7:M7"/>
    <mergeCell ref="C8:M8"/>
    <mergeCell ref="I1:M1"/>
    <mergeCell ref="L5:M5"/>
    <mergeCell ref="C34:C37"/>
    <mergeCell ref="D34:D37"/>
    <mergeCell ref="E34:E37"/>
    <mergeCell ref="F34:F37"/>
    <mergeCell ref="D3:L3"/>
    <mergeCell ref="D17:D20"/>
    <mergeCell ref="C17:C20"/>
    <mergeCell ref="E17:E20"/>
    <mergeCell ref="F17:F20"/>
    <mergeCell ref="E9:E12"/>
    <mergeCell ref="F9:F12"/>
    <mergeCell ref="D2:O2"/>
    <mergeCell ref="D21:D24"/>
    <mergeCell ref="E21:E24"/>
    <mergeCell ref="F21:F24"/>
    <mergeCell ref="N4:N6"/>
    <mergeCell ref="O4:O6"/>
    <mergeCell ref="N21:O24"/>
    <mergeCell ref="N7:O8"/>
    <mergeCell ref="N9:O12"/>
    <mergeCell ref="A4:A6"/>
    <mergeCell ref="B4:B6"/>
    <mergeCell ref="C4:C6"/>
    <mergeCell ref="D4:D6"/>
    <mergeCell ref="E4:E6"/>
    <mergeCell ref="I5:I6"/>
    <mergeCell ref="K5:K6"/>
    <mergeCell ref="F4:F6"/>
    <mergeCell ref="G4:G6"/>
    <mergeCell ref="H5:H6"/>
    <mergeCell ref="K4:M4"/>
    <mergeCell ref="H4:J4"/>
    <mergeCell ref="J5:J6"/>
    <mergeCell ref="A78:A81"/>
    <mergeCell ref="B78:B81"/>
    <mergeCell ref="C275:G275"/>
    <mergeCell ref="C272:G272"/>
    <mergeCell ref="C269:G269"/>
    <mergeCell ref="C274:G274"/>
    <mergeCell ref="C273:G273"/>
    <mergeCell ref="C268:G268"/>
    <mergeCell ref="C266:G266"/>
    <mergeCell ref="C267:G267"/>
    <mergeCell ref="C270:G270"/>
    <mergeCell ref="C271:G271"/>
    <mergeCell ref="C142:C146"/>
    <mergeCell ref="D142:D146"/>
    <mergeCell ref="B140:M140"/>
    <mergeCell ref="C141:M141"/>
    <mergeCell ref="C138:G138"/>
    <mergeCell ref="B139:G139"/>
    <mergeCell ref="D126:D129"/>
    <mergeCell ref="E126:E129"/>
    <mergeCell ref="F126:F129"/>
    <mergeCell ref="D82:D85"/>
    <mergeCell ref="E82:E85"/>
    <mergeCell ref="F82:F85"/>
    <mergeCell ref="C78:C81"/>
    <mergeCell ref="D78:D81"/>
    <mergeCell ref="E78:E81"/>
    <mergeCell ref="F78:F81"/>
    <mergeCell ref="F90:F93"/>
    <mergeCell ref="N13:O16"/>
    <mergeCell ref="N17:O20"/>
    <mergeCell ref="N34:O37"/>
    <mergeCell ref="N43:O43"/>
    <mergeCell ref="N42:O42"/>
    <mergeCell ref="N44:O47"/>
    <mergeCell ref="N48:O52"/>
    <mergeCell ref="N53:O56"/>
    <mergeCell ref="N57:O60"/>
    <mergeCell ref="N61:O65"/>
    <mergeCell ref="N25:O29"/>
    <mergeCell ref="N30:O33"/>
    <mergeCell ref="F44:F47"/>
    <mergeCell ref="C82:C85"/>
    <mergeCell ref="K92:K93"/>
    <mergeCell ref="L92:L93"/>
    <mergeCell ref="M92:M93"/>
    <mergeCell ref="N86:O89"/>
    <mergeCell ref="N90:O93"/>
    <mergeCell ref="N66:O69"/>
    <mergeCell ref="N78:O81"/>
    <mergeCell ref="N139:O141"/>
    <mergeCell ref="N175:O178"/>
    <mergeCell ref="N70:O73"/>
    <mergeCell ref="N74:O77"/>
    <mergeCell ref="N94:O97"/>
    <mergeCell ref="N167:O170"/>
    <mergeCell ref="N98:O101"/>
    <mergeCell ref="N102:O105"/>
    <mergeCell ref="N106:O109"/>
    <mergeCell ref="C265:G265"/>
    <mergeCell ref="B259:G259"/>
    <mergeCell ref="B142:B146"/>
    <mergeCell ref="N245:O248"/>
    <mergeCell ref="K258:M258"/>
    <mergeCell ref="N191:O194"/>
    <mergeCell ref="N195:O195"/>
    <mergeCell ref="N197:O197"/>
    <mergeCell ref="N196:O196"/>
    <mergeCell ref="N233:O236"/>
    <mergeCell ref="N200:O200"/>
    <mergeCell ref="N201:O201"/>
    <mergeCell ref="N202:O202"/>
    <mergeCell ref="N142:O146"/>
    <mergeCell ref="N147:O151"/>
    <mergeCell ref="N152:O156"/>
    <mergeCell ref="N162:O166"/>
    <mergeCell ref="N171:O174"/>
    <mergeCell ref="D147:D151"/>
    <mergeCell ref="N183:O186"/>
    <mergeCell ref="B152:B156"/>
    <mergeCell ref="C152:C156"/>
    <mergeCell ref="C162:C166"/>
    <mergeCell ref="D162:D166"/>
    <mergeCell ref="A162:A166"/>
    <mergeCell ref="B162:B166"/>
    <mergeCell ref="E162:E166"/>
    <mergeCell ref="F162:F166"/>
    <mergeCell ref="A171:A174"/>
    <mergeCell ref="B171:B174"/>
    <mergeCell ref="C171:C174"/>
    <mergeCell ref="D171:D174"/>
    <mergeCell ref="E171:E174"/>
    <mergeCell ref="F171:F174"/>
    <mergeCell ref="A167:A170"/>
    <mergeCell ref="B167:B170"/>
    <mergeCell ref="C167:C170"/>
    <mergeCell ref="D167:D170"/>
    <mergeCell ref="E167:E170"/>
    <mergeCell ref="F167:F170"/>
    <mergeCell ref="A152:A156"/>
    <mergeCell ref="D152:D156"/>
    <mergeCell ref="E152:E156"/>
    <mergeCell ref="F152:F156"/>
    <mergeCell ref="A142:A146"/>
    <mergeCell ref="E142:E146"/>
    <mergeCell ref="F142:F146"/>
    <mergeCell ref="E147:E151"/>
    <mergeCell ref="F147:F151"/>
    <mergeCell ref="A147:A151"/>
    <mergeCell ref="B147:B151"/>
    <mergeCell ref="C147:C151"/>
    <mergeCell ref="B187:B190"/>
    <mergeCell ref="C187:C190"/>
    <mergeCell ref="D187:D190"/>
    <mergeCell ref="E187:E190"/>
    <mergeCell ref="F187:F190"/>
    <mergeCell ref="N187:O190"/>
    <mergeCell ref="F264:J264"/>
    <mergeCell ref="K259:M259"/>
    <mergeCell ref="F262:J262"/>
    <mergeCell ref="N217:O220"/>
    <mergeCell ref="N229:O232"/>
    <mergeCell ref="N209:O209"/>
    <mergeCell ref="A110:A113"/>
    <mergeCell ref="B110:B113"/>
    <mergeCell ref="C110:C113"/>
    <mergeCell ref="D110:D113"/>
    <mergeCell ref="E110:E113"/>
    <mergeCell ref="F110:F113"/>
    <mergeCell ref="N110:O113"/>
    <mergeCell ref="A126:A129"/>
    <mergeCell ref="B126:B129"/>
    <mergeCell ref="C126:C129"/>
    <mergeCell ref="A114:A117"/>
    <mergeCell ref="B114:B117"/>
    <mergeCell ref="C114:C117"/>
    <mergeCell ref="D114:D117"/>
    <mergeCell ref="E114:E117"/>
    <mergeCell ref="F114:F117"/>
    <mergeCell ref="N114:O117"/>
    <mergeCell ref="N206:O206"/>
    <mergeCell ref="N204:O204"/>
    <mergeCell ref="N203:O203"/>
    <mergeCell ref="A221:A224"/>
    <mergeCell ref="B221:B224"/>
    <mergeCell ref="C221:C224"/>
    <mergeCell ref="D221:D224"/>
    <mergeCell ref="E221:E224"/>
    <mergeCell ref="F221:F224"/>
    <mergeCell ref="N221:O224"/>
    <mergeCell ref="A217:A220"/>
    <mergeCell ref="B217:B220"/>
    <mergeCell ref="C217:C220"/>
    <mergeCell ref="D217:D220"/>
    <mergeCell ref="E217:E220"/>
    <mergeCell ref="A213:A216"/>
    <mergeCell ref="B213:B216"/>
    <mergeCell ref="C213:C216"/>
    <mergeCell ref="D213:D216"/>
    <mergeCell ref="N210:O210"/>
    <mergeCell ref="N205:O205"/>
    <mergeCell ref="C212:M212"/>
    <mergeCell ref="A195:A210"/>
    <mergeCell ref="N207:O207"/>
    <mergeCell ref="B237:B240"/>
    <mergeCell ref="C237:C240"/>
    <mergeCell ref="D237:D240"/>
    <mergeCell ref="E237:E240"/>
    <mergeCell ref="A225:A228"/>
    <mergeCell ref="B225:B228"/>
    <mergeCell ref="C225:C228"/>
    <mergeCell ref="D225:D228"/>
    <mergeCell ref="E225:E228"/>
    <mergeCell ref="A229:A232"/>
    <mergeCell ref="B229:B232"/>
    <mergeCell ref="C229:C232"/>
    <mergeCell ref="D229:D232"/>
    <mergeCell ref="E229:E232"/>
    <mergeCell ref="N38:O41"/>
    <mergeCell ref="A122:A125"/>
    <mergeCell ref="B122:B125"/>
    <mergeCell ref="C122:C125"/>
    <mergeCell ref="D122:D125"/>
    <mergeCell ref="E122:E125"/>
    <mergeCell ref="F122:F125"/>
    <mergeCell ref="N122:O125"/>
    <mergeCell ref="A130:A133"/>
    <mergeCell ref="B130:B133"/>
    <mergeCell ref="C130:C133"/>
    <mergeCell ref="D130:D133"/>
    <mergeCell ref="E130:E133"/>
    <mergeCell ref="F130:F133"/>
    <mergeCell ref="N130:O133"/>
    <mergeCell ref="A118:A121"/>
    <mergeCell ref="B118:B121"/>
    <mergeCell ref="C118:C121"/>
    <mergeCell ref="D118:D121"/>
    <mergeCell ref="E118:E121"/>
    <mergeCell ref="F118:F121"/>
    <mergeCell ref="N118:O121"/>
    <mergeCell ref="N126:O129"/>
    <mergeCell ref="N82:O85"/>
    <mergeCell ref="A134:A137"/>
    <mergeCell ref="B134:B137"/>
    <mergeCell ref="C134:C137"/>
    <mergeCell ref="D134:D137"/>
    <mergeCell ref="E134:E137"/>
    <mergeCell ref="F134:F137"/>
    <mergeCell ref="N134:O137"/>
    <mergeCell ref="N198:O198"/>
    <mergeCell ref="N199:O199"/>
    <mergeCell ref="A157:A161"/>
    <mergeCell ref="B157:B161"/>
    <mergeCell ref="C157:C161"/>
    <mergeCell ref="D157:D161"/>
    <mergeCell ref="E157:E161"/>
    <mergeCell ref="F157:F161"/>
    <mergeCell ref="N157:O161"/>
    <mergeCell ref="A179:A182"/>
    <mergeCell ref="B179:B182"/>
    <mergeCell ref="C179:C182"/>
    <mergeCell ref="D179:D182"/>
    <mergeCell ref="E179:E182"/>
    <mergeCell ref="F179:F182"/>
    <mergeCell ref="N179:O182"/>
    <mergeCell ref="A187:A190"/>
  </mergeCells>
  <phoneticPr fontId="1" type="noConversion"/>
  <pageMargins left="0.75" right="0.75" top="1" bottom="1" header="0.5" footer="0.5"/>
  <pageSetup paperSize="9" scale="97" fitToHeight="0" orientation="landscape"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8" sqref="G18"/>
    </sheetView>
  </sheetViews>
  <sheetFormatPr defaultRowHeight="12.75" x14ac:dyDescent="0.2"/>
  <cols>
    <col min="2" max="2" width="14.85546875" customWidth="1"/>
    <col min="3" max="3" width="43.5703125" customWidth="1"/>
  </cols>
  <sheetData>
    <row r="2" spans="2:3" ht="13.5" thickBot="1" x14ac:dyDescent="0.25">
      <c r="C2" t="s">
        <v>27</v>
      </c>
    </row>
    <row r="3" spans="2:3" ht="32.25" thickBot="1" x14ac:dyDescent="0.25">
      <c r="B3" s="7" t="s">
        <v>18</v>
      </c>
      <c r="C3" s="8" t="s">
        <v>19</v>
      </c>
    </row>
    <row r="4" spans="2:3" ht="15.75" x14ac:dyDescent="0.2">
      <c r="B4" s="78">
        <v>0</v>
      </c>
      <c r="C4" s="79" t="s">
        <v>20</v>
      </c>
    </row>
    <row r="5" spans="2:3" ht="15.75" x14ac:dyDescent="0.2">
      <c r="B5" s="9">
        <v>1</v>
      </c>
      <c r="C5" s="10" t="s">
        <v>22</v>
      </c>
    </row>
    <row r="6" spans="2:3" ht="15.75" x14ac:dyDescent="0.2">
      <c r="B6" s="9">
        <v>2</v>
      </c>
      <c r="C6" s="10" t="s">
        <v>21</v>
      </c>
    </row>
    <row r="7" spans="2:3" ht="15.75" x14ac:dyDescent="0.2">
      <c r="B7" s="9">
        <v>3</v>
      </c>
      <c r="C7" s="10" t="s">
        <v>24</v>
      </c>
    </row>
    <row r="8" spans="2:3" ht="15.75" x14ac:dyDescent="0.2">
      <c r="B8" s="9">
        <v>4</v>
      </c>
      <c r="C8" s="10" t="s">
        <v>81</v>
      </c>
    </row>
    <row r="9" spans="2:3" ht="15.75" x14ac:dyDescent="0.2">
      <c r="B9" s="9">
        <v>5</v>
      </c>
      <c r="C9" s="10" t="s">
        <v>82</v>
      </c>
    </row>
    <row r="10" spans="2:3" ht="15.75" x14ac:dyDescent="0.2">
      <c r="B10" s="9">
        <v>6</v>
      </c>
      <c r="C10" s="10" t="s">
        <v>25</v>
      </c>
    </row>
    <row r="11" spans="2:3" ht="15.75" x14ac:dyDescent="0.2">
      <c r="B11" s="9">
        <v>7</v>
      </c>
      <c r="C11" s="10" t="s">
        <v>83</v>
      </c>
    </row>
    <row r="12" spans="2:3" ht="15.75" x14ac:dyDescent="0.2">
      <c r="B12" s="9">
        <v>8</v>
      </c>
      <c r="C12" s="10" t="s">
        <v>84</v>
      </c>
    </row>
    <row r="13" spans="2:3" ht="15.75" x14ac:dyDescent="0.2">
      <c r="B13" s="9">
        <v>9</v>
      </c>
      <c r="C13" s="10" t="s">
        <v>85</v>
      </c>
    </row>
    <row r="14" spans="2:3" ht="15.75" x14ac:dyDescent="0.2">
      <c r="B14" s="9">
        <v>10</v>
      </c>
      <c r="C14" s="10" t="s">
        <v>36</v>
      </c>
    </row>
    <row r="15" spans="2:3" ht="31.5" x14ac:dyDescent="0.2">
      <c r="B15" s="9">
        <v>11</v>
      </c>
      <c r="C15" s="10" t="s">
        <v>86</v>
      </c>
    </row>
    <row r="16" spans="2:3" ht="15.75" x14ac:dyDescent="0.2">
      <c r="B16" s="9">
        <v>12</v>
      </c>
      <c r="C16" s="10" t="s">
        <v>87</v>
      </c>
    </row>
    <row r="17" spans="2:3" ht="15.75" x14ac:dyDescent="0.2">
      <c r="B17" s="9">
        <v>13</v>
      </c>
      <c r="C17" s="10" t="s">
        <v>88</v>
      </c>
    </row>
    <row r="18" spans="2:3" ht="15.75" x14ac:dyDescent="0.2">
      <c r="B18" s="9">
        <v>14</v>
      </c>
      <c r="C18" s="10" t="s">
        <v>89</v>
      </c>
    </row>
    <row r="19" spans="2:3" ht="15.75" x14ac:dyDescent="0.2">
      <c r="B19" s="9">
        <v>15</v>
      </c>
      <c r="C19" s="10" t="s">
        <v>26</v>
      </c>
    </row>
    <row r="20" spans="2:3" ht="15.75" x14ac:dyDescent="0.2">
      <c r="B20" s="9">
        <v>16</v>
      </c>
      <c r="C20" s="10" t="s">
        <v>90</v>
      </c>
    </row>
    <row r="21" spans="2:3" ht="15.75" x14ac:dyDescent="0.2">
      <c r="B21" s="9">
        <v>17</v>
      </c>
      <c r="C21" s="10" t="s">
        <v>23</v>
      </c>
    </row>
    <row r="22" spans="2:3" ht="16.5" thickBot="1" x14ac:dyDescent="0.25">
      <c r="B22" s="11">
        <v>18</v>
      </c>
      <c r="C22" s="12" t="s">
        <v>28</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Angelė Steponavičienė</dc:creator>
  <cp:lastModifiedBy>Daiva Breivienė</cp:lastModifiedBy>
  <cp:lastPrinted>2020-03-10T10:01:15Z</cp:lastPrinted>
  <dcterms:created xsi:type="dcterms:W3CDTF">1996-10-14T23:33:28Z</dcterms:created>
  <dcterms:modified xsi:type="dcterms:W3CDTF">2020-03-12T11:39:57Z</dcterms:modified>
</cp:coreProperties>
</file>