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46" i="2" l="1"/>
  <c r="I46" i="2"/>
  <c r="H46" i="2"/>
  <c r="J19" i="2"/>
  <c r="H19" i="2"/>
  <c r="I19" i="2"/>
  <c r="J24" i="2" l="1"/>
  <c r="I24" i="2"/>
  <c r="H24" i="2"/>
  <c r="I26" i="2"/>
  <c r="J26" i="2"/>
  <c r="H26" i="2"/>
  <c r="I12" i="2" l="1"/>
  <c r="J12" i="2"/>
  <c r="H12" i="2"/>
  <c r="H30" i="2" l="1"/>
  <c r="J64" i="2" l="1"/>
  <c r="I64" i="2"/>
  <c r="H64" i="2"/>
  <c r="H38" i="2"/>
  <c r="J16" i="2" l="1"/>
  <c r="I16" i="2"/>
  <c r="H16" i="2"/>
  <c r="H34" i="2" l="1"/>
  <c r="I34" i="2"/>
  <c r="J34" i="2"/>
  <c r="H36" i="2"/>
  <c r="I36" i="2"/>
  <c r="J36" i="2"/>
  <c r="H44" i="2"/>
  <c r="I44" i="2"/>
  <c r="J44" i="2"/>
  <c r="H50" i="2"/>
  <c r="I50" i="2"/>
  <c r="J50" i="2"/>
  <c r="H56" i="2"/>
  <c r="I56" i="2"/>
  <c r="J56" i="2"/>
  <c r="H60" i="2" l="1"/>
  <c r="I60" i="2"/>
  <c r="J10" i="2" l="1"/>
  <c r="I10" i="2"/>
  <c r="H10" i="2"/>
  <c r="J81" i="2"/>
  <c r="I81" i="2"/>
  <c r="H81" i="2"/>
  <c r="J74" i="2"/>
  <c r="I74" i="2"/>
  <c r="H74" i="2"/>
  <c r="J83" i="2" l="1"/>
  <c r="I83" i="2"/>
  <c r="H83" i="2"/>
  <c r="J42" i="2" l="1"/>
  <c r="I42" i="2"/>
  <c r="H42" i="2"/>
  <c r="J38" i="2" l="1"/>
  <c r="I38" i="2"/>
  <c r="I30" i="2" l="1"/>
  <c r="I31" i="2" s="1"/>
  <c r="J30" i="2"/>
  <c r="J31" i="2" s="1"/>
  <c r="H31" i="2"/>
  <c r="I62" i="2" l="1"/>
  <c r="I65" i="2" s="1"/>
  <c r="J62" i="2"/>
  <c r="H62" i="2"/>
  <c r="H65" i="2" s="1"/>
  <c r="J40" i="2"/>
  <c r="J47" i="2" s="1"/>
  <c r="I40" i="2"/>
  <c r="I47" i="2" s="1"/>
  <c r="H40" i="2"/>
  <c r="H47" i="2" s="1"/>
  <c r="J14" i="2"/>
  <c r="J20" i="2" s="1"/>
  <c r="I14" i="2"/>
  <c r="I20" i="2" s="1"/>
  <c r="H14" i="2"/>
  <c r="H20" i="2" s="1"/>
  <c r="I52" i="2"/>
  <c r="I54" i="2"/>
  <c r="J60" i="2"/>
  <c r="J52" i="2"/>
  <c r="J54" i="2"/>
  <c r="H52" i="2"/>
  <c r="H54" i="2"/>
  <c r="I57" i="2" l="1"/>
  <c r="I66" i="2" s="1"/>
  <c r="J65" i="2"/>
  <c r="J57" i="2"/>
  <c r="H57" i="2"/>
  <c r="I67" i="2" l="1"/>
  <c r="H66" i="2"/>
  <c r="H67" i="2" s="1"/>
  <c r="J66" i="2"/>
  <c r="J67" i="2" s="1"/>
</calcChain>
</file>

<file path=xl/sharedStrings.xml><?xml version="1.0" encoding="utf-8"?>
<sst xmlns="http://schemas.openxmlformats.org/spreadsheetml/2006/main" count="338" uniqueCount="153">
  <si>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</si>
  <si>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</si>
  <si>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</si>
  <si>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</si>
  <si>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</si>
  <si>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</si>
  <si>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</si>
  <si>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</si>
  <si>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</si>
  <si>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</si>
  <si>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</si>
  <si>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</si>
  <si>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</si>
  <si>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</si>
  <si>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</si>
  <si>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</si>
  <si>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</si>
  <si>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</si>
  <si>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</si>
  <si>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</si>
  <si>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</si>
  <si>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</si>
  <si>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</si>
  <si>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</si>
  <si>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</si>
  <si>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</si>
  <si>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</si>
  <si>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</si>
  <si>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</si>
  <si>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</si>
  <si>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</si>
  <si>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</si>
  <si>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</si>
  <si>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</si>
  <si>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</si>
  <si>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</si>
  <si>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</si>
  <si>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SB(AA)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</si>
  <si>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</si>
  <si>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</si>
  <si>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</si>
  <si>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</si>
  <si>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</si>
  <si>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</si>
  <si>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</si>
  <si>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</si>
  <si>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</si>
  <si>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Išvalyti ir sutvarkyti atliekomis užterštas teritorijas, kai neįmanoma nustatyti jų savininkų</t>
  </si>
  <si>
    <t>08</t>
  </si>
  <si>
    <t>11</t>
  </si>
  <si>
    <t>Vykdyti Molainių buvusių filtracijos laukų teritorijos priežiūrą</t>
  </si>
  <si>
    <t>Įsigyti ir įveisti naujus želdinius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</si>
  <si>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</si>
  <si>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</si>
  <si>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</si>
  <si>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</si>
  <si>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</si>
  <si>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</si>
  <si>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</si>
  <si>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 senvagę suleista baltųjų amūrų ir plačiakakčių (vnt.)</t>
  </si>
  <si>
    <t>Pavojingų atliekų, kai neįmanoma nustatyti teršėjo, tvarkymas (t)</t>
  </si>
  <si>
    <t>Nelegalių šiukšlynų likvidavimas, vnt.</t>
  </si>
  <si>
    <t>Ekologinių incidentų likvidavimas</t>
  </si>
  <si>
    <t>Vykdoma Molainių filtracijos laukų dirvožemio, požeminio ir paviršinio vandens taršos stebėsena, skaičius</t>
  </si>
  <si>
    <t>Paremtų aplinkosauginio švietimo projektų skaičius</t>
  </si>
  <si>
    <t>Užprenumeruotų spaudinių skaičius (leidiniai)</t>
  </si>
  <si>
    <t>Suorganizuota  kasmetinių aplinkosauginių tematinių renginių</t>
  </si>
  <si>
    <t>Sporto skyrius</t>
  </si>
  <si>
    <t>Asignavimai (tūkst. Eur)</t>
  </si>
  <si>
    <t>Informacija apie pasiektus rezultatus, duomenys apie programai skirtų asignavimų panaudojimo tikslingumą</t>
  </si>
  <si>
    <t>Plėsti atliekų tvarkymo infrastruktūrą, tvarkyti atliekas, kurių savininko neįmanoma nustatyti.</t>
  </si>
  <si>
    <t>Naudotų automobilių padangų, surinktų iš miesto bendro naudojimo teritorijų, tvarkymas (t)</t>
  </si>
  <si>
    <t>Vykdyti ekstremalių ekologinių situacijų, avarijų ir incidentų padarinių likvidavimo darbus</t>
  </si>
  <si>
    <t>Įgyvendinti Panevėžio miesto Molainių nuotekų buvusių filtracijos laukų teritorijos monitoringo 2014–2018 metų programą</t>
  </si>
  <si>
    <t>Vykdyta teritorijos priežiūra (ha)</t>
  </si>
  <si>
    <t>Šviesti ir  mokyti visuomenę aplinkosaugos klausimais, remti aplinkosauginio švietimo projektus</t>
  </si>
  <si>
    <t>Pateiktas informacijos paketų skaičius (vnt.)</t>
  </si>
  <si>
    <t>Pašalinti pavojų keliantys medžiai (vnt.)</t>
  </si>
  <si>
    <t>Įsigytų ir įveistų naujų želdinių skaičius (vnt.)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</si>
  <si>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</si>
  <si>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</si>
  <si>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</si>
  <si>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</si>
  <si>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</si>
  <si>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</si>
  <si>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</si>
  <si>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</si>
  <si>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</si>
  <si>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</si>
  <si>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7</t>
  </si>
  <si>
    <t>09</t>
  </si>
  <si>
    <t>Vykdyti Nevėžio upės vagos priežiūrą</t>
  </si>
  <si>
    <t>13</t>
  </si>
  <si>
    <t>Vykdyti Nevėžio upės vandens kokybės tyrimus ir ekologinį būklės įvertinimą</t>
  </si>
  <si>
    <t>12</t>
  </si>
  <si>
    <t>Sutvarkyti Nevėžio upės pakrantes</t>
  </si>
  <si>
    <t>Sutvarkytos Nevėžio upės pakrantės, (ha)</t>
  </si>
  <si>
    <t>Vykdyta esančių mieste želdynų ir želdinių priežiūra</t>
  </si>
  <si>
    <t>Atlikti vandens kokybės tyrimai, (vnt.)</t>
  </si>
  <si>
    <t>Vykdyta upės vagos priežiūra (nušienauta augmenija), kartai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</si>
  <si>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</si>
  <si>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Vertinimo kriterijus</t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</si>
  <si>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</si>
  <si>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t>Surinkti gatvių valymo atliekas</t>
  </si>
  <si>
    <t>SB(VB)</t>
  </si>
  <si>
    <t>Įsigyti priemones, skirtas komunalinėms atliekoms rūšiuoti jų susidarymo vietose</t>
  </si>
  <si>
    <t>Atliekų konteinerių įsigijimas, vnt.</t>
  </si>
  <si>
    <r>
      <t xml:space="preserve">Savivaldybės aplinkosapsaugos rėmimo specialiosios programos lėšos </t>
    </r>
    <r>
      <rPr>
        <b/>
        <sz val="10"/>
        <rFont val="Times New Roman"/>
        <family val="1"/>
      </rPr>
      <t>SB(AA)</t>
    </r>
  </si>
  <si>
    <t>Surinktų gatvių valymo atliekų kiekis, (t)</t>
  </si>
  <si>
    <t xml:space="preserve">Įgyvendinti Varninių šeimos paukščių populiacijos gausos reguliavimo priemonių planą </t>
  </si>
  <si>
    <t>Asbesto turinčių gaminių atliekoms surinki, transportuoti ir saugiai pašalinti</t>
  </si>
  <si>
    <t>Iškeltų lizdų iš medžių skaičius</t>
  </si>
  <si>
    <t>Surinkta asbesto turinčių gaminių atliekų kiekis ir saugiai pašalintas, t</t>
  </si>
  <si>
    <t>150</t>
  </si>
  <si>
    <t>Parengtas projektas, (vnt.)</t>
  </si>
  <si>
    <t>Miesto erdvių želdinių projektavimas</t>
  </si>
  <si>
    <t>+</t>
  </si>
  <si>
    <t>Projektuoti, įrengti ir prižiūrėti dviračių ir kito bevariklio transporto takus</t>
  </si>
  <si>
    <t>288724210</t>
  </si>
  <si>
    <t>suremontuoti dviračių takai (m²)</t>
  </si>
  <si>
    <t>pastatyta kelio ženklų ir nuorodų, žyminčių dviračių takus (vnt.)</t>
  </si>
  <si>
    <t>0</t>
  </si>
  <si>
    <t>50</t>
  </si>
  <si>
    <t>Įsigyti atliekų surinkimo iš viešųjų teritorijų priemones (šiukšlių dėžės, konteineriai)</t>
  </si>
  <si>
    <t>Iš Panevėžio miesto teritorijoje esančių individualių pastatų gyventojų surinkta asbesto turinčių gaminių atliekų ir saugiai pašalintos Panevėžio regiono nepavojingų atliekų sąvartyne.</t>
  </si>
  <si>
    <t>Sutvarkytos naudotos automobilių padangos (surinktos, sandėliuotos, pakrautos transportuoti) ir atiduota atliekų tvarkytojui.</t>
  </si>
  <si>
    <t>Panevėžio miesto bendrojo lavinimo mokykloms, ikimokyklinio ir papildomo ugdymo įstaigoms prenumeruoti žurnalai: „Lututė“, „National Geographic Lietuva“, „Miškai“, „National Geographic Kids“, laikraštis „Žaliasis pasaulis“.</t>
  </si>
  <si>
    <t>Nušienauta žolinė augmenija teritorijoje, melioracijos kanalų ir Šermuto upelio šlaituose auganti žolė, įrengtos priešgaisrinės juostos.</t>
  </si>
  <si>
    <t>2019 m. asignavimų patvirtintas planas</t>
  </si>
  <si>
    <t>2019 m. asignavimų patikslintas planas</t>
  </si>
  <si>
    <t>2019 m. panaudotos lėšos (kasinės išlaidos)</t>
  </si>
  <si>
    <t>PANEVĖŽIO MIESTO SAVIVALDYBĖS 2019 -2021 METŲ VEIKLOS PLANO ĮGYVENDINIMO 2019 METAIS ATASKAITA</t>
  </si>
  <si>
    <t>100</t>
  </si>
  <si>
    <t>14</t>
  </si>
  <si>
    <t>Žagienio upelio vagos ir pakrančių priežiūra</t>
  </si>
  <si>
    <t>2019 m. asigna-vimų patvir-tintas planas</t>
  </si>
  <si>
    <t>2019 m. asigna-vimų patiks-lintas planas</t>
  </si>
  <si>
    <t>2019 m. panau-dotos lėšos (kasinės išlaidos)</t>
  </si>
  <si>
    <t>65</t>
  </si>
  <si>
    <t>Pirkimo metu buvo paiūlyta didesnė vieno lizdo iškėlimo kaina.</t>
  </si>
  <si>
    <t>109,38</t>
  </si>
  <si>
    <t>Per 2019 metus toks kiekis atliekų susidarė pas gyventojus</t>
  </si>
  <si>
    <t>90,73</t>
  </si>
  <si>
    <t>Iš bendrojo naudojimo teritorijųsurinkta ir  išvežta 63,30 t atliekų</t>
  </si>
  <si>
    <t>Vykdyta Nevėžio upės vagos priežiūra upės atkarpoje, ribojamoje J.Biliūno–Vakarinės gatvių (pašalinta vandens augmenija).</t>
  </si>
  <si>
    <t>Viešųjų pirkimų metu įsigyta paslauga už mažesnę kainą</t>
  </si>
  <si>
    <t>Atlikti Nevėžio upės vandens kokybės tyrimai ir nustatyta vandens būklė</t>
  </si>
  <si>
    <t>-</t>
  </si>
  <si>
    <t>Iš Žagienio upelio vagos pašalinta žolinė augmenija ir susikaupęs dumblas</t>
  </si>
  <si>
    <t>Priemonė įgyvendinta iš 2018 metų lėšų likučio</t>
  </si>
  <si>
    <t>Iškelti 65 varninių šeimos paukščių (kovų) lizdai Parko g., Tulpių g., Ateities g., Klaipėdos g., Smėlynės g. ir kitose miesto vietose.</t>
  </si>
  <si>
    <t>Įsigyta priemonių, reikalingų avarijų padariniams likviduoti</t>
  </si>
  <si>
    <t>Paimti dirvožemio, požeminio vandens ir paviršinio vandens, atlikti kokybės tyrimai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</si>
</sst>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43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12" fillId="0" borderId="45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3" borderId="25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0" fontId="6" fillId="3" borderId="33" xfId="0" applyFont="1" applyFill="1" applyBorder="1" applyAlignment="1">
      <alignment vertical="top" wrapText="1"/>
    </xf>
    <xf numFmtId="0" fontId="6" fillId="3" borderId="33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top"/>
    </xf>
    <xf numFmtId="49" fontId="5" fillId="2" borderId="39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41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42" xfId="0" applyFont="1" applyFill="1" applyBorder="1" applyAlignment="1">
      <alignment horizontal="center" vertical="top" wrapText="1"/>
    </xf>
    <xf numFmtId="164" fontId="6" fillId="5" borderId="28" xfId="0" applyNumberFormat="1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center" vertical="top" wrapText="1"/>
    </xf>
    <xf numFmtId="0" fontId="6" fillId="3" borderId="39" xfId="0" applyFont="1" applyFill="1" applyBorder="1" applyAlignment="1">
      <alignment horizontal="center" vertical="top" wrapText="1"/>
    </xf>
    <xf numFmtId="0" fontId="6" fillId="9" borderId="39" xfId="0" applyFont="1" applyFill="1" applyBorder="1" applyAlignment="1">
      <alignment vertical="top"/>
    </xf>
    <xf numFmtId="0" fontId="6" fillId="9" borderId="42" xfId="0" applyFont="1" applyFill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0" fontId="6" fillId="6" borderId="39" xfId="0" applyFont="1" applyFill="1" applyBorder="1" applyAlignment="1">
      <alignment horizontal="center" vertical="top"/>
    </xf>
    <xf numFmtId="0" fontId="6" fillId="6" borderId="42" xfId="0" applyFont="1" applyFill="1" applyBorder="1" applyAlignment="1">
      <alignment horizontal="center" vertical="top"/>
    </xf>
    <xf numFmtId="164" fontId="5" fillId="6" borderId="38" xfId="0" applyNumberFormat="1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0" fontId="6" fillId="3" borderId="4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7" fillId="4" borderId="38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top"/>
    </xf>
    <xf numFmtId="0" fontId="12" fillId="0" borderId="11" xfId="0" applyFont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/>
    </xf>
    <xf numFmtId="0" fontId="10" fillId="0" borderId="28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164" fontId="5" fillId="3" borderId="27" xfId="0" applyNumberFormat="1" applyFont="1" applyFill="1" applyBorder="1" applyAlignment="1">
      <alignment horizontal="center" vertical="top"/>
    </xf>
    <xf numFmtId="164" fontId="6" fillId="5" borderId="34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/>
    </xf>
    <xf numFmtId="164" fontId="5" fillId="4" borderId="44" xfId="0" applyNumberFormat="1" applyFont="1" applyFill="1" applyBorder="1" applyAlignment="1">
      <alignment horizontal="center" vertical="top"/>
    </xf>
    <xf numFmtId="164" fontId="5" fillId="3" borderId="21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6" borderId="20" xfId="0" applyNumberFormat="1" applyFont="1" applyFill="1" applyBorder="1" applyAlignment="1">
      <alignment horizontal="center" vertical="top"/>
    </xf>
    <xf numFmtId="164" fontId="6" fillId="5" borderId="29" xfId="0" applyNumberFormat="1" applyFont="1" applyFill="1" applyBorder="1" applyAlignment="1">
      <alignment horizontal="center" vertical="top" wrapText="1"/>
    </xf>
    <xf numFmtId="164" fontId="5" fillId="4" borderId="38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 wrapText="1"/>
    </xf>
    <xf numFmtId="164" fontId="6" fillId="0" borderId="29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 wrapText="1"/>
    </xf>
    <xf numFmtId="164" fontId="12" fillId="8" borderId="52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22" fillId="0" borderId="0" xfId="0" applyFont="1" applyAlignment="1">
      <alignment vertical="top"/>
    </xf>
    <xf numFmtId="49" fontId="23" fillId="0" borderId="0" xfId="0" applyNumberFormat="1" applyFont="1" applyFill="1" applyBorder="1" applyAlignment="1">
      <alignment vertical="top"/>
    </xf>
    <xf numFmtId="49" fontId="23" fillId="0" borderId="0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0" fillId="0" borderId="48" xfId="0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/>
    </xf>
    <xf numFmtId="164" fontId="6" fillId="0" borderId="51" xfId="0" applyNumberFormat="1" applyFont="1" applyBorder="1" applyAlignment="1">
      <alignment horizontal="center" vertical="top"/>
    </xf>
    <xf numFmtId="164" fontId="6" fillId="0" borderId="53" xfId="0" applyNumberFormat="1" applyFont="1" applyBorder="1" applyAlignment="1">
      <alignment horizontal="center" vertical="top"/>
    </xf>
    <xf numFmtId="164" fontId="6" fillId="0" borderId="65" xfId="0" applyNumberFormat="1" applyFont="1" applyBorder="1" applyAlignment="1">
      <alignment horizontal="center" vertical="top"/>
    </xf>
    <xf numFmtId="164" fontId="6" fillId="0" borderId="18" xfId="0" applyNumberFormat="1" applyFont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4" borderId="39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center" vertical="top"/>
    </xf>
    <xf numFmtId="164" fontId="5" fillId="4" borderId="4" xfId="0" applyNumberFormat="1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20" fillId="3" borderId="33" xfId="0" applyFont="1" applyFill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vertical="top" wrapText="1"/>
    </xf>
    <xf numFmtId="49" fontId="20" fillId="0" borderId="22" xfId="0" applyNumberFormat="1" applyFont="1" applyFill="1" applyBorder="1" applyAlignment="1">
      <alignment vertical="top" wrapText="1"/>
    </xf>
    <xf numFmtId="49" fontId="5" fillId="3" borderId="40" xfId="0" applyNumberFormat="1" applyFont="1" applyFill="1" applyBorder="1" applyAlignment="1">
      <alignment vertical="top"/>
    </xf>
    <xf numFmtId="49" fontId="5" fillId="3" borderId="42" xfId="0" applyNumberFormat="1" applyFont="1" applyFill="1" applyBorder="1" applyAlignment="1">
      <alignment vertical="top"/>
    </xf>
    <xf numFmtId="49" fontId="5" fillId="3" borderId="5" xfId="0" applyNumberFormat="1" applyFont="1" applyFill="1" applyBorder="1" applyAlignment="1">
      <alignment vertical="top"/>
    </xf>
    <xf numFmtId="164" fontId="6" fillId="0" borderId="11" xfId="0" applyNumberFormat="1" applyFont="1" applyFill="1" applyBorder="1" applyAlignment="1">
      <alignment horizontal="center" vertical="top"/>
    </xf>
    <xf numFmtId="164" fontId="5" fillId="4" borderId="47" xfId="0" applyNumberFormat="1" applyFont="1" applyFill="1" applyBorder="1" applyAlignment="1">
      <alignment horizontal="center" vertical="top"/>
    </xf>
    <xf numFmtId="49" fontId="20" fillId="0" borderId="69" xfId="0" applyNumberFormat="1" applyFont="1" applyFill="1" applyBorder="1" applyAlignment="1">
      <alignment horizontal="center" vertical="top"/>
    </xf>
    <xf numFmtId="49" fontId="20" fillId="0" borderId="68" xfId="0" applyNumberFormat="1" applyFont="1" applyFill="1" applyBorder="1" applyAlignment="1">
      <alignment vertical="top" wrapText="1"/>
    </xf>
    <xf numFmtId="49" fontId="5" fillId="3" borderId="71" xfId="0" applyNumberFormat="1" applyFont="1" applyFill="1" applyBorder="1" applyAlignment="1">
      <alignment vertical="top"/>
    </xf>
    <xf numFmtId="0" fontId="25" fillId="10" borderId="39" xfId="0" applyFont="1" applyFill="1" applyBorder="1" applyAlignment="1">
      <alignment vertical="top" wrapText="1"/>
    </xf>
    <xf numFmtId="0" fontId="25" fillId="10" borderId="5" xfId="0" applyFont="1" applyFill="1" applyBorder="1" applyAlignment="1">
      <alignment vertical="top" wrapText="1"/>
    </xf>
    <xf numFmtId="0" fontId="25" fillId="11" borderId="45" xfId="0" applyFont="1" applyFill="1" applyBorder="1" applyAlignment="1">
      <alignment vertical="top" wrapText="1"/>
    </xf>
    <xf numFmtId="0" fontId="25" fillId="11" borderId="9" xfId="0" applyFont="1" applyFill="1" applyBorder="1" applyAlignment="1">
      <alignment vertical="top" wrapText="1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164" fontId="6" fillId="0" borderId="52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49" fontId="5" fillId="3" borderId="4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vertical="top" wrapText="1"/>
    </xf>
    <xf numFmtId="0" fontId="7" fillId="4" borderId="74" xfId="0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0" fontId="23" fillId="0" borderId="56" xfId="0" applyFont="1" applyBorder="1" applyAlignment="1">
      <alignment vertical="top" wrapText="1"/>
    </xf>
    <xf numFmtId="0" fontId="23" fillId="3" borderId="42" xfId="0" applyFont="1" applyFill="1" applyBorder="1" applyAlignment="1">
      <alignment horizontal="center" vertical="top" wrapText="1"/>
    </xf>
    <xf numFmtId="0" fontId="23" fillId="9" borderId="42" xfId="0" applyFont="1" applyFill="1" applyBorder="1" applyAlignment="1">
      <alignment vertical="top"/>
    </xf>
    <xf numFmtId="0" fontId="23" fillId="6" borderId="42" xfId="0" applyFont="1" applyFill="1" applyBorder="1" applyAlignment="1">
      <alignment horizontal="center" vertical="top"/>
    </xf>
    <xf numFmtId="0" fontId="20" fillId="8" borderId="10" xfId="0" applyFont="1" applyFill="1" applyBorder="1" applyAlignment="1">
      <alignment horizontal="center" vertical="top"/>
    </xf>
    <xf numFmtId="0" fontId="6" fillId="0" borderId="59" xfId="0" applyFont="1" applyFill="1" applyBorder="1" applyAlignment="1">
      <alignment vertical="top" wrapText="1"/>
    </xf>
    <xf numFmtId="49" fontId="20" fillId="0" borderId="13" xfId="0" applyNumberFormat="1" applyFont="1" applyFill="1" applyBorder="1" applyAlignment="1">
      <alignment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164" fontId="5" fillId="7" borderId="47" xfId="0" applyNumberFormat="1" applyFont="1" applyFill="1" applyBorder="1" applyAlignment="1">
      <alignment horizontal="center" vertical="top"/>
    </xf>
    <xf numFmtId="164" fontId="5" fillId="7" borderId="20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center" vertical="top"/>
    </xf>
    <xf numFmtId="0" fontId="20" fillId="0" borderId="6" xfId="0" applyFont="1" applyFill="1" applyBorder="1" applyAlignment="1">
      <alignment horizontal="center" vertical="top" wrapText="1"/>
    </xf>
    <xf numFmtId="164" fontId="6" fillId="0" borderId="46" xfId="0" applyNumberFormat="1" applyFont="1" applyFill="1" applyBorder="1" applyAlignment="1">
      <alignment horizontal="center" vertical="top"/>
    </xf>
    <xf numFmtId="164" fontId="6" fillId="0" borderId="46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/>
    </xf>
    <xf numFmtId="164" fontId="5" fillId="3" borderId="26" xfId="0" applyNumberFormat="1" applyFont="1" applyFill="1" applyBorder="1" applyAlignment="1">
      <alignment horizontal="center" vertical="top"/>
    </xf>
    <xf numFmtId="49" fontId="20" fillId="0" borderId="60" xfId="0" applyNumberFormat="1" applyFont="1" applyFill="1" applyBorder="1" applyAlignment="1">
      <alignment horizontal="center" vertical="top" wrapText="1"/>
    </xf>
    <xf numFmtId="49" fontId="20" fillId="0" borderId="23" xfId="0" applyNumberFormat="1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wrapText="1"/>
    </xf>
    <xf numFmtId="49" fontId="20" fillId="0" borderId="72" xfId="0" applyNumberFormat="1" applyFont="1" applyFill="1" applyBorder="1" applyAlignment="1">
      <alignment vertical="top" wrapText="1"/>
    </xf>
    <xf numFmtId="164" fontId="6" fillId="8" borderId="30" xfId="0" applyNumberFormat="1" applyFont="1" applyFill="1" applyBorder="1" applyAlignment="1">
      <alignment horizontal="center" vertical="top"/>
    </xf>
    <xf numFmtId="164" fontId="12" fillId="8" borderId="58" xfId="0" applyNumberFormat="1" applyFont="1" applyFill="1" applyBorder="1" applyAlignment="1">
      <alignment horizontal="center" vertical="top"/>
    </xf>
    <xf numFmtId="164" fontId="27" fillId="4" borderId="70" xfId="0" applyNumberFormat="1" applyFont="1" applyFill="1" applyBorder="1" applyAlignment="1">
      <alignment horizontal="center" vertical="top"/>
    </xf>
    <xf numFmtId="164" fontId="6" fillId="5" borderId="7" xfId="0" applyNumberFormat="1" applyFont="1" applyFill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10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0" fontId="6" fillId="12" borderId="39" xfId="0" applyFont="1" applyFill="1" applyBorder="1" applyAlignment="1">
      <alignment horizontal="center" vertical="top" wrapText="1"/>
    </xf>
    <xf numFmtId="0" fontId="6" fillId="12" borderId="5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49" fontId="20" fillId="0" borderId="24" xfId="0" applyNumberFormat="1" applyFont="1" applyFill="1" applyBorder="1" applyAlignment="1">
      <alignment horizontal="center" vertical="top"/>
    </xf>
    <xf numFmtId="49" fontId="20" fillId="0" borderId="26" xfId="0" applyNumberFormat="1" applyFont="1" applyFill="1" applyBorder="1" applyAlignment="1">
      <alignment horizontal="center" vertical="top"/>
    </xf>
    <xf numFmtId="49" fontId="28" fillId="0" borderId="16" xfId="0" applyNumberFormat="1" applyFont="1" applyFill="1" applyBorder="1" applyAlignment="1">
      <alignment horizontal="center" vertical="top"/>
    </xf>
    <xf numFmtId="49" fontId="28" fillId="0" borderId="23" xfId="0" applyNumberFormat="1" applyFont="1" applyFill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12" fillId="0" borderId="46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49" fontId="5" fillId="3" borderId="3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8" fillId="0" borderId="34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37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52" xfId="0" applyFont="1" applyFill="1" applyBorder="1" applyAlignment="1">
      <alignment horizontal="center" vertical="top" wrapText="1"/>
    </xf>
    <xf numFmtId="164" fontId="6" fillId="0" borderId="17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164" fontId="6" fillId="0" borderId="52" xfId="0" applyNumberFormat="1" applyFont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164" fontId="6" fillId="0" borderId="51" xfId="0" applyNumberFormat="1" applyFont="1" applyFill="1" applyBorder="1" applyAlignment="1">
      <alignment horizontal="center" vertical="top"/>
    </xf>
    <xf numFmtId="49" fontId="5" fillId="3" borderId="40" xfId="0" applyNumberFormat="1" applyFont="1" applyFill="1" applyBorder="1" applyAlignment="1">
      <alignment horizontal="center" vertical="top"/>
    </xf>
    <xf numFmtId="49" fontId="5" fillId="3" borderId="42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0" fontId="6" fillId="0" borderId="48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23" fillId="12" borderId="39" xfId="0" applyFont="1" applyFill="1" applyBorder="1" applyAlignment="1">
      <alignment horizontal="center" vertical="top" wrapText="1"/>
    </xf>
    <xf numFmtId="0" fontId="23" fillId="12" borderId="5" xfId="0" applyFont="1" applyFill="1" applyBorder="1" applyAlignment="1">
      <alignment horizontal="center" vertical="top" wrapText="1"/>
    </xf>
    <xf numFmtId="49" fontId="5" fillId="3" borderId="27" xfId="0" applyNumberFormat="1" applyFont="1" applyFill="1" applyBorder="1" applyAlignment="1">
      <alignment horizontal="left" vertical="top"/>
    </xf>
    <xf numFmtId="49" fontId="5" fillId="3" borderId="33" xfId="0" applyNumberFormat="1" applyFont="1" applyFill="1" applyBorder="1" applyAlignment="1">
      <alignment horizontal="left" vertical="top"/>
    </xf>
    <xf numFmtId="49" fontId="5" fillId="3" borderId="9" xfId="0" applyNumberFormat="1" applyFont="1" applyFill="1" applyBorder="1" applyAlignment="1">
      <alignment horizontal="left" vertical="top"/>
    </xf>
    <xf numFmtId="0" fontId="12" fillId="0" borderId="16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6" fillId="0" borderId="15" xfId="0" applyNumberFormat="1" applyFont="1" applyFill="1" applyBorder="1" applyAlignment="1">
      <alignment horizontal="center" vertical="top"/>
    </xf>
    <xf numFmtId="0" fontId="6" fillId="0" borderId="22" xfId="0" applyNumberFormat="1" applyFont="1" applyFill="1" applyBorder="1" applyAlignment="1">
      <alignment horizontal="center" vertical="top"/>
    </xf>
    <xf numFmtId="0" fontId="6" fillId="0" borderId="16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left" vertical="top" wrapText="1"/>
    </xf>
    <xf numFmtId="0" fontId="6" fillId="0" borderId="46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23" fillId="0" borderId="48" xfId="0" applyFont="1" applyBorder="1" applyAlignment="1">
      <alignment horizontal="center" vertical="top" wrapText="1"/>
    </xf>
    <xf numFmtId="0" fontId="23" fillId="0" borderId="46" xfId="0" applyFont="1" applyBorder="1" applyAlignment="1">
      <alignment horizontal="center" vertical="top" wrapText="1"/>
    </xf>
    <xf numFmtId="0" fontId="23" fillId="0" borderId="45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left" vertical="top" wrapText="1"/>
    </xf>
    <xf numFmtId="0" fontId="23" fillId="0" borderId="45" xfId="0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49" fontId="16" fillId="0" borderId="28" xfId="0" applyNumberFormat="1" applyFont="1" applyBorder="1" applyAlignment="1">
      <alignment horizontal="center" vertical="top"/>
    </xf>
    <xf numFmtId="49" fontId="16" fillId="0" borderId="8" xfId="0" applyNumberFormat="1" applyFont="1" applyBorder="1" applyAlignment="1">
      <alignment horizontal="center" vertical="top"/>
    </xf>
    <xf numFmtId="0" fontId="20" fillId="0" borderId="28" xfId="0" applyFont="1" applyFill="1" applyBorder="1" applyAlignment="1">
      <alignment horizontal="center" vertical="top"/>
    </xf>
    <xf numFmtId="0" fontId="20" fillId="0" borderId="52" xfId="0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/>
    </xf>
    <xf numFmtId="164" fontId="6" fillId="0" borderId="28" xfId="0" applyNumberFormat="1" applyFont="1" applyBorder="1" applyAlignment="1">
      <alignment horizontal="center" vertical="top"/>
    </xf>
    <xf numFmtId="0" fontId="23" fillId="0" borderId="16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34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49" fontId="5" fillId="2" borderId="24" xfId="0" applyNumberFormat="1" applyFont="1" applyFill="1" applyBorder="1" applyAlignment="1">
      <alignment horizontal="center" vertical="top" wrapText="1"/>
    </xf>
    <xf numFmtId="49" fontId="5" fillId="2" borderId="26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49" fontId="16" fillId="0" borderId="28" xfId="0" applyNumberFormat="1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5" fillId="3" borderId="25" xfId="0" applyNumberFormat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49" fontId="16" fillId="0" borderId="48" xfId="0" applyNumberFormat="1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0" fontId="6" fillId="0" borderId="48" xfId="0" applyFont="1" applyBorder="1" applyAlignment="1">
      <alignment vertical="top" wrapText="1"/>
    </xf>
    <xf numFmtId="0" fontId="8" fillId="0" borderId="45" xfId="0" applyFont="1" applyBorder="1" applyAlignment="1">
      <alignment wrapText="1"/>
    </xf>
    <xf numFmtId="0" fontId="6" fillId="0" borderId="28" xfId="0" applyFont="1" applyBorder="1" applyAlignment="1">
      <alignment horizontal="left" vertical="justify" wrapText="1"/>
    </xf>
    <xf numFmtId="0" fontId="6" fillId="0" borderId="8" xfId="0" applyFont="1" applyBorder="1" applyAlignment="1">
      <alignment horizontal="left" vertical="justify" wrapText="1"/>
    </xf>
    <xf numFmtId="0" fontId="12" fillId="0" borderId="37" xfId="0" applyFont="1" applyFill="1" applyBorder="1" applyAlignment="1">
      <alignment horizontal="center" vertical="top"/>
    </xf>
    <xf numFmtId="0" fontId="6" fillId="0" borderId="24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20" fillId="0" borderId="15" xfId="0" applyNumberFormat="1" applyFont="1" applyFill="1" applyBorder="1" applyAlignment="1">
      <alignment horizontal="center" vertical="top" wrapText="1"/>
    </xf>
    <xf numFmtId="49" fontId="20" fillId="0" borderId="22" xfId="0" applyNumberFormat="1" applyFont="1" applyFill="1" applyBorder="1" applyAlignment="1">
      <alignment horizontal="center" vertical="top" wrapText="1"/>
    </xf>
    <xf numFmtId="49" fontId="20" fillId="0" borderId="16" xfId="0" applyNumberFormat="1" applyFont="1" applyFill="1" applyBorder="1" applyAlignment="1">
      <alignment horizontal="center" vertical="top" wrapText="1"/>
    </xf>
    <xf numFmtId="49" fontId="20" fillId="0" borderId="23" xfId="0" applyNumberFormat="1" applyFont="1" applyFill="1" applyBorder="1" applyAlignment="1">
      <alignment horizontal="center" vertical="top" wrapText="1"/>
    </xf>
    <xf numFmtId="0" fontId="20" fillId="0" borderId="7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73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5" fillId="2" borderId="25" xfId="0" applyFont="1" applyFill="1" applyBorder="1" applyAlignment="1">
      <alignment horizontal="left" vertical="top"/>
    </xf>
    <xf numFmtId="0" fontId="5" fillId="2" borderId="29" xfId="0" applyFont="1" applyFill="1" applyBorder="1" applyAlignment="1">
      <alignment horizontal="left" vertical="top"/>
    </xf>
    <xf numFmtId="0" fontId="5" fillId="2" borderId="34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23" fillId="0" borderId="24" xfId="0" applyFont="1" applyFill="1" applyBorder="1" applyAlignment="1">
      <alignment horizontal="left" vertical="top" wrapText="1"/>
    </xf>
    <xf numFmtId="0" fontId="23" fillId="0" borderId="26" xfId="0" applyFont="1" applyFill="1" applyBorder="1" applyAlignment="1">
      <alignment horizontal="left" vertical="top" wrapText="1"/>
    </xf>
    <xf numFmtId="0" fontId="24" fillId="0" borderId="34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3" fillId="0" borderId="48" xfId="0" applyFont="1" applyFill="1" applyBorder="1" applyAlignment="1">
      <alignment horizontal="center" vertical="top" wrapText="1"/>
    </xf>
    <xf numFmtId="0" fontId="23" fillId="0" borderId="45" xfId="0" applyFont="1" applyFill="1" applyBorder="1" applyAlignment="1">
      <alignment horizontal="center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12" fillId="0" borderId="3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0" fontId="6" fillId="0" borderId="63" xfId="0" applyFont="1" applyFill="1" applyBorder="1" applyAlignment="1">
      <alignment horizontal="center" vertical="top"/>
    </xf>
    <xf numFmtId="0" fontId="6" fillId="0" borderId="67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6" fillId="0" borderId="75" xfId="0" applyFont="1" applyFill="1" applyBorder="1" applyAlignment="1">
      <alignment horizontal="left" vertical="top" wrapText="1"/>
    </xf>
    <xf numFmtId="49" fontId="20" fillId="0" borderId="36" xfId="0" applyNumberFormat="1" applyFont="1" applyFill="1" applyBorder="1" applyAlignment="1">
      <alignment horizontal="center" vertical="top" wrapText="1"/>
    </xf>
    <xf numFmtId="49" fontId="20" fillId="0" borderId="37" xfId="0" applyNumberFormat="1" applyFont="1" applyFill="1" applyBorder="1" applyAlignment="1">
      <alignment horizontal="center" vertical="top" wrapText="1"/>
    </xf>
    <xf numFmtId="49" fontId="28" fillId="0" borderId="37" xfId="0" applyNumberFormat="1" applyFont="1" applyFill="1" applyBorder="1" applyAlignment="1">
      <alignment horizontal="center" vertical="top"/>
    </xf>
    <xf numFmtId="0" fontId="6" fillId="5" borderId="23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6" fillId="0" borderId="28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textRotation="90" wrapText="1"/>
    </xf>
    <xf numFmtId="0" fontId="8" fillId="0" borderId="26" xfId="0" applyFont="1" applyBorder="1"/>
    <xf numFmtId="0" fontId="6" fillId="0" borderId="49" xfId="0" applyFont="1" applyFill="1" applyBorder="1" applyAlignment="1">
      <alignment horizontal="center" vertical="center" textRotation="90" wrapText="1"/>
    </xf>
    <xf numFmtId="0" fontId="8" fillId="0" borderId="22" xfId="0" applyFont="1" applyBorder="1"/>
    <xf numFmtId="0" fontId="6" fillId="0" borderId="13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textRotation="90" wrapText="1"/>
    </xf>
    <xf numFmtId="0" fontId="8" fillId="0" borderId="23" xfId="0" applyFont="1" applyBorder="1"/>
    <xf numFmtId="49" fontId="6" fillId="0" borderId="11" xfId="0" applyNumberFormat="1" applyFont="1" applyBorder="1" applyAlignment="1">
      <alignment horizontal="center" vertical="top"/>
    </xf>
    <xf numFmtId="49" fontId="6" fillId="0" borderId="47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3" fillId="5" borderId="37" xfId="0" applyFont="1" applyFill="1" applyBorder="1" applyAlignment="1">
      <alignment horizontal="left" vertical="top" wrapText="1"/>
    </xf>
    <xf numFmtId="49" fontId="16" fillId="0" borderId="46" xfId="0" applyNumberFormat="1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9" fontId="5" fillId="2" borderId="31" xfId="0" applyNumberFormat="1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49" fontId="6" fillId="0" borderId="46" xfId="0" applyNumberFormat="1" applyFont="1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49" fontId="16" fillId="0" borderId="10" xfId="0" applyNumberFormat="1" applyFont="1" applyBorder="1" applyAlignment="1">
      <alignment horizontal="center" vertical="top"/>
    </xf>
    <xf numFmtId="49" fontId="16" fillId="0" borderId="20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top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6" fillId="0" borderId="37" xfId="0" applyFont="1" applyFill="1" applyBorder="1" applyAlignment="1">
      <alignment horizontal="left" vertical="top" wrapText="1"/>
    </xf>
    <xf numFmtId="49" fontId="5" fillId="3" borderId="45" xfId="0" applyNumberFormat="1" applyFont="1" applyFill="1" applyBorder="1" applyAlignment="1">
      <alignment horizontal="right" vertical="top"/>
    </xf>
    <xf numFmtId="49" fontId="5" fillId="3" borderId="33" xfId="0" applyNumberFormat="1" applyFont="1" applyFill="1" applyBorder="1" applyAlignment="1">
      <alignment horizontal="right" vertical="top"/>
    </xf>
    <xf numFmtId="49" fontId="5" fillId="3" borderId="9" xfId="0" applyNumberFormat="1" applyFont="1" applyFill="1" applyBorder="1" applyAlignment="1">
      <alignment horizontal="right" vertical="top"/>
    </xf>
    <xf numFmtId="0" fontId="5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6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27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6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49" fontId="5" fillId="6" borderId="42" xfId="0" applyNumberFormat="1" applyFont="1" applyFill="1" applyBorder="1" applyAlignment="1">
      <alignment horizontal="right" vertical="top"/>
    </xf>
    <xf numFmtId="49" fontId="5" fillId="2" borderId="40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horizontal="right" vertical="top"/>
    </xf>
    <xf numFmtId="49" fontId="5" fillId="3" borderId="40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right" vertical="top"/>
    </xf>
    <xf numFmtId="0" fontId="6" fillId="0" borderId="24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63" xfId="0" applyFont="1" applyBorder="1" applyAlignment="1">
      <alignment horizontal="left" vertical="top" wrapText="1"/>
    </xf>
    <xf numFmtId="0" fontId="8" fillId="0" borderId="19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8" fillId="0" borderId="67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40" xfId="0" applyFont="1" applyFill="1" applyBorder="1" applyAlignment="1">
      <alignment vertical="top" wrapText="1"/>
    </xf>
    <xf numFmtId="0" fontId="6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5" xfId="0" applyFont="1" applyFill="1" applyBorder="1" applyAlignment="1">
      <alignment horizontal="left" vertical="top" wrapText="1"/>
    </xf>
    <xf numFmtId="0" fontId="20" fillId="5" borderId="16" xfId="0" applyFont="1" applyFill="1" applyBorder="1" applyAlignment="1">
      <alignment horizontal="left" vertical="top" wrapText="1"/>
    </xf>
    <xf numFmtId="0" fontId="21" fillId="5" borderId="23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33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9" fontId="20" fillId="0" borderId="31" xfId="0" applyNumberFormat="1" applyFont="1" applyFill="1" applyBorder="1" applyAlignment="1">
      <alignment horizontal="center" vertical="top"/>
    </xf>
    <xf numFmtId="0" fontId="20" fillId="5" borderId="23" xfId="0" applyFont="1" applyFill="1" applyBorder="1" applyAlignment="1">
      <alignment horizontal="left" vertical="top" wrapText="1"/>
    </xf>
    <xf numFmtId="49" fontId="5" fillId="3" borderId="32" xfId="0" applyNumberFormat="1" applyFont="1" applyFill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zoomScale="96" zoomScaleNormal="96" workbookViewId="0">
      <selection activeCell="D27" sqref="D27:D30"/>
    </sheetView>
  </sheetViews>
  <sheetFormatPr defaultColWidth="9.140625" defaultRowHeight="11.25" x14ac:dyDescent="0.2"/>
  <cols>
    <col min="1" max="1" width="3.7109375" style="1" customWidth="1"/>
    <col min="2" max="3" width="3.140625" style="1" customWidth="1"/>
    <col min="4" max="4" width="26.85546875" style="1" customWidth="1"/>
    <col min="5" max="5" width="8.28515625" style="2" customWidth="1"/>
    <col min="6" max="6" width="3.5703125" style="1" customWidth="1"/>
    <col min="7" max="7" width="7.140625" style="3" customWidth="1"/>
    <col min="8" max="8" width="7.7109375" style="1" customWidth="1"/>
    <col min="9" max="10" width="8.140625" style="1" customWidth="1"/>
    <col min="11" max="11" width="23.5703125" style="1" customWidth="1"/>
    <col min="12" max="12" width="4.5703125" style="4" customWidth="1"/>
    <col min="13" max="13" width="6.42578125" style="1" customWidth="1"/>
    <col min="14" max="14" width="22.42578125" style="5" customWidth="1"/>
    <col min="15" max="15" width="19.7109375" style="5" customWidth="1"/>
    <col min="16" max="16384" width="9.140625" style="5"/>
  </cols>
  <sheetData>
    <row r="1" spans="1:19" ht="48.75" customHeight="1" x14ac:dyDescent="0.2">
      <c r="C1" s="50"/>
      <c r="D1" s="50"/>
      <c r="E1" s="51"/>
      <c r="F1" s="50"/>
      <c r="G1" s="52"/>
      <c r="H1" s="50"/>
      <c r="I1" s="327"/>
      <c r="J1" s="328"/>
      <c r="K1" s="328"/>
      <c r="L1" s="328"/>
      <c r="M1" s="328"/>
    </row>
    <row r="2" spans="1:19" ht="16.5" customHeight="1" x14ac:dyDescent="0.2">
      <c r="C2" s="50"/>
      <c r="D2" s="16" t="s">
        <v>131</v>
      </c>
      <c r="E2" s="17"/>
      <c r="F2" s="16"/>
      <c r="G2" s="18"/>
      <c r="H2" s="16"/>
      <c r="I2" s="85"/>
      <c r="J2" s="86"/>
      <c r="K2" s="86"/>
      <c r="L2" s="86"/>
      <c r="M2" s="86"/>
    </row>
    <row r="3" spans="1:19" ht="13.5" customHeight="1" thickBot="1" x14ac:dyDescent="0.25">
      <c r="A3" s="6"/>
      <c r="B3" s="19"/>
      <c r="C3" s="53"/>
      <c r="D3" s="351" t="s">
        <v>29</v>
      </c>
      <c r="E3" s="351"/>
      <c r="F3" s="351"/>
      <c r="G3" s="351"/>
      <c r="H3" s="351"/>
      <c r="I3" s="352"/>
      <c r="J3" s="352"/>
      <c r="K3" s="352"/>
      <c r="L3" s="54"/>
      <c r="M3" s="54"/>
      <c r="N3" s="22"/>
      <c r="O3" s="22"/>
      <c r="P3" s="22"/>
      <c r="Q3" s="22"/>
      <c r="R3" s="22"/>
      <c r="S3" s="22"/>
    </row>
    <row r="4" spans="1:19" ht="36.75" customHeight="1" x14ac:dyDescent="0.2">
      <c r="A4" s="375" t="s">
        <v>0</v>
      </c>
      <c r="B4" s="342" t="s">
        <v>1</v>
      </c>
      <c r="C4" s="342" t="s">
        <v>2</v>
      </c>
      <c r="D4" s="378" t="s">
        <v>3</v>
      </c>
      <c r="E4" s="329" t="s">
        <v>4</v>
      </c>
      <c r="F4" s="332" t="s">
        <v>5</v>
      </c>
      <c r="G4" s="335" t="s">
        <v>6</v>
      </c>
      <c r="H4" s="353" t="s">
        <v>68</v>
      </c>
      <c r="I4" s="354"/>
      <c r="J4" s="355"/>
      <c r="K4" s="349" t="s">
        <v>101</v>
      </c>
      <c r="L4" s="350"/>
      <c r="M4" s="350"/>
      <c r="N4" s="278" t="s">
        <v>69</v>
      </c>
      <c r="O4" s="280" t="s">
        <v>52</v>
      </c>
    </row>
    <row r="5" spans="1:19" ht="15" customHeight="1" x14ac:dyDescent="0.2">
      <c r="A5" s="376"/>
      <c r="B5" s="343"/>
      <c r="C5" s="343"/>
      <c r="D5" s="379"/>
      <c r="E5" s="330"/>
      <c r="F5" s="333"/>
      <c r="G5" s="336"/>
      <c r="H5" s="338" t="s">
        <v>128</v>
      </c>
      <c r="I5" s="340" t="s">
        <v>129</v>
      </c>
      <c r="J5" s="356" t="s">
        <v>130</v>
      </c>
      <c r="K5" s="345" t="s">
        <v>3</v>
      </c>
      <c r="L5" s="347"/>
      <c r="M5" s="348"/>
      <c r="N5" s="279"/>
      <c r="O5" s="281"/>
    </row>
    <row r="6" spans="1:19" ht="90" customHeight="1" thickBot="1" x14ac:dyDescent="0.25">
      <c r="A6" s="377"/>
      <c r="B6" s="344"/>
      <c r="C6" s="344"/>
      <c r="D6" s="380"/>
      <c r="E6" s="331"/>
      <c r="F6" s="334"/>
      <c r="G6" s="337"/>
      <c r="H6" s="339"/>
      <c r="I6" s="341"/>
      <c r="J6" s="357"/>
      <c r="K6" s="346"/>
      <c r="L6" s="23" t="s">
        <v>53</v>
      </c>
      <c r="M6" s="24" t="s">
        <v>54</v>
      </c>
      <c r="N6" s="279"/>
      <c r="O6" s="281"/>
    </row>
    <row r="7" spans="1:19" ht="14.25" customHeight="1" thickBot="1" x14ac:dyDescent="0.25">
      <c r="A7" s="27" t="s">
        <v>7</v>
      </c>
      <c r="B7" s="292" t="s">
        <v>30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4"/>
    </row>
    <row r="8" spans="1:19" ht="14.25" customHeight="1" thickBot="1" x14ac:dyDescent="0.25">
      <c r="A8" s="28" t="s">
        <v>7</v>
      </c>
      <c r="B8" s="29" t="s">
        <v>7</v>
      </c>
      <c r="C8" s="295" t="s">
        <v>40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7"/>
    </row>
    <row r="9" spans="1:19" ht="23.25" customHeight="1" x14ac:dyDescent="0.2">
      <c r="A9" s="124" t="s">
        <v>7</v>
      </c>
      <c r="B9" s="30" t="s">
        <v>7</v>
      </c>
      <c r="C9" s="241" t="s">
        <v>7</v>
      </c>
      <c r="D9" s="243" t="s">
        <v>103</v>
      </c>
      <c r="E9" s="373" t="s">
        <v>36</v>
      </c>
      <c r="F9" s="358" t="s">
        <v>89</v>
      </c>
      <c r="G9" s="61" t="s">
        <v>37</v>
      </c>
      <c r="H9" s="115">
        <v>0</v>
      </c>
      <c r="I9" s="142">
        <v>0</v>
      </c>
      <c r="J9" s="34">
        <v>0</v>
      </c>
      <c r="K9" s="309" t="s">
        <v>108</v>
      </c>
      <c r="L9" s="284" t="s">
        <v>121</v>
      </c>
      <c r="M9" s="286" t="s">
        <v>121</v>
      </c>
      <c r="N9" s="298"/>
      <c r="O9" s="300"/>
    </row>
    <row r="10" spans="1:19" ht="34.15" customHeight="1" thickBot="1" x14ac:dyDescent="0.25">
      <c r="A10" s="126"/>
      <c r="B10" s="31"/>
      <c r="C10" s="242"/>
      <c r="D10" s="244"/>
      <c r="E10" s="374"/>
      <c r="F10" s="359"/>
      <c r="G10" s="60" t="s">
        <v>8</v>
      </c>
      <c r="H10" s="143">
        <f t="shared" ref="H10:J10" si="0">H9</f>
        <v>0</v>
      </c>
      <c r="I10" s="143">
        <f t="shared" si="0"/>
        <v>0</v>
      </c>
      <c r="J10" s="144">
        <f t="shared" si="0"/>
        <v>0</v>
      </c>
      <c r="K10" s="310"/>
      <c r="L10" s="285"/>
      <c r="M10" s="287"/>
      <c r="N10" s="299"/>
      <c r="O10" s="301"/>
    </row>
    <row r="11" spans="1:19" ht="30.6" customHeight="1" x14ac:dyDescent="0.2">
      <c r="A11" s="125" t="s">
        <v>7</v>
      </c>
      <c r="B11" s="108" t="s">
        <v>7</v>
      </c>
      <c r="C11" s="241" t="s">
        <v>32</v>
      </c>
      <c r="D11" s="243" t="s">
        <v>117</v>
      </c>
      <c r="E11" s="245" t="s">
        <v>118</v>
      </c>
      <c r="F11" s="174" t="s">
        <v>89</v>
      </c>
      <c r="G11" s="139" t="s">
        <v>37</v>
      </c>
      <c r="H11" s="145">
        <v>0</v>
      </c>
      <c r="I11" s="145">
        <v>0</v>
      </c>
      <c r="J11" s="146">
        <v>0</v>
      </c>
      <c r="K11" s="140" t="s">
        <v>119</v>
      </c>
      <c r="L11" s="141" t="s">
        <v>121</v>
      </c>
      <c r="M11" s="153" t="s">
        <v>121</v>
      </c>
      <c r="N11" s="302"/>
      <c r="O11" s="300"/>
    </row>
    <row r="12" spans="1:19" ht="29.45" customHeight="1" thickBot="1" x14ac:dyDescent="0.25">
      <c r="A12" s="125"/>
      <c r="B12" s="108"/>
      <c r="C12" s="242"/>
      <c r="D12" s="244"/>
      <c r="E12" s="246"/>
      <c r="F12" s="175"/>
      <c r="G12" s="109" t="s">
        <v>8</v>
      </c>
      <c r="H12" s="147">
        <f>H11</f>
        <v>0</v>
      </c>
      <c r="I12" s="147">
        <f t="shared" ref="I12:J12" si="1">I11</f>
        <v>0</v>
      </c>
      <c r="J12" s="147">
        <f t="shared" si="1"/>
        <v>0</v>
      </c>
      <c r="K12" s="110" t="s">
        <v>120</v>
      </c>
      <c r="L12" s="111" t="s">
        <v>121</v>
      </c>
      <c r="M12" s="154" t="s">
        <v>121</v>
      </c>
      <c r="N12" s="303"/>
      <c r="O12" s="301"/>
    </row>
    <row r="13" spans="1:19" ht="29.45" customHeight="1" x14ac:dyDescent="0.2">
      <c r="A13" s="124" t="s">
        <v>7</v>
      </c>
      <c r="B13" s="30" t="s">
        <v>7</v>
      </c>
      <c r="C13" s="241" t="s">
        <v>33</v>
      </c>
      <c r="D13" s="243" t="s">
        <v>38</v>
      </c>
      <c r="E13" s="373" t="s">
        <v>36</v>
      </c>
      <c r="F13" s="358" t="s">
        <v>89</v>
      </c>
      <c r="G13" s="61" t="s">
        <v>37</v>
      </c>
      <c r="H13" s="115">
        <v>0</v>
      </c>
      <c r="I13" s="142">
        <v>0</v>
      </c>
      <c r="J13" s="34">
        <v>0</v>
      </c>
      <c r="K13" s="309" t="s">
        <v>59</v>
      </c>
      <c r="L13" s="284" t="s">
        <v>121</v>
      </c>
      <c r="M13" s="286" t="s">
        <v>121</v>
      </c>
      <c r="N13" s="304"/>
      <c r="O13" s="306"/>
      <c r="P13" s="20"/>
    </row>
    <row r="14" spans="1:19" ht="12.6" customHeight="1" thickBot="1" x14ac:dyDescent="0.25">
      <c r="A14" s="126"/>
      <c r="B14" s="31"/>
      <c r="C14" s="242"/>
      <c r="D14" s="244"/>
      <c r="E14" s="374"/>
      <c r="F14" s="359"/>
      <c r="G14" s="60" t="s">
        <v>8</v>
      </c>
      <c r="H14" s="143">
        <f t="shared" ref="H14:J14" si="2">H13</f>
        <v>0</v>
      </c>
      <c r="I14" s="143">
        <f t="shared" si="2"/>
        <v>0</v>
      </c>
      <c r="J14" s="144">
        <f t="shared" si="2"/>
        <v>0</v>
      </c>
      <c r="K14" s="310"/>
      <c r="L14" s="285"/>
      <c r="M14" s="287"/>
      <c r="N14" s="305"/>
      <c r="O14" s="307"/>
      <c r="P14" s="20"/>
    </row>
    <row r="15" spans="1:19" ht="52.5" customHeight="1" x14ac:dyDescent="0.2">
      <c r="A15" s="124" t="s">
        <v>7</v>
      </c>
      <c r="B15" s="30" t="s">
        <v>7</v>
      </c>
      <c r="C15" s="241" t="s">
        <v>34</v>
      </c>
      <c r="D15" s="243" t="s">
        <v>109</v>
      </c>
      <c r="E15" s="373" t="s">
        <v>36</v>
      </c>
      <c r="F15" s="358" t="s">
        <v>89</v>
      </c>
      <c r="G15" s="61" t="s">
        <v>37</v>
      </c>
      <c r="H15" s="115">
        <v>1</v>
      </c>
      <c r="I15" s="142">
        <v>1</v>
      </c>
      <c r="J15" s="34">
        <v>1</v>
      </c>
      <c r="K15" s="309" t="s">
        <v>111</v>
      </c>
      <c r="L15" s="284" t="s">
        <v>132</v>
      </c>
      <c r="M15" s="286" t="s">
        <v>138</v>
      </c>
      <c r="N15" s="232" t="s">
        <v>150</v>
      </c>
      <c r="O15" s="184" t="s">
        <v>139</v>
      </c>
      <c r="P15" s="20"/>
    </row>
    <row r="16" spans="1:19" ht="12" customHeight="1" thickBot="1" x14ac:dyDescent="0.25">
      <c r="A16" s="126"/>
      <c r="B16" s="31"/>
      <c r="C16" s="242"/>
      <c r="D16" s="244"/>
      <c r="E16" s="374"/>
      <c r="F16" s="359"/>
      <c r="G16" s="60" t="s">
        <v>8</v>
      </c>
      <c r="H16" s="143">
        <f t="shared" ref="H16:J16" si="3">H15</f>
        <v>1</v>
      </c>
      <c r="I16" s="143">
        <f t="shared" si="3"/>
        <v>1</v>
      </c>
      <c r="J16" s="144">
        <f t="shared" si="3"/>
        <v>1</v>
      </c>
      <c r="K16" s="310"/>
      <c r="L16" s="285"/>
      <c r="M16" s="287"/>
      <c r="N16" s="234"/>
      <c r="O16" s="185"/>
      <c r="P16" s="20"/>
    </row>
    <row r="17" spans="1:16" ht="55.15" customHeight="1" x14ac:dyDescent="0.2">
      <c r="A17" s="124" t="s">
        <v>7</v>
      </c>
      <c r="B17" s="30" t="s">
        <v>7</v>
      </c>
      <c r="C17" s="241" t="s">
        <v>48</v>
      </c>
      <c r="D17" s="243" t="s">
        <v>110</v>
      </c>
      <c r="E17" s="373" t="s">
        <v>36</v>
      </c>
      <c r="F17" s="358" t="s">
        <v>89</v>
      </c>
      <c r="G17" s="61" t="s">
        <v>37</v>
      </c>
      <c r="H17" s="115">
        <v>36.700000000000003</v>
      </c>
      <c r="I17" s="142">
        <v>18</v>
      </c>
      <c r="J17" s="34">
        <v>11.4</v>
      </c>
      <c r="K17" s="309" t="s">
        <v>112</v>
      </c>
      <c r="L17" s="284" t="s">
        <v>113</v>
      </c>
      <c r="M17" s="286" t="s">
        <v>140</v>
      </c>
      <c r="N17" s="232" t="s">
        <v>124</v>
      </c>
      <c r="O17" s="184" t="s">
        <v>141</v>
      </c>
      <c r="P17" s="20"/>
    </row>
    <row r="18" spans="1:16" ht="20.45" customHeight="1" x14ac:dyDescent="0.2">
      <c r="A18" s="125"/>
      <c r="B18" s="108"/>
      <c r="C18" s="391"/>
      <c r="D18" s="392"/>
      <c r="E18" s="381"/>
      <c r="F18" s="369"/>
      <c r="G18" s="148" t="s">
        <v>104</v>
      </c>
      <c r="H18" s="149">
        <v>0</v>
      </c>
      <c r="I18" s="150">
        <v>18.7</v>
      </c>
      <c r="J18" s="151">
        <v>0</v>
      </c>
      <c r="K18" s="322"/>
      <c r="L18" s="323"/>
      <c r="M18" s="324"/>
      <c r="N18" s="233"/>
      <c r="O18" s="235"/>
      <c r="P18" s="20"/>
    </row>
    <row r="19" spans="1:16" ht="21" customHeight="1" thickBot="1" x14ac:dyDescent="0.25">
      <c r="A19" s="126"/>
      <c r="B19" s="31"/>
      <c r="C19" s="242"/>
      <c r="D19" s="244"/>
      <c r="E19" s="374"/>
      <c r="F19" s="359"/>
      <c r="G19" s="60" t="s">
        <v>8</v>
      </c>
      <c r="H19" s="143">
        <f>H17+H18</f>
        <v>36.700000000000003</v>
      </c>
      <c r="I19" s="143">
        <f>I17+I18</f>
        <v>36.700000000000003</v>
      </c>
      <c r="J19" s="144">
        <f>J17+J18</f>
        <v>11.4</v>
      </c>
      <c r="K19" s="310"/>
      <c r="L19" s="285"/>
      <c r="M19" s="287"/>
      <c r="N19" s="234"/>
      <c r="O19" s="185"/>
      <c r="P19" s="20"/>
    </row>
    <row r="20" spans="1:16" ht="14.45" customHeight="1" thickBot="1" x14ac:dyDescent="0.25">
      <c r="A20" s="126" t="s">
        <v>7</v>
      </c>
      <c r="B20" s="31" t="s">
        <v>7</v>
      </c>
      <c r="C20" s="393" t="s">
        <v>10</v>
      </c>
      <c r="D20" s="394"/>
      <c r="E20" s="394"/>
      <c r="F20" s="394"/>
      <c r="G20" s="395"/>
      <c r="H20" s="152">
        <f>H14+H10+H16+H19</f>
        <v>37.700000000000003</v>
      </c>
      <c r="I20" s="152">
        <f>I14+I10+I16+I19+I12</f>
        <v>37.700000000000003</v>
      </c>
      <c r="J20" s="152">
        <f>J14+J10+J16+J19+J12</f>
        <v>12.4</v>
      </c>
      <c r="K20" s="32"/>
      <c r="L20" s="33"/>
      <c r="M20" s="107"/>
      <c r="N20" s="166"/>
      <c r="O20" s="167"/>
    </row>
    <row r="21" spans="1:16" ht="14.25" customHeight="1" thickBot="1" x14ac:dyDescent="0.25">
      <c r="A21" s="28" t="s">
        <v>7</v>
      </c>
      <c r="B21" s="29" t="s">
        <v>9</v>
      </c>
      <c r="C21" s="213" t="s">
        <v>70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</row>
    <row r="22" spans="1:16" ht="14.25" customHeight="1" x14ac:dyDescent="0.2">
      <c r="A22" s="382" t="s">
        <v>7</v>
      </c>
      <c r="B22" s="385" t="s">
        <v>9</v>
      </c>
      <c r="C22" s="388" t="s">
        <v>7</v>
      </c>
      <c r="D22" s="370" t="s">
        <v>123</v>
      </c>
      <c r="E22" s="373" t="s">
        <v>36</v>
      </c>
      <c r="F22" s="358" t="s">
        <v>89</v>
      </c>
      <c r="G22" s="247" t="s">
        <v>37</v>
      </c>
      <c r="H22" s="249">
        <v>0</v>
      </c>
      <c r="I22" s="250">
        <v>0</v>
      </c>
      <c r="J22" s="249">
        <v>0</v>
      </c>
      <c r="K22" s="168" t="s">
        <v>106</v>
      </c>
      <c r="L22" s="170" t="s">
        <v>121</v>
      </c>
      <c r="M22" s="172"/>
      <c r="N22" s="236"/>
      <c r="O22" s="253"/>
    </row>
    <row r="23" spans="1:16" ht="12.75" customHeight="1" x14ac:dyDescent="0.2">
      <c r="A23" s="383"/>
      <c r="B23" s="386"/>
      <c r="C23" s="389"/>
      <c r="D23" s="371"/>
      <c r="E23" s="381"/>
      <c r="F23" s="369"/>
      <c r="G23" s="248"/>
      <c r="H23" s="201"/>
      <c r="I23" s="203"/>
      <c r="J23" s="201"/>
      <c r="K23" s="433"/>
      <c r="L23" s="434"/>
      <c r="M23" s="325"/>
      <c r="N23" s="237"/>
      <c r="O23" s="254"/>
    </row>
    <row r="24" spans="1:16" ht="15.75" customHeight="1" thickBot="1" x14ac:dyDescent="0.25">
      <c r="A24" s="384"/>
      <c r="B24" s="387"/>
      <c r="C24" s="390"/>
      <c r="D24" s="372"/>
      <c r="E24" s="374"/>
      <c r="F24" s="359"/>
      <c r="G24" s="60" t="s">
        <v>8</v>
      </c>
      <c r="H24" s="35">
        <f>H22</f>
        <v>0</v>
      </c>
      <c r="I24" s="35">
        <f>I22</f>
        <v>0</v>
      </c>
      <c r="J24" s="35">
        <f>J22</f>
        <v>0</v>
      </c>
      <c r="K24" s="169"/>
      <c r="L24" s="171"/>
      <c r="M24" s="173"/>
      <c r="N24" s="238"/>
      <c r="O24" s="255"/>
    </row>
    <row r="25" spans="1:16" ht="39.75" customHeight="1" x14ac:dyDescent="0.2">
      <c r="A25" s="382" t="s">
        <v>7</v>
      </c>
      <c r="B25" s="385" t="s">
        <v>9</v>
      </c>
      <c r="C25" s="241" t="s">
        <v>9</v>
      </c>
      <c r="D25" s="243" t="s">
        <v>105</v>
      </c>
      <c r="E25" s="245" t="s">
        <v>36</v>
      </c>
      <c r="F25" s="174" t="s">
        <v>89</v>
      </c>
      <c r="G25" s="139" t="s">
        <v>104</v>
      </c>
      <c r="H25" s="146">
        <v>0</v>
      </c>
      <c r="I25" s="146">
        <v>0</v>
      </c>
      <c r="J25" s="146">
        <v>0</v>
      </c>
      <c r="K25" s="168" t="s">
        <v>106</v>
      </c>
      <c r="L25" s="170" t="s">
        <v>121</v>
      </c>
      <c r="M25" s="172"/>
      <c r="N25" s="239"/>
      <c r="O25" s="251"/>
    </row>
    <row r="26" spans="1:16" ht="12.75" customHeight="1" thickBot="1" x14ac:dyDescent="0.25">
      <c r="A26" s="384"/>
      <c r="B26" s="387"/>
      <c r="C26" s="242"/>
      <c r="D26" s="244"/>
      <c r="E26" s="246"/>
      <c r="F26" s="175"/>
      <c r="G26" s="60" t="s">
        <v>8</v>
      </c>
      <c r="H26" s="165">
        <f>H25</f>
        <v>0</v>
      </c>
      <c r="I26" s="165">
        <f t="shared" ref="I26:J26" si="4">I25</f>
        <v>0</v>
      </c>
      <c r="J26" s="165">
        <f t="shared" si="4"/>
        <v>0</v>
      </c>
      <c r="K26" s="169"/>
      <c r="L26" s="171"/>
      <c r="M26" s="173"/>
      <c r="N26" s="240"/>
      <c r="O26" s="252"/>
    </row>
    <row r="27" spans="1:16" ht="62.25" customHeight="1" x14ac:dyDescent="0.2">
      <c r="A27" s="382" t="s">
        <v>7</v>
      </c>
      <c r="B27" s="385" t="s">
        <v>9</v>
      </c>
      <c r="C27" s="388" t="s">
        <v>31</v>
      </c>
      <c r="D27" s="370" t="s">
        <v>47</v>
      </c>
      <c r="E27" s="373" t="s">
        <v>36</v>
      </c>
      <c r="F27" s="358" t="s">
        <v>89</v>
      </c>
      <c r="G27" s="61" t="s">
        <v>37</v>
      </c>
      <c r="H27" s="34">
        <v>30</v>
      </c>
      <c r="I27" s="82">
        <v>30</v>
      </c>
      <c r="J27" s="115">
        <v>30</v>
      </c>
      <c r="K27" s="131" t="s">
        <v>71</v>
      </c>
      <c r="L27" s="117" t="s">
        <v>122</v>
      </c>
      <c r="M27" s="155" t="s">
        <v>142</v>
      </c>
      <c r="N27" s="156" t="s">
        <v>125</v>
      </c>
      <c r="O27" s="311"/>
      <c r="P27" s="20"/>
    </row>
    <row r="28" spans="1:16" ht="40.15" customHeight="1" x14ac:dyDescent="0.2">
      <c r="A28" s="383"/>
      <c r="B28" s="386"/>
      <c r="C28" s="389"/>
      <c r="D28" s="371"/>
      <c r="E28" s="381"/>
      <c r="F28" s="369"/>
      <c r="G28" s="198" t="s">
        <v>104</v>
      </c>
      <c r="H28" s="200">
        <v>0</v>
      </c>
      <c r="I28" s="202">
        <v>0</v>
      </c>
      <c r="J28" s="204">
        <v>0</v>
      </c>
      <c r="K28" s="132" t="s">
        <v>60</v>
      </c>
      <c r="L28" s="118" t="s">
        <v>121</v>
      </c>
      <c r="M28" s="157" t="s">
        <v>121</v>
      </c>
      <c r="N28" s="135"/>
      <c r="O28" s="312"/>
      <c r="P28" s="20"/>
    </row>
    <row r="29" spans="1:16" ht="27" customHeight="1" x14ac:dyDescent="0.2">
      <c r="A29" s="383"/>
      <c r="B29" s="386"/>
      <c r="C29" s="389"/>
      <c r="D29" s="371"/>
      <c r="E29" s="381"/>
      <c r="F29" s="369"/>
      <c r="G29" s="199"/>
      <c r="H29" s="201"/>
      <c r="I29" s="203"/>
      <c r="J29" s="205"/>
      <c r="K29" s="438" t="s">
        <v>61</v>
      </c>
      <c r="L29" s="288">
        <v>3</v>
      </c>
      <c r="M29" s="290">
        <v>3</v>
      </c>
      <c r="N29" s="176" t="s">
        <v>143</v>
      </c>
      <c r="O29" s="312"/>
      <c r="P29" s="20"/>
    </row>
    <row r="30" spans="1:16" ht="13.15" customHeight="1" thickBot="1" x14ac:dyDescent="0.25">
      <c r="A30" s="384"/>
      <c r="B30" s="387"/>
      <c r="C30" s="390"/>
      <c r="D30" s="372"/>
      <c r="E30" s="374"/>
      <c r="F30" s="359"/>
      <c r="G30" s="60" t="s">
        <v>8</v>
      </c>
      <c r="H30" s="35">
        <f>H27+H28</f>
        <v>30</v>
      </c>
      <c r="I30" s="35">
        <f>I27+I28</f>
        <v>30</v>
      </c>
      <c r="J30" s="116">
        <f>J27+J28</f>
        <v>30</v>
      </c>
      <c r="K30" s="283"/>
      <c r="L30" s="289"/>
      <c r="M30" s="291"/>
      <c r="N30" s="177"/>
      <c r="O30" s="313"/>
      <c r="P30" s="20"/>
    </row>
    <row r="31" spans="1:16" ht="14.25" customHeight="1" thickBot="1" x14ac:dyDescent="0.25">
      <c r="A31" s="36" t="s">
        <v>7</v>
      </c>
      <c r="B31" s="130" t="s">
        <v>9</v>
      </c>
      <c r="C31" s="37"/>
      <c r="D31" s="206" t="s">
        <v>10</v>
      </c>
      <c r="E31" s="207"/>
      <c r="F31" s="208"/>
      <c r="G31" s="38"/>
      <c r="H31" s="39">
        <f>H30+H24</f>
        <v>30</v>
      </c>
      <c r="I31" s="39">
        <f>I30+I24+I26</f>
        <v>30</v>
      </c>
      <c r="J31" s="39">
        <f>J30+J24+J26</f>
        <v>30</v>
      </c>
      <c r="K31" s="32"/>
      <c r="L31" s="40"/>
      <c r="M31" s="40"/>
      <c r="N31" s="166"/>
      <c r="O31" s="167"/>
    </row>
    <row r="32" spans="1:16" ht="13.5" customHeight="1" thickBot="1" x14ac:dyDescent="0.25">
      <c r="A32" s="28" t="s">
        <v>7</v>
      </c>
      <c r="B32" s="29" t="s">
        <v>31</v>
      </c>
      <c r="C32" s="112" t="s">
        <v>39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4"/>
    </row>
    <row r="33" spans="1:15" ht="38.25" customHeight="1" x14ac:dyDescent="0.2">
      <c r="A33" s="258" t="s">
        <v>7</v>
      </c>
      <c r="B33" s="260" t="s">
        <v>31</v>
      </c>
      <c r="C33" s="269" t="s">
        <v>33</v>
      </c>
      <c r="D33" s="226" t="s">
        <v>72</v>
      </c>
      <c r="E33" s="264" t="s">
        <v>36</v>
      </c>
      <c r="F33" s="224" t="s">
        <v>89</v>
      </c>
      <c r="G33" s="57" t="s">
        <v>37</v>
      </c>
      <c r="H33" s="79">
        <v>3.5</v>
      </c>
      <c r="I33" s="41">
        <v>3.5</v>
      </c>
      <c r="J33" s="69">
        <v>3.5</v>
      </c>
      <c r="K33" s="275" t="s">
        <v>62</v>
      </c>
      <c r="L33" s="262" t="s">
        <v>116</v>
      </c>
      <c r="M33" s="228" t="s">
        <v>116</v>
      </c>
      <c r="N33" s="193" t="s">
        <v>151</v>
      </c>
      <c r="O33" s="184"/>
    </row>
    <row r="34" spans="1:15" ht="15" customHeight="1" thickBot="1" x14ac:dyDescent="0.25">
      <c r="A34" s="259"/>
      <c r="B34" s="261"/>
      <c r="C34" s="315"/>
      <c r="D34" s="326"/>
      <c r="E34" s="265"/>
      <c r="F34" s="314"/>
      <c r="G34" s="58" t="s">
        <v>8</v>
      </c>
      <c r="H34" s="35">
        <f t="shared" ref="H34:J34" si="5">H33</f>
        <v>3.5</v>
      </c>
      <c r="I34" s="35">
        <f t="shared" si="5"/>
        <v>3.5</v>
      </c>
      <c r="J34" s="70">
        <f t="shared" si="5"/>
        <v>3.5</v>
      </c>
      <c r="K34" s="276"/>
      <c r="L34" s="263"/>
      <c r="M34" s="229"/>
      <c r="N34" s="194"/>
      <c r="O34" s="185"/>
    </row>
    <row r="35" spans="1:15" ht="36.75" customHeight="1" x14ac:dyDescent="0.2">
      <c r="A35" s="258" t="s">
        <v>7</v>
      </c>
      <c r="B35" s="260" t="s">
        <v>31</v>
      </c>
      <c r="C35" s="269" t="s">
        <v>48</v>
      </c>
      <c r="D35" s="427" t="s">
        <v>73</v>
      </c>
      <c r="E35" s="264" t="s">
        <v>36</v>
      </c>
      <c r="F35" s="224" t="s">
        <v>89</v>
      </c>
      <c r="G35" s="57" t="s">
        <v>37</v>
      </c>
      <c r="H35" s="146">
        <v>4</v>
      </c>
      <c r="I35" s="146">
        <v>4</v>
      </c>
      <c r="J35" s="158">
        <v>4</v>
      </c>
      <c r="K35" s="282" t="s">
        <v>63</v>
      </c>
      <c r="L35" s="262">
        <v>3</v>
      </c>
      <c r="M35" s="228">
        <v>3</v>
      </c>
      <c r="N35" s="186" t="s">
        <v>152</v>
      </c>
      <c r="O35" s="188"/>
    </row>
    <row r="36" spans="1:15" ht="15.75" customHeight="1" thickBot="1" x14ac:dyDescent="0.25">
      <c r="A36" s="259"/>
      <c r="B36" s="261"/>
      <c r="C36" s="315"/>
      <c r="D36" s="435"/>
      <c r="E36" s="265"/>
      <c r="F36" s="314"/>
      <c r="G36" s="58" t="s">
        <v>8</v>
      </c>
      <c r="H36" s="35">
        <f t="shared" ref="H36:J36" si="6">H35</f>
        <v>4</v>
      </c>
      <c r="I36" s="35">
        <f t="shared" si="6"/>
        <v>4</v>
      </c>
      <c r="J36" s="71">
        <f t="shared" si="6"/>
        <v>4</v>
      </c>
      <c r="K36" s="283"/>
      <c r="L36" s="263"/>
      <c r="M36" s="229"/>
      <c r="N36" s="187"/>
      <c r="O36" s="189"/>
    </row>
    <row r="37" spans="1:15" ht="37.9" customHeight="1" x14ac:dyDescent="0.2">
      <c r="A37" s="367" t="s">
        <v>7</v>
      </c>
      <c r="B37" s="436" t="s">
        <v>31</v>
      </c>
      <c r="C37" s="360" t="s">
        <v>90</v>
      </c>
      <c r="D37" s="362" t="s">
        <v>91</v>
      </c>
      <c r="E37" s="363" t="s">
        <v>36</v>
      </c>
      <c r="F37" s="365" t="s">
        <v>89</v>
      </c>
      <c r="G37" s="83" t="s">
        <v>37</v>
      </c>
      <c r="H37" s="84">
        <v>30</v>
      </c>
      <c r="I37" s="84">
        <v>30</v>
      </c>
      <c r="J37" s="159">
        <v>30</v>
      </c>
      <c r="K37" s="176" t="s">
        <v>99</v>
      </c>
      <c r="L37" s="308">
        <v>1</v>
      </c>
      <c r="M37" s="277">
        <v>1</v>
      </c>
      <c r="N37" s="190" t="s">
        <v>144</v>
      </c>
      <c r="O37" s="191"/>
    </row>
    <row r="38" spans="1:15" ht="30.6" customHeight="1" thickBot="1" x14ac:dyDescent="0.25">
      <c r="A38" s="368"/>
      <c r="B38" s="437"/>
      <c r="C38" s="361"/>
      <c r="D38" s="362"/>
      <c r="E38" s="364"/>
      <c r="F38" s="366"/>
      <c r="G38" s="133" t="s">
        <v>8</v>
      </c>
      <c r="H38" s="134">
        <f t="shared" ref="H38:J38" si="7">H37</f>
        <v>30</v>
      </c>
      <c r="I38" s="134">
        <f t="shared" si="7"/>
        <v>30</v>
      </c>
      <c r="J38" s="160">
        <f t="shared" si="7"/>
        <v>30</v>
      </c>
      <c r="K38" s="176"/>
      <c r="L38" s="308"/>
      <c r="M38" s="277"/>
      <c r="N38" s="176"/>
      <c r="O38" s="192"/>
    </row>
    <row r="39" spans="1:15" ht="51" customHeight="1" x14ac:dyDescent="0.2">
      <c r="A39" s="258" t="s">
        <v>7</v>
      </c>
      <c r="B39" s="267" t="s">
        <v>31</v>
      </c>
      <c r="C39" s="269" t="s">
        <v>49</v>
      </c>
      <c r="D39" s="226" t="s">
        <v>50</v>
      </c>
      <c r="E39" s="271" t="s">
        <v>36</v>
      </c>
      <c r="F39" s="224" t="s">
        <v>89</v>
      </c>
      <c r="G39" s="57" t="s">
        <v>37</v>
      </c>
      <c r="H39" s="79">
        <v>46</v>
      </c>
      <c r="I39" s="41">
        <v>46</v>
      </c>
      <c r="J39" s="69">
        <v>33</v>
      </c>
      <c r="K39" s="273" t="s">
        <v>74</v>
      </c>
      <c r="L39" s="262">
        <v>63.2</v>
      </c>
      <c r="M39" s="228">
        <v>63.2</v>
      </c>
      <c r="N39" s="193" t="s">
        <v>127</v>
      </c>
      <c r="O39" s="184" t="s">
        <v>145</v>
      </c>
    </row>
    <row r="40" spans="1:15" ht="18" customHeight="1" thickBot="1" x14ac:dyDescent="0.25">
      <c r="A40" s="266"/>
      <c r="B40" s="268"/>
      <c r="C40" s="270"/>
      <c r="D40" s="227"/>
      <c r="E40" s="272"/>
      <c r="F40" s="225"/>
      <c r="G40" s="58" t="s">
        <v>8</v>
      </c>
      <c r="H40" s="35">
        <f>H39</f>
        <v>46</v>
      </c>
      <c r="I40" s="35">
        <f>I39</f>
        <v>46</v>
      </c>
      <c r="J40" s="70">
        <f>J39</f>
        <v>33</v>
      </c>
      <c r="K40" s="274"/>
      <c r="L40" s="263"/>
      <c r="M40" s="229"/>
      <c r="N40" s="194"/>
      <c r="O40" s="185"/>
    </row>
    <row r="41" spans="1:15" ht="26.45" customHeight="1" x14ac:dyDescent="0.2">
      <c r="A41" s="258" t="s">
        <v>7</v>
      </c>
      <c r="B41" s="267" t="s">
        <v>31</v>
      </c>
      <c r="C41" s="269" t="s">
        <v>94</v>
      </c>
      <c r="D41" s="226" t="s">
        <v>95</v>
      </c>
      <c r="E41" s="271" t="s">
        <v>36</v>
      </c>
      <c r="F41" s="224" t="s">
        <v>89</v>
      </c>
      <c r="G41" s="57" t="s">
        <v>37</v>
      </c>
      <c r="H41" s="79">
        <v>0</v>
      </c>
      <c r="I41" s="41">
        <v>0</v>
      </c>
      <c r="J41" s="69">
        <v>0</v>
      </c>
      <c r="K41" s="273" t="s">
        <v>96</v>
      </c>
      <c r="L41" s="262" t="s">
        <v>147</v>
      </c>
      <c r="M41" s="228" t="s">
        <v>147</v>
      </c>
      <c r="N41" s="195"/>
      <c r="O41" s="191"/>
    </row>
    <row r="42" spans="1:15" ht="15" customHeight="1" thickBot="1" x14ac:dyDescent="0.25">
      <c r="A42" s="266"/>
      <c r="B42" s="268"/>
      <c r="C42" s="270"/>
      <c r="D42" s="227"/>
      <c r="E42" s="272"/>
      <c r="F42" s="225"/>
      <c r="G42" s="58" t="s">
        <v>8</v>
      </c>
      <c r="H42" s="35">
        <f>H41</f>
        <v>0</v>
      </c>
      <c r="I42" s="35">
        <f>I41</f>
        <v>0</v>
      </c>
      <c r="J42" s="70">
        <f>J41</f>
        <v>0</v>
      </c>
      <c r="K42" s="274"/>
      <c r="L42" s="263"/>
      <c r="M42" s="229"/>
      <c r="N42" s="196"/>
      <c r="O42" s="197"/>
    </row>
    <row r="43" spans="1:15" ht="23.25" customHeight="1" x14ac:dyDescent="0.2">
      <c r="A43" s="258" t="s">
        <v>7</v>
      </c>
      <c r="B43" s="260" t="s">
        <v>31</v>
      </c>
      <c r="C43" s="269" t="s">
        <v>92</v>
      </c>
      <c r="D43" s="226" t="s">
        <v>93</v>
      </c>
      <c r="E43" s="264" t="s">
        <v>36</v>
      </c>
      <c r="F43" s="224" t="s">
        <v>89</v>
      </c>
      <c r="G43" s="57" t="s">
        <v>37</v>
      </c>
      <c r="H43" s="81">
        <v>0.8</v>
      </c>
      <c r="I43" s="42">
        <v>0.8</v>
      </c>
      <c r="J43" s="161">
        <v>0.4</v>
      </c>
      <c r="K43" s="256" t="s">
        <v>98</v>
      </c>
      <c r="L43" s="262">
        <v>4</v>
      </c>
      <c r="M43" s="228">
        <v>4</v>
      </c>
      <c r="N43" s="186" t="s">
        <v>146</v>
      </c>
      <c r="O43" s="184" t="s">
        <v>145</v>
      </c>
    </row>
    <row r="44" spans="1:15" ht="18.75" customHeight="1" thickBot="1" x14ac:dyDescent="0.25">
      <c r="A44" s="259"/>
      <c r="B44" s="261"/>
      <c r="C44" s="315"/>
      <c r="D44" s="326"/>
      <c r="E44" s="265"/>
      <c r="F44" s="314"/>
      <c r="G44" s="58" t="s">
        <v>8</v>
      </c>
      <c r="H44" s="35">
        <f>H43</f>
        <v>0.8</v>
      </c>
      <c r="I44" s="35">
        <f>I43</f>
        <v>0.8</v>
      </c>
      <c r="J44" s="70">
        <f>J43</f>
        <v>0.4</v>
      </c>
      <c r="K44" s="257"/>
      <c r="L44" s="316"/>
      <c r="M44" s="317"/>
      <c r="N44" s="187"/>
      <c r="O44" s="185"/>
    </row>
    <row r="45" spans="1:15" ht="18.75" customHeight="1" x14ac:dyDescent="0.2">
      <c r="A45" s="258" t="s">
        <v>7</v>
      </c>
      <c r="B45" s="260" t="s">
        <v>31</v>
      </c>
      <c r="C45" s="269" t="s">
        <v>133</v>
      </c>
      <c r="D45" s="226" t="s">
        <v>134</v>
      </c>
      <c r="E45" s="264" t="s">
        <v>36</v>
      </c>
      <c r="F45" s="224" t="s">
        <v>89</v>
      </c>
      <c r="G45" s="57" t="s">
        <v>37</v>
      </c>
      <c r="H45" s="81">
        <v>20</v>
      </c>
      <c r="I45" s="42">
        <v>20</v>
      </c>
      <c r="J45" s="161">
        <v>19.7</v>
      </c>
      <c r="K45" s="256" t="s">
        <v>98</v>
      </c>
      <c r="L45" s="262" t="s">
        <v>116</v>
      </c>
      <c r="M45" s="228" t="s">
        <v>116</v>
      </c>
      <c r="N45" s="186" t="s">
        <v>148</v>
      </c>
      <c r="O45" s="188"/>
    </row>
    <row r="46" spans="1:15" ht="23.45" customHeight="1" thickBot="1" x14ac:dyDescent="0.25">
      <c r="A46" s="259"/>
      <c r="B46" s="261"/>
      <c r="C46" s="315"/>
      <c r="D46" s="326"/>
      <c r="E46" s="265"/>
      <c r="F46" s="314"/>
      <c r="G46" s="58" t="s">
        <v>8</v>
      </c>
      <c r="H46" s="35">
        <f>H45</f>
        <v>20</v>
      </c>
      <c r="I46" s="35">
        <f>I45</f>
        <v>20</v>
      </c>
      <c r="J46" s="70">
        <f>J45</f>
        <v>19.7</v>
      </c>
      <c r="K46" s="257"/>
      <c r="L46" s="316"/>
      <c r="M46" s="317"/>
      <c r="N46" s="187"/>
      <c r="O46" s="189"/>
    </row>
    <row r="47" spans="1:15" ht="14.25" customHeight="1" thickBot="1" x14ac:dyDescent="0.25">
      <c r="A47" s="126" t="s">
        <v>7</v>
      </c>
      <c r="B47" s="127" t="s">
        <v>31</v>
      </c>
      <c r="C47" s="411" t="s">
        <v>10</v>
      </c>
      <c r="D47" s="412"/>
      <c r="E47" s="412"/>
      <c r="F47" s="412"/>
      <c r="G47" s="412"/>
      <c r="H47" s="74">
        <f>H34+H36+H38+H40+H44+H42+H46</f>
        <v>104.3</v>
      </c>
      <c r="I47" s="74">
        <f>I34+I36+I38+I40+I44+I42+I46</f>
        <v>104.3</v>
      </c>
      <c r="J47" s="72">
        <f>J34+J36+J38+J40+J44+J42+J46</f>
        <v>90.600000000000009</v>
      </c>
      <c r="K47" s="33"/>
      <c r="L47" s="55"/>
      <c r="M47" s="56"/>
      <c r="N47" s="166"/>
      <c r="O47" s="167"/>
    </row>
    <row r="48" spans="1:15" ht="12.75" customHeight="1" thickBot="1" x14ac:dyDescent="0.25">
      <c r="A48" s="28" t="s">
        <v>7</v>
      </c>
      <c r="B48" s="29" t="s">
        <v>32</v>
      </c>
      <c r="C48" s="213" t="s">
        <v>75</v>
      </c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5"/>
    </row>
    <row r="49" spans="1:15" ht="12.75" x14ac:dyDescent="0.2">
      <c r="A49" s="258" t="s">
        <v>7</v>
      </c>
      <c r="B49" s="260" t="s">
        <v>32</v>
      </c>
      <c r="C49" s="269" t="s">
        <v>9</v>
      </c>
      <c r="D49" s="226" t="s">
        <v>42</v>
      </c>
      <c r="E49" s="264" t="s">
        <v>36</v>
      </c>
      <c r="F49" s="224" t="s">
        <v>89</v>
      </c>
      <c r="G49" s="59" t="s">
        <v>37</v>
      </c>
      <c r="H49" s="80">
        <v>0</v>
      </c>
      <c r="I49" s="41">
        <v>0</v>
      </c>
      <c r="J49" s="77">
        <v>0</v>
      </c>
      <c r="K49" s="320" t="s">
        <v>76</v>
      </c>
      <c r="L49" s="318">
        <v>0</v>
      </c>
      <c r="M49" s="318">
        <v>0</v>
      </c>
      <c r="N49" s="178"/>
      <c r="O49" s="188"/>
    </row>
    <row r="50" spans="1:15" ht="19.149999999999999" customHeight="1" thickBot="1" x14ac:dyDescent="0.25">
      <c r="A50" s="259"/>
      <c r="B50" s="261"/>
      <c r="C50" s="315"/>
      <c r="D50" s="326"/>
      <c r="E50" s="265"/>
      <c r="F50" s="314"/>
      <c r="G50" s="60" t="s">
        <v>8</v>
      </c>
      <c r="H50" s="78">
        <f>SUM(H49)</f>
        <v>0</v>
      </c>
      <c r="I50" s="35">
        <f>I49</f>
        <v>0</v>
      </c>
      <c r="J50" s="78">
        <f>J49</f>
        <v>0</v>
      </c>
      <c r="K50" s="321"/>
      <c r="L50" s="319"/>
      <c r="M50" s="319"/>
      <c r="N50" s="179"/>
      <c r="O50" s="189"/>
    </row>
    <row r="51" spans="1:15" ht="22.5" customHeight="1" x14ac:dyDescent="0.2">
      <c r="A51" s="258" t="s">
        <v>7</v>
      </c>
      <c r="B51" s="267" t="s">
        <v>32</v>
      </c>
      <c r="C51" s="269" t="s">
        <v>33</v>
      </c>
      <c r="D51" s="427" t="s">
        <v>43</v>
      </c>
      <c r="E51" s="271" t="s">
        <v>36</v>
      </c>
      <c r="F51" s="224" t="s">
        <v>89</v>
      </c>
      <c r="G51" s="59" t="s">
        <v>37</v>
      </c>
      <c r="H51" s="80">
        <v>0</v>
      </c>
      <c r="I51" s="41">
        <v>0</v>
      </c>
      <c r="J51" s="69">
        <v>0</v>
      </c>
      <c r="K51" s="413" t="s">
        <v>64</v>
      </c>
      <c r="L51" s="230">
        <v>0</v>
      </c>
      <c r="M51" s="228">
        <v>0</v>
      </c>
      <c r="N51" s="178"/>
      <c r="O51" s="216" t="s">
        <v>149</v>
      </c>
    </row>
    <row r="52" spans="1:15" ht="16.5" customHeight="1" thickBot="1" x14ac:dyDescent="0.25">
      <c r="A52" s="266"/>
      <c r="B52" s="268"/>
      <c r="C52" s="270"/>
      <c r="D52" s="428"/>
      <c r="E52" s="272"/>
      <c r="F52" s="225"/>
      <c r="G52" s="60" t="s">
        <v>8</v>
      </c>
      <c r="H52" s="78">
        <f>SUM(H51)</f>
        <v>0</v>
      </c>
      <c r="I52" s="35">
        <f>I51</f>
        <v>0</v>
      </c>
      <c r="J52" s="70">
        <f>J51</f>
        <v>0</v>
      </c>
      <c r="K52" s="414"/>
      <c r="L52" s="231"/>
      <c r="M52" s="229"/>
      <c r="N52" s="179"/>
      <c r="O52" s="217"/>
    </row>
    <row r="53" spans="1:15" ht="81" customHeight="1" x14ac:dyDescent="0.2">
      <c r="A53" s="258" t="s">
        <v>7</v>
      </c>
      <c r="B53" s="267" t="s">
        <v>32</v>
      </c>
      <c r="C53" s="269" t="s">
        <v>34</v>
      </c>
      <c r="D53" s="226" t="s">
        <v>44</v>
      </c>
      <c r="E53" s="271" t="s">
        <v>36</v>
      </c>
      <c r="F53" s="224" t="s">
        <v>89</v>
      </c>
      <c r="G53" s="59" t="s">
        <v>37</v>
      </c>
      <c r="H53" s="80">
        <v>6.7</v>
      </c>
      <c r="I53" s="41">
        <v>6.7</v>
      </c>
      <c r="J53" s="69">
        <v>6.6</v>
      </c>
      <c r="K53" s="413" t="s">
        <v>65</v>
      </c>
      <c r="L53" s="230">
        <v>6</v>
      </c>
      <c r="M53" s="222">
        <v>6</v>
      </c>
      <c r="N53" s="193" t="s">
        <v>126</v>
      </c>
      <c r="O53" s="218"/>
    </row>
    <row r="54" spans="1:15" ht="38.450000000000003" customHeight="1" thickBot="1" x14ac:dyDescent="0.25">
      <c r="A54" s="266"/>
      <c r="B54" s="268"/>
      <c r="C54" s="270"/>
      <c r="D54" s="227"/>
      <c r="E54" s="272"/>
      <c r="F54" s="225"/>
      <c r="G54" s="60" t="s">
        <v>8</v>
      </c>
      <c r="H54" s="78">
        <f>SUM(H53)</f>
        <v>6.7</v>
      </c>
      <c r="I54" s="35">
        <f>I53</f>
        <v>6.7</v>
      </c>
      <c r="J54" s="70">
        <f>J53</f>
        <v>6.6</v>
      </c>
      <c r="K54" s="414"/>
      <c r="L54" s="231"/>
      <c r="M54" s="223"/>
      <c r="N54" s="194"/>
      <c r="O54" s="219"/>
    </row>
    <row r="55" spans="1:15" ht="26.25" customHeight="1" x14ac:dyDescent="0.2">
      <c r="A55" s="258" t="s">
        <v>7</v>
      </c>
      <c r="B55" s="260" t="s">
        <v>32</v>
      </c>
      <c r="C55" s="269" t="s">
        <v>35</v>
      </c>
      <c r="D55" s="226" t="s">
        <v>45</v>
      </c>
      <c r="E55" s="264" t="s">
        <v>36</v>
      </c>
      <c r="F55" s="224" t="s">
        <v>89</v>
      </c>
      <c r="G55" s="59" t="s">
        <v>37</v>
      </c>
      <c r="H55" s="80">
        <v>0</v>
      </c>
      <c r="I55" s="41">
        <v>0</v>
      </c>
      <c r="J55" s="69">
        <v>0</v>
      </c>
      <c r="K55" s="413" t="s">
        <v>66</v>
      </c>
      <c r="L55" s="220">
        <v>0</v>
      </c>
      <c r="M55" s="222">
        <v>0</v>
      </c>
      <c r="N55" s="178"/>
      <c r="O55" s="162"/>
    </row>
    <row r="56" spans="1:15" ht="15" customHeight="1" thickBot="1" x14ac:dyDescent="0.25">
      <c r="A56" s="259"/>
      <c r="B56" s="261"/>
      <c r="C56" s="315"/>
      <c r="D56" s="326"/>
      <c r="E56" s="265"/>
      <c r="F56" s="314"/>
      <c r="G56" s="60" t="s">
        <v>8</v>
      </c>
      <c r="H56" s="78">
        <f>SUM(H55)</f>
        <v>0</v>
      </c>
      <c r="I56" s="35">
        <f>I55</f>
        <v>0</v>
      </c>
      <c r="J56" s="70">
        <f>J55</f>
        <v>0</v>
      </c>
      <c r="K56" s="414"/>
      <c r="L56" s="221"/>
      <c r="M56" s="223"/>
      <c r="N56" s="179"/>
      <c r="O56" s="163"/>
    </row>
    <row r="57" spans="1:15" ht="13.15" customHeight="1" thickBot="1" x14ac:dyDescent="0.25">
      <c r="A57" s="126" t="s">
        <v>7</v>
      </c>
      <c r="B57" s="127" t="s">
        <v>32</v>
      </c>
      <c r="C57" s="112" t="s">
        <v>10</v>
      </c>
      <c r="D57" s="113"/>
      <c r="E57" s="113"/>
      <c r="F57" s="113"/>
      <c r="G57" s="119"/>
      <c r="H57" s="68">
        <f>H50+H52+H54+H56</f>
        <v>6.7</v>
      </c>
      <c r="I57" s="74">
        <f>I50+I52+I54+I56</f>
        <v>6.7</v>
      </c>
      <c r="J57" s="72">
        <f>J50+J52+J54+J56</f>
        <v>6.6</v>
      </c>
      <c r="K57" s="33"/>
      <c r="L57" s="33"/>
      <c r="M57" s="33"/>
      <c r="N57" s="166"/>
      <c r="O57" s="167"/>
    </row>
    <row r="58" spans="1:15" ht="14.1" customHeight="1" thickBot="1" x14ac:dyDescent="0.25">
      <c r="A58" s="28" t="s">
        <v>7</v>
      </c>
      <c r="B58" s="29" t="s">
        <v>33</v>
      </c>
      <c r="C58" s="112" t="s">
        <v>41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80"/>
      <c r="N58" s="180"/>
      <c r="O58" s="181"/>
    </row>
    <row r="59" spans="1:15" ht="25.9" customHeight="1" x14ac:dyDescent="0.2">
      <c r="A59" s="258" t="s">
        <v>7</v>
      </c>
      <c r="B59" s="267" t="s">
        <v>33</v>
      </c>
      <c r="C59" s="269" t="s">
        <v>31</v>
      </c>
      <c r="D59" s="226" t="s">
        <v>46</v>
      </c>
      <c r="E59" s="271" t="s">
        <v>36</v>
      </c>
      <c r="F59" s="224" t="s">
        <v>89</v>
      </c>
      <c r="G59" s="62" t="s">
        <v>37</v>
      </c>
      <c r="H59" s="79">
        <v>0</v>
      </c>
      <c r="I59" s="41">
        <v>0</v>
      </c>
      <c r="J59" s="69">
        <v>0</v>
      </c>
      <c r="K59" s="63" t="s">
        <v>97</v>
      </c>
      <c r="L59" s="64">
        <v>0</v>
      </c>
      <c r="M59" s="164">
        <v>0</v>
      </c>
      <c r="N59" s="178"/>
      <c r="O59" s="182"/>
    </row>
    <row r="60" spans="1:15" ht="28.15" customHeight="1" thickBot="1" x14ac:dyDescent="0.25">
      <c r="A60" s="266"/>
      <c r="B60" s="268"/>
      <c r="C60" s="270"/>
      <c r="D60" s="227"/>
      <c r="E60" s="272"/>
      <c r="F60" s="225"/>
      <c r="G60" s="58" t="s">
        <v>8</v>
      </c>
      <c r="H60" s="35">
        <f>H59</f>
        <v>0</v>
      </c>
      <c r="I60" s="35">
        <f>I59</f>
        <v>0</v>
      </c>
      <c r="J60" s="70">
        <f>J59</f>
        <v>0</v>
      </c>
      <c r="K60" s="21" t="s">
        <v>77</v>
      </c>
      <c r="L60" s="105">
        <v>0</v>
      </c>
      <c r="M60" s="106"/>
      <c r="N60" s="179"/>
      <c r="O60" s="183"/>
    </row>
    <row r="61" spans="1:15" ht="22.15" customHeight="1" x14ac:dyDescent="0.2">
      <c r="A61" s="258" t="s">
        <v>7</v>
      </c>
      <c r="B61" s="267" t="s">
        <v>33</v>
      </c>
      <c r="C61" s="269" t="s">
        <v>33</v>
      </c>
      <c r="D61" s="226" t="s">
        <v>51</v>
      </c>
      <c r="E61" s="271" t="s">
        <v>36</v>
      </c>
      <c r="F61" s="224" t="s">
        <v>89</v>
      </c>
      <c r="G61" s="62" t="s">
        <v>37</v>
      </c>
      <c r="H61" s="79">
        <v>0</v>
      </c>
      <c r="I61" s="41">
        <v>0</v>
      </c>
      <c r="J61" s="69">
        <v>0</v>
      </c>
      <c r="K61" s="413" t="s">
        <v>78</v>
      </c>
      <c r="L61" s="230">
        <v>0</v>
      </c>
      <c r="M61" s="429">
        <v>0</v>
      </c>
      <c r="N61" s="193"/>
      <c r="O61" s="184" t="s">
        <v>149</v>
      </c>
    </row>
    <row r="62" spans="1:15" ht="9" customHeight="1" thickBot="1" x14ac:dyDescent="0.25">
      <c r="A62" s="266"/>
      <c r="B62" s="268"/>
      <c r="C62" s="270"/>
      <c r="D62" s="326"/>
      <c r="E62" s="272"/>
      <c r="F62" s="225"/>
      <c r="G62" s="58" t="s">
        <v>8</v>
      </c>
      <c r="H62" s="35">
        <f t="shared" ref="H62:J62" si="8">SUM(H61)</f>
        <v>0</v>
      </c>
      <c r="I62" s="35">
        <f t="shared" si="8"/>
        <v>0</v>
      </c>
      <c r="J62" s="71">
        <f t="shared" si="8"/>
        <v>0</v>
      </c>
      <c r="K62" s="414"/>
      <c r="L62" s="231"/>
      <c r="M62" s="430"/>
      <c r="N62" s="194"/>
      <c r="O62" s="185"/>
    </row>
    <row r="63" spans="1:15" ht="16.149999999999999" customHeight="1" x14ac:dyDescent="0.2">
      <c r="A63" s="258" t="s">
        <v>7</v>
      </c>
      <c r="B63" s="267" t="s">
        <v>33</v>
      </c>
      <c r="C63" s="269" t="s">
        <v>34</v>
      </c>
      <c r="D63" s="226" t="s">
        <v>115</v>
      </c>
      <c r="E63" s="271" t="s">
        <v>36</v>
      </c>
      <c r="F63" s="224" t="s">
        <v>89</v>
      </c>
      <c r="G63" s="62" t="s">
        <v>37</v>
      </c>
      <c r="H63" s="79">
        <v>0</v>
      </c>
      <c r="I63" s="41">
        <v>0</v>
      </c>
      <c r="J63" s="69">
        <v>0</v>
      </c>
      <c r="K63" s="413" t="s">
        <v>114</v>
      </c>
      <c r="L63" s="230">
        <v>0</v>
      </c>
      <c r="M63" s="429">
        <v>0</v>
      </c>
      <c r="N63" s="209"/>
      <c r="O63" s="184" t="s">
        <v>149</v>
      </c>
    </row>
    <row r="64" spans="1:15" ht="12" customHeight="1" thickBot="1" x14ac:dyDescent="0.25">
      <c r="A64" s="266"/>
      <c r="B64" s="268"/>
      <c r="C64" s="270"/>
      <c r="D64" s="326"/>
      <c r="E64" s="272"/>
      <c r="F64" s="225"/>
      <c r="G64" s="58" t="s">
        <v>8</v>
      </c>
      <c r="H64" s="35">
        <f t="shared" ref="H64:J64" si="9">SUM(H63)</f>
        <v>0</v>
      </c>
      <c r="I64" s="35">
        <f t="shared" si="9"/>
        <v>0</v>
      </c>
      <c r="J64" s="71">
        <f t="shared" si="9"/>
        <v>0</v>
      </c>
      <c r="K64" s="414"/>
      <c r="L64" s="231"/>
      <c r="M64" s="430"/>
      <c r="N64" s="210"/>
      <c r="O64" s="185"/>
    </row>
    <row r="65" spans="1:16" ht="13.5" thickBot="1" x14ac:dyDescent="0.25">
      <c r="A65" s="126" t="s">
        <v>7</v>
      </c>
      <c r="B65" s="127" t="s">
        <v>33</v>
      </c>
      <c r="C65" s="411" t="s">
        <v>10</v>
      </c>
      <c r="D65" s="412"/>
      <c r="E65" s="412"/>
      <c r="F65" s="412"/>
      <c r="G65" s="412"/>
      <c r="H65" s="74">
        <f>H60+H62+H64</f>
        <v>0</v>
      </c>
      <c r="I65" s="74">
        <f>I60+I62+I64</f>
        <v>0</v>
      </c>
      <c r="J65" s="74">
        <f t="shared" ref="J65" si="10">J60+J62+J64</f>
        <v>0</v>
      </c>
      <c r="K65" s="43"/>
      <c r="L65" s="40"/>
      <c r="M65" s="136"/>
      <c r="N65" s="211"/>
      <c r="O65" s="212"/>
    </row>
    <row r="66" spans="1:16" ht="13.5" thickBot="1" x14ac:dyDescent="0.25">
      <c r="A66" s="28" t="s">
        <v>9</v>
      </c>
      <c r="B66" s="409" t="s">
        <v>11</v>
      </c>
      <c r="C66" s="410"/>
      <c r="D66" s="410"/>
      <c r="E66" s="410"/>
      <c r="F66" s="410"/>
      <c r="G66" s="410"/>
      <c r="H66" s="75">
        <f>H65+H57+H47+H31+H20</f>
        <v>178.7</v>
      </c>
      <c r="I66" s="75">
        <f>I65+I57+I47+I31+I20</f>
        <v>178.7</v>
      </c>
      <c r="J66" s="73">
        <f>J65+J57+J47+J31+J20</f>
        <v>139.6</v>
      </c>
      <c r="K66" s="44"/>
      <c r="L66" s="45"/>
      <c r="M66" s="137"/>
      <c r="N66" s="120"/>
      <c r="O66" s="121"/>
    </row>
    <row r="67" spans="1:16" ht="13.5" thickBot="1" x14ac:dyDescent="0.25">
      <c r="A67" s="46" t="s">
        <v>7</v>
      </c>
      <c r="B67" s="408" t="s">
        <v>12</v>
      </c>
      <c r="C67" s="408"/>
      <c r="D67" s="408"/>
      <c r="E67" s="408"/>
      <c r="F67" s="408"/>
      <c r="G67" s="408"/>
      <c r="H67" s="49">
        <f t="shared" ref="H67:J67" si="11">H66</f>
        <v>178.7</v>
      </c>
      <c r="I67" s="76">
        <f t="shared" si="11"/>
        <v>178.7</v>
      </c>
      <c r="J67" s="49">
        <f t="shared" si="11"/>
        <v>139.6</v>
      </c>
      <c r="K67" s="47"/>
      <c r="L67" s="48"/>
      <c r="M67" s="138"/>
      <c r="N67" s="122"/>
      <c r="O67" s="123"/>
    </row>
    <row r="68" spans="1:16" ht="20.25" customHeight="1" x14ac:dyDescent="0.2">
      <c r="A68" s="88"/>
      <c r="B68" s="89"/>
      <c r="C68" s="89"/>
      <c r="D68" s="89"/>
      <c r="E68" s="89"/>
      <c r="F68" s="67"/>
      <c r="G68" s="67"/>
      <c r="H68" s="67"/>
      <c r="I68" s="67"/>
      <c r="J68" s="67"/>
      <c r="K68" s="90"/>
      <c r="L68" s="90"/>
      <c r="M68" s="90"/>
      <c r="N68" s="91"/>
      <c r="O68" s="91"/>
      <c r="P68" s="7"/>
    </row>
    <row r="69" spans="1:16" ht="20.25" customHeight="1" x14ac:dyDescent="0.2">
      <c r="A69" s="88"/>
      <c r="B69" s="89"/>
      <c r="C69" s="89"/>
      <c r="D69" s="89"/>
      <c r="E69" s="89"/>
      <c r="F69" s="67"/>
      <c r="G69" s="67"/>
      <c r="H69" s="67"/>
      <c r="I69" s="67"/>
      <c r="J69" s="67"/>
      <c r="K69" s="90"/>
      <c r="L69" s="90"/>
      <c r="M69" s="90"/>
      <c r="N69" s="91"/>
      <c r="O69" s="91"/>
      <c r="P69" s="7"/>
    </row>
    <row r="70" spans="1:16" ht="20.25" customHeight="1" x14ac:dyDescent="0.2">
      <c r="A70" s="88"/>
      <c r="B70" s="89"/>
      <c r="C70" s="89"/>
      <c r="D70" s="89"/>
      <c r="E70" s="89"/>
      <c r="F70" s="67"/>
      <c r="G70" s="67"/>
      <c r="H70" s="67"/>
      <c r="I70" s="67"/>
      <c r="J70" s="67"/>
      <c r="K70" s="90"/>
      <c r="L70" s="90"/>
      <c r="M70" s="90"/>
      <c r="N70" s="91"/>
      <c r="O70" s="91"/>
      <c r="P70" s="7"/>
    </row>
    <row r="71" spans="1:16" ht="20.25" customHeight="1" x14ac:dyDescent="0.2">
      <c r="A71" s="88"/>
      <c r="B71" s="89"/>
      <c r="C71" s="8"/>
      <c r="D71" s="25"/>
      <c r="E71" s="26"/>
      <c r="F71" s="431" t="s">
        <v>13</v>
      </c>
      <c r="G71" s="431"/>
      <c r="H71" s="431"/>
      <c r="I71" s="431"/>
      <c r="J71" s="431"/>
      <c r="K71" s="90"/>
      <c r="L71" s="90"/>
      <c r="M71" s="90"/>
      <c r="N71" s="91"/>
      <c r="O71" s="91"/>
      <c r="P71" s="7"/>
    </row>
    <row r="72" spans="1:16" ht="10.9" customHeight="1" thickBot="1" x14ac:dyDescent="0.25">
      <c r="A72" s="87"/>
      <c r="B72" s="87"/>
      <c r="C72" s="9"/>
      <c r="D72" s="9"/>
      <c r="E72" s="9"/>
      <c r="F72" s="432"/>
      <c r="G72" s="432"/>
      <c r="H72" s="432"/>
      <c r="I72" s="432"/>
      <c r="J72" s="432"/>
      <c r="K72" s="87"/>
      <c r="L72" s="92"/>
      <c r="M72" s="87"/>
      <c r="N72" s="67"/>
      <c r="O72" s="67"/>
    </row>
    <row r="73" spans="1:16" ht="70.150000000000006" customHeight="1" thickBot="1" x14ac:dyDescent="0.25">
      <c r="A73" s="87"/>
      <c r="B73" s="87"/>
      <c r="C73" s="396" t="s">
        <v>14</v>
      </c>
      <c r="D73" s="397"/>
      <c r="E73" s="397"/>
      <c r="F73" s="397"/>
      <c r="G73" s="398"/>
      <c r="H73" s="93" t="s">
        <v>135</v>
      </c>
      <c r="I73" s="94" t="s">
        <v>136</v>
      </c>
      <c r="J73" s="94" t="s">
        <v>137</v>
      </c>
      <c r="K73" s="87"/>
      <c r="L73" s="92"/>
      <c r="M73" s="87"/>
      <c r="N73" s="67"/>
      <c r="O73" s="67"/>
    </row>
    <row r="74" spans="1:16" ht="13.9" customHeight="1" thickBot="1" x14ac:dyDescent="0.25">
      <c r="A74" s="87"/>
      <c r="B74" s="87"/>
      <c r="C74" s="421" t="s">
        <v>15</v>
      </c>
      <c r="D74" s="422"/>
      <c r="E74" s="422"/>
      <c r="F74" s="422"/>
      <c r="G74" s="423"/>
      <c r="H74" s="95">
        <f>H75+H76+H77+H80+H78+H79</f>
        <v>178.7</v>
      </c>
      <c r="I74" s="95">
        <f t="shared" ref="I74:J74" si="12">I75+I76+I77+I80+I78+I79</f>
        <v>178.7</v>
      </c>
      <c r="J74" s="102">
        <f t="shared" si="12"/>
        <v>139.6</v>
      </c>
      <c r="K74" s="91"/>
      <c r="L74" s="91"/>
      <c r="M74" s="91"/>
      <c r="N74" s="67"/>
      <c r="O74" s="67"/>
    </row>
    <row r="75" spans="1:16" ht="13.15" customHeight="1" x14ac:dyDescent="0.2">
      <c r="A75" s="87"/>
      <c r="B75" s="87"/>
      <c r="C75" s="415" t="s">
        <v>55</v>
      </c>
      <c r="D75" s="416"/>
      <c r="E75" s="416"/>
      <c r="F75" s="416"/>
      <c r="G75" s="417"/>
      <c r="H75" s="96"/>
      <c r="I75" s="128"/>
      <c r="J75" s="128"/>
      <c r="K75" s="87"/>
      <c r="L75" s="92"/>
      <c r="M75" s="87"/>
      <c r="N75" s="67"/>
      <c r="O75" s="67"/>
    </row>
    <row r="76" spans="1:16" ht="26.45" customHeight="1" x14ac:dyDescent="0.2">
      <c r="A76" s="87"/>
      <c r="B76" s="87"/>
      <c r="C76" s="405" t="s">
        <v>107</v>
      </c>
      <c r="D76" s="406"/>
      <c r="E76" s="406"/>
      <c r="F76" s="406"/>
      <c r="G76" s="407"/>
      <c r="H76" s="97">
        <v>160</v>
      </c>
      <c r="I76" s="98">
        <v>160</v>
      </c>
      <c r="J76" s="98">
        <v>139.6</v>
      </c>
      <c r="K76" s="87"/>
      <c r="L76" s="92"/>
      <c r="M76" s="87"/>
      <c r="N76" s="67"/>
      <c r="O76" s="67"/>
    </row>
    <row r="77" spans="1:16" ht="13.15" customHeight="1" x14ac:dyDescent="0.2">
      <c r="A77" s="87"/>
      <c r="B77" s="87"/>
      <c r="C77" s="405" t="s">
        <v>100</v>
      </c>
      <c r="D77" s="418"/>
      <c r="E77" s="418"/>
      <c r="F77" s="418"/>
      <c r="G77" s="419"/>
      <c r="H77" s="97">
        <v>18.7</v>
      </c>
      <c r="I77" s="98">
        <v>18.7</v>
      </c>
      <c r="J77" s="98">
        <v>0</v>
      </c>
      <c r="K77" s="87"/>
      <c r="L77" s="92"/>
      <c r="M77" s="87"/>
      <c r="N77" s="67"/>
      <c r="O77" s="67"/>
    </row>
    <row r="78" spans="1:16" ht="13.9" customHeight="1" x14ac:dyDescent="0.2">
      <c r="A78" s="87"/>
      <c r="B78" s="87"/>
      <c r="C78" s="415" t="s">
        <v>56</v>
      </c>
      <c r="D78" s="416"/>
      <c r="E78" s="416"/>
      <c r="F78" s="416"/>
      <c r="G78" s="420"/>
      <c r="H78" s="99"/>
      <c r="I78" s="129"/>
      <c r="J78" s="129"/>
      <c r="K78" s="87"/>
      <c r="L78" s="92"/>
      <c r="M78" s="87"/>
      <c r="N78" s="67"/>
      <c r="O78" s="67"/>
    </row>
    <row r="79" spans="1:16" ht="13.9" customHeight="1" x14ac:dyDescent="0.2">
      <c r="A79" s="87"/>
      <c r="B79" s="87"/>
      <c r="C79" s="424" t="s">
        <v>57</v>
      </c>
      <c r="D79" s="425"/>
      <c r="E79" s="425"/>
      <c r="F79" s="425"/>
      <c r="G79" s="426"/>
      <c r="H79" s="99"/>
      <c r="I79" s="129"/>
      <c r="J79" s="129"/>
      <c r="K79" s="87"/>
      <c r="L79" s="92"/>
      <c r="M79" s="87"/>
      <c r="N79" s="67"/>
      <c r="O79" s="67"/>
    </row>
    <row r="80" spans="1:16" ht="15" customHeight="1" thickBot="1" x14ac:dyDescent="0.25">
      <c r="A80" s="87"/>
      <c r="B80" s="87"/>
      <c r="C80" s="405" t="s">
        <v>102</v>
      </c>
      <c r="D80" s="406"/>
      <c r="E80" s="406"/>
      <c r="F80" s="406"/>
      <c r="G80" s="407"/>
      <c r="H80" s="99"/>
      <c r="I80" s="129"/>
      <c r="J80" s="129"/>
      <c r="K80" s="87"/>
      <c r="L80" s="92"/>
      <c r="M80" s="87"/>
      <c r="N80" s="67"/>
      <c r="O80" s="67"/>
    </row>
    <row r="81" spans="1:18" ht="13.15" customHeight="1" thickBot="1" x14ac:dyDescent="0.25">
      <c r="A81" s="87"/>
      <c r="B81" s="87"/>
      <c r="C81" s="421" t="s">
        <v>16</v>
      </c>
      <c r="D81" s="422"/>
      <c r="E81" s="422"/>
      <c r="F81" s="422"/>
      <c r="G81" s="423"/>
      <c r="H81" s="100">
        <f>H82*1</f>
        <v>0</v>
      </c>
      <c r="I81" s="100">
        <f t="shared" ref="I81:J81" si="13">I82*1</f>
        <v>0</v>
      </c>
      <c r="J81" s="103">
        <f t="shared" si="13"/>
        <v>0</v>
      </c>
      <c r="K81" s="87"/>
      <c r="L81" s="92"/>
      <c r="M81" s="87"/>
      <c r="N81" s="67"/>
      <c r="O81" s="67"/>
    </row>
    <row r="82" spans="1:18" ht="13.15" customHeight="1" thickBot="1" x14ac:dyDescent="0.25">
      <c r="A82" s="87"/>
      <c r="B82" s="87"/>
      <c r="C82" s="399" t="s">
        <v>58</v>
      </c>
      <c r="D82" s="400"/>
      <c r="E82" s="400"/>
      <c r="F82" s="400"/>
      <c r="G82" s="401"/>
      <c r="H82" s="99"/>
      <c r="I82" s="129"/>
      <c r="J82" s="129"/>
      <c r="K82" s="87"/>
      <c r="L82" s="92"/>
      <c r="M82" s="87"/>
      <c r="N82" s="67"/>
      <c r="O82" s="67"/>
    </row>
    <row r="83" spans="1:18" ht="13.9" customHeight="1" thickBot="1" x14ac:dyDescent="0.25">
      <c r="A83" s="87"/>
      <c r="B83" s="87"/>
      <c r="C83" s="402" t="s">
        <v>17</v>
      </c>
      <c r="D83" s="403"/>
      <c r="E83" s="403"/>
      <c r="F83" s="403"/>
      <c r="G83" s="404"/>
      <c r="H83" s="101">
        <f>H81+H74</f>
        <v>178.7</v>
      </c>
      <c r="I83" s="101">
        <f t="shared" ref="I83:J83" si="14">I81+I74</f>
        <v>178.7</v>
      </c>
      <c r="J83" s="104">
        <f t="shared" si="14"/>
        <v>139.6</v>
      </c>
      <c r="K83" s="87"/>
      <c r="L83" s="92"/>
      <c r="M83" s="87"/>
      <c r="N83" s="67"/>
      <c r="O83" s="67"/>
    </row>
    <row r="90" spans="1:18" x14ac:dyDescent="0.2">
      <c r="R90" s="5">
        <v>0</v>
      </c>
    </row>
  </sheetData>
  <mergeCells count="280">
    <mergeCell ref="N45:N46"/>
    <mergeCell ref="O45:O46"/>
    <mergeCell ref="A45:A46"/>
    <mergeCell ref="B45:B46"/>
    <mergeCell ref="C45:C46"/>
    <mergeCell ref="D45:D46"/>
    <mergeCell ref="E45:E46"/>
    <mergeCell ref="F45:F46"/>
    <mergeCell ref="K45:K46"/>
    <mergeCell ref="L45:L46"/>
    <mergeCell ref="M45:M46"/>
    <mergeCell ref="A53:A54"/>
    <mergeCell ref="B53:B54"/>
    <mergeCell ref="C53:C54"/>
    <mergeCell ref="E53:E54"/>
    <mergeCell ref="K53:K54"/>
    <mergeCell ref="E22:E24"/>
    <mergeCell ref="F22:F24"/>
    <mergeCell ref="K22:K24"/>
    <mergeCell ref="L22:L24"/>
    <mergeCell ref="A51:A52"/>
    <mergeCell ref="C35:C36"/>
    <mergeCell ref="D35:D36"/>
    <mergeCell ref="E35:E36"/>
    <mergeCell ref="B37:B38"/>
    <mergeCell ref="L51:L52"/>
    <mergeCell ref="C43:C44"/>
    <mergeCell ref="K29:K30"/>
    <mergeCell ref="L39:L40"/>
    <mergeCell ref="A35:A36"/>
    <mergeCell ref="B35:B36"/>
    <mergeCell ref="D43:D44"/>
    <mergeCell ref="D39:D40"/>
    <mergeCell ref="F39:F40"/>
    <mergeCell ref="K39:K40"/>
    <mergeCell ref="L61:L62"/>
    <mergeCell ref="M61:M62"/>
    <mergeCell ref="F71:J71"/>
    <mergeCell ref="F72:J72"/>
    <mergeCell ref="F61:F62"/>
    <mergeCell ref="F55:F56"/>
    <mergeCell ref="C63:C64"/>
    <mergeCell ref="D63:D64"/>
    <mergeCell ref="E63:E64"/>
    <mergeCell ref="F63:F64"/>
    <mergeCell ref="K63:K64"/>
    <mergeCell ref="L63:L64"/>
    <mergeCell ref="M63:M64"/>
    <mergeCell ref="K55:K56"/>
    <mergeCell ref="C82:G82"/>
    <mergeCell ref="C83:G83"/>
    <mergeCell ref="C80:G80"/>
    <mergeCell ref="B67:G67"/>
    <mergeCell ref="B66:G66"/>
    <mergeCell ref="C65:G65"/>
    <mergeCell ref="C47:G47"/>
    <mergeCell ref="E59:E60"/>
    <mergeCell ref="K61:K62"/>
    <mergeCell ref="C75:G75"/>
    <mergeCell ref="B63:B64"/>
    <mergeCell ref="C76:G76"/>
    <mergeCell ref="C77:G77"/>
    <mergeCell ref="C78:G78"/>
    <mergeCell ref="C81:G81"/>
    <mergeCell ref="C79:G79"/>
    <mergeCell ref="C74:G74"/>
    <mergeCell ref="C51:C52"/>
    <mergeCell ref="D51:D52"/>
    <mergeCell ref="B51:B52"/>
    <mergeCell ref="B49:B50"/>
    <mergeCell ref="E51:E52"/>
    <mergeCell ref="F51:F52"/>
    <mergeCell ref="K51:K52"/>
    <mergeCell ref="A59:A60"/>
    <mergeCell ref="B59:B60"/>
    <mergeCell ref="C59:C60"/>
    <mergeCell ref="D59:D60"/>
    <mergeCell ref="A63:A64"/>
    <mergeCell ref="C55:C56"/>
    <mergeCell ref="A55:A56"/>
    <mergeCell ref="B55:B56"/>
    <mergeCell ref="C73:G73"/>
    <mergeCell ref="A61:A62"/>
    <mergeCell ref="B61:B62"/>
    <mergeCell ref="C61:C62"/>
    <mergeCell ref="D61:D62"/>
    <mergeCell ref="E61:E62"/>
    <mergeCell ref="D55:D56"/>
    <mergeCell ref="E55:E56"/>
    <mergeCell ref="A4:A6"/>
    <mergeCell ref="B4:B6"/>
    <mergeCell ref="D4:D6"/>
    <mergeCell ref="E13:E14"/>
    <mergeCell ref="E27:E30"/>
    <mergeCell ref="D27:D30"/>
    <mergeCell ref="A27:A30"/>
    <mergeCell ref="B27:B30"/>
    <mergeCell ref="C27:C30"/>
    <mergeCell ref="C17:C19"/>
    <mergeCell ref="D17:D19"/>
    <mergeCell ref="E17:E19"/>
    <mergeCell ref="A22:A24"/>
    <mergeCell ref="B22:B24"/>
    <mergeCell ref="C22:C24"/>
    <mergeCell ref="C13:C14"/>
    <mergeCell ref="D13:D14"/>
    <mergeCell ref="C20:G20"/>
    <mergeCell ref="F27:F30"/>
    <mergeCell ref="A25:A26"/>
    <mergeCell ref="B25:B26"/>
    <mergeCell ref="C9:C10"/>
    <mergeCell ref="D9:D10"/>
    <mergeCell ref="E9:E10"/>
    <mergeCell ref="F9:F10"/>
    <mergeCell ref="C37:C38"/>
    <mergeCell ref="D37:D38"/>
    <mergeCell ref="A33:A34"/>
    <mergeCell ref="B33:B34"/>
    <mergeCell ref="F35:F36"/>
    <mergeCell ref="C33:C34"/>
    <mergeCell ref="D33:D34"/>
    <mergeCell ref="E37:E38"/>
    <mergeCell ref="F37:F38"/>
    <mergeCell ref="A37:A38"/>
    <mergeCell ref="F13:F14"/>
    <mergeCell ref="F33:F34"/>
    <mergeCell ref="F17:F19"/>
    <mergeCell ref="D22:D24"/>
    <mergeCell ref="C15:C16"/>
    <mergeCell ref="D15:D16"/>
    <mergeCell ref="E15:E16"/>
    <mergeCell ref="F15:F16"/>
    <mergeCell ref="I1:M1"/>
    <mergeCell ref="E4:E6"/>
    <mergeCell ref="F4:F6"/>
    <mergeCell ref="G4:G6"/>
    <mergeCell ref="H5:H6"/>
    <mergeCell ref="I5:I6"/>
    <mergeCell ref="C4:C6"/>
    <mergeCell ref="K5:K6"/>
    <mergeCell ref="L5:M5"/>
    <mergeCell ref="K4:M4"/>
    <mergeCell ref="D3:K3"/>
    <mergeCell ref="H4:J4"/>
    <mergeCell ref="J5:J6"/>
    <mergeCell ref="M39:M40"/>
    <mergeCell ref="L37:L38"/>
    <mergeCell ref="K9:K10"/>
    <mergeCell ref="O27:O30"/>
    <mergeCell ref="N33:N34"/>
    <mergeCell ref="E43:E44"/>
    <mergeCell ref="F43:F44"/>
    <mergeCell ref="C49:C50"/>
    <mergeCell ref="L43:L44"/>
    <mergeCell ref="M43:M44"/>
    <mergeCell ref="L49:L50"/>
    <mergeCell ref="K49:K50"/>
    <mergeCell ref="M49:M50"/>
    <mergeCell ref="K13:K14"/>
    <mergeCell ref="L15:L16"/>
    <mergeCell ref="M15:M16"/>
    <mergeCell ref="K17:K19"/>
    <mergeCell ref="L17:L19"/>
    <mergeCell ref="M17:M19"/>
    <mergeCell ref="M22:M24"/>
    <mergeCell ref="K15:K16"/>
    <mergeCell ref="F49:F50"/>
    <mergeCell ref="E49:E50"/>
    <mergeCell ref="D49:D50"/>
    <mergeCell ref="N4:N6"/>
    <mergeCell ref="O4:O6"/>
    <mergeCell ref="K37:K38"/>
    <mergeCell ref="K35:K36"/>
    <mergeCell ref="L9:L10"/>
    <mergeCell ref="M9:M10"/>
    <mergeCell ref="L29:L30"/>
    <mergeCell ref="M29:M30"/>
    <mergeCell ref="M13:M14"/>
    <mergeCell ref="L13:L14"/>
    <mergeCell ref="B7:O7"/>
    <mergeCell ref="C8:O8"/>
    <mergeCell ref="N9:N10"/>
    <mergeCell ref="O9:O10"/>
    <mergeCell ref="N11:N12"/>
    <mergeCell ref="O11:O12"/>
    <mergeCell ref="N13:N14"/>
    <mergeCell ref="O13:O14"/>
    <mergeCell ref="N15:N16"/>
    <mergeCell ref="O15:O16"/>
    <mergeCell ref="D11:D12"/>
    <mergeCell ref="C11:C12"/>
    <mergeCell ref="E11:E12"/>
    <mergeCell ref="F11:F12"/>
    <mergeCell ref="K43:K44"/>
    <mergeCell ref="A49:A50"/>
    <mergeCell ref="B43:B44"/>
    <mergeCell ref="A43:A44"/>
    <mergeCell ref="M35:M36"/>
    <mergeCell ref="L35:L36"/>
    <mergeCell ref="M33:M34"/>
    <mergeCell ref="L33:L34"/>
    <mergeCell ref="E33:E34"/>
    <mergeCell ref="A41:A42"/>
    <mergeCell ref="B41:B42"/>
    <mergeCell ref="C41:C42"/>
    <mergeCell ref="D41:D42"/>
    <mergeCell ref="E41:E42"/>
    <mergeCell ref="F41:F42"/>
    <mergeCell ref="K41:K42"/>
    <mergeCell ref="A39:A40"/>
    <mergeCell ref="B39:B40"/>
    <mergeCell ref="C39:C40"/>
    <mergeCell ref="E39:E40"/>
    <mergeCell ref="K33:K34"/>
    <mergeCell ref="L41:L42"/>
    <mergeCell ref="M41:M42"/>
    <mergeCell ref="M37:M38"/>
    <mergeCell ref="N17:N19"/>
    <mergeCell ref="O17:O19"/>
    <mergeCell ref="C21:O21"/>
    <mergeCell ref="N20:O20"/>
    <mergeCell ref="N22:N24"/>
    <mergeCell ref="N25:N26"/>
    <mergeCell ref="C25:C26"/>
    <mergeCell ref="D25:D26"/>
    <mergeCell ref="E25:E26"/>
    <mergeCell ref="G22:G23"/>
    <mergeCell ref="H22:H23"/>
    <mergeCell ref="I22:I23"/>
    <mergeCell ref="J22:J23"/>
    <mergeCell ref="O25:O26"/>
    <mergeCell ref="O22:O24"/>
    <mergeCell ref="N61:N62"/>
    <mergeCell ref="O61:O62"/>
    <mergeCell ref="N63:N64"/>
    <mergeCell ref="O63:O64"/>
    <mergeCell ref="N65:O65"/>
    <mergeCell ref="N57:O57"/>
    <mergeCell ref="N43:N44"/>
    <mergeCell ref="O43:O44"/>
    <mergeCell ref="C48:O48"/>
    <mergeCell ref="N49:N50"/>
    <mergeCell ref="O49:O50"/>
    <mergeCell ref="N51:N52"/>
    <mergeCell ref="O51:O52"/>
    <mergeCell ref="N53:N54"/>
    <mergeCell ref="O53:O54"/>
    <mergeCell ref="N47:O47"/>
    <mergeCell ref="L55:L56"/>
    <mergeCell ref="M55:M56"/>
    <mergeCell ref="F53:F54"/>
    <mergeCell ref="F59:F60"/>
    <mergeCell ref="D53:D54"/>
    <mergeCell ref="M51:M52"/>
    <mergeCell ref="L53:L54"/>
    <mergeCell ref="M53:M54"/>
    <mergeCell ref="N31:O31"/>
    <mergeCell ref="K25:K26"/>
    <mergeCell ref="L25:L26"/>
    <mergeCell ref="M25:M26"/>
    <mergeCell ref="F25:F26"/>
    <mergeCell ref="N29:N30"/>
    <mergeCell ref="N55:N56"/>
    <mergeCell ref="M58:O58"/>
    <mergeCell ref="N59:N60"/>
    <mergeCell ref="O59:O60"/>
    <mergeCell ref="O33:O34"/>
    <mergeCell ref="N35:N36"/>
    <mergeCell ref="O35:O36"/>
    <mergeCell ref="N37:N38"/>
    <mergeCell ref="O37:O38"/>
    <mergeCell ref="N39:N40"/>
    <mergeCell ref="O39:O40"/>
    <mergeCell ref="N41:N42"/>
    <mergeCell ref="O41:O42"/>
    <mergeCell ref="G28:G29"/>
    <mergeCell ref="H28:H29"/>
    <mergeCell ref="I28:I29"/>
    <mergeCell ref="J28:J29"/>
    <mergeCell ref="D31:F31"/>
  </mergeCells>
  <phoneticPr fontId="1" type="noConversion"/>
  <pageMargins left="0.55118110236220474" right="0.35433070866141736" top="0.59055118110236227" bottom="0.59055118110236227" header="0.51181102362204722" footer="0.51181102362204722"/>
  <pageSetup paperSize="9" scale="76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J8" sqref="J8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27</v>
      </c>
    </row>
    <row r="3" spans="2:3" ht="32.25" thickBot="1" x14ac:dyDescent="0.25">
      <c r="B3" s="10" t="s">
        <v>18</v>
      </c>
      <c r="C3" s="11" t="s">
        <v>19</v>
      </c>
    </row>
    <row r="4" spans="2:3" ht="15.75" x14ac:dyDescent="0.2">
      <c r="B4" s="65">
        <v>0</v>
      </c>
      <c r="C4" s="66" t="s">
        <v>20</v>
      </c>
    </row>
    <row r="5" spans="2:3" ht="15.75" x14ac:dyDescent="0.2">
      <c r="B5" s="12">
        <v>1</v>
      </c>
      <c r="C5" s="13" t="s">
        <v>22</v>
      </c>
    </row>
    <row r="6" spans="2:3" ht="15.75" x14ac:dyDescent="0.2">
      <c r="B6" s="12">
        <v>2</v>
      </c>
      <c r="C6" s="13" t="s">
        <v>21</v>
      </c>
    </row>
    <row r="7" spans="2:3" ht="15.75" x14ac:dyDescent="0.2">
      <c r="B7" s="12">
        <v>3</v>
      </c>
      <c r="C7" s="13" t="s">
        <v>24</v>
      </c>
    </row>
    <row r="8" spans="2:3" ht="15.75" x14ac:dyDescent="0.2">
      <c r="B8" s="12">
        <v>4</v>
      </c>
      <c r="C8" s="13" t="s">
        <v>79</v>
      </c>
    </row>
    <row r="9" spans="2:3" ht="15.75" x14ac:dyDescent="0.2">
      <c r="B9" s="12">
        <v>5</v>
      </c>
      <c r="C9" s="13" t="s">
        <v>80</v>
      </c>
    </row>
    <row r="10" spans="2:3" ht="15.75" x14ac:dyDescent="0.2">
      <c r="B10" s="12">
        <v>6</v>
      </c>
      <c r="C10" s="13" t="s">
        <v>25</v>
      </c>
    </row>
    <row r="11" spans="2:3" ht="15.75" x14ac:dyDescent="0.2">
      <c r="B11" s="12">
        <v>7</v>
      </c>
      <c r="C11" s="13" t="s">
        <v>81</v>
      </c>
    </row>
    <row r="12" spans="2:3" ht="15.75" x14ac:dyDescent="0.2">
      <c r="B12" s="12">
        <v>8</v>
      </c>
      <c r="C12" s="13" t="s">
        <v>82</v>
      </c>
    </row>
    <row r="13" spans="2:3" ht="15.75" x14ac:dyDescent="0.2">
      <c r="B13" s="12">
        <v>9</v>
      </c>
      <c r="C13" s="13" t="s">
        <v>83</v>
      </c>
    </row>
    <row r="14" spans="2:3" ht="15.75" x14ac:dyDescent="0.2">
      <c r="B14" s="12">
        <v>10</v>
      </c>
      <c r="C14" s="13" t="s">
        <v>67</v>
      </c>
    </row>
    <row r="15" spans="2:3" ht="31.5" x14ac:dyDescent="0.2">
      <c r="B15" s="12">
        <v>11</v>
      </c>
      <c r="C15" s="13" t="s">
        <v>84</v>
      </c>
    </row>
    <row r="16" spans="2:3" ht="15.75" x14ac:dyDescent="0.2">
      <c r="B16" s="12">
        <v>12</v>
      </c>
      <c r="C16" s="13" t="s">
        <v>85</v>
      </c>
    </row>
    <row r="17" spans="2:3" ht="15.75" x14ac:dyDescent="0.2">
      <c r="B17" s="12">
        <v>13</v>
      </c>
      <c r="C17" s="13" t="s">
        <v>86</v>
      </c>
    </row>
    <row r="18" spans="2:3" ht="15.75" x14ac:dyDescent="0.2">
      <c r="B18" s="12">
        <v>14</v>
      </c>
      <c r="C18" s="13" t="s">
        <v>87</v>
      </c>
    </row>
    <row r="19" spans="2:3" ht="15.75" x14ac:dyDescent="0.2">
      <c r="B19" s="12">
        <v>15</v>
      </c>
      <c r="C19" s="13" t="s">
        <v>26</v>
      </c>
    </row>
    <row r="20" spans="2:3" ht="15.75" x14ac:dyDescent="0.2">
      <c r="B20" s="12">
        <v>16</v>
      </c>
      <c r="C20" s="13" t="s">
        <v>88</v>
      </c>
    </row>
    <row r="21" spans="2:3" ht="15.75" x14ac:dyDescent="0.2">
      <c r="B21" s="12">
        <v>17</v>
      </c>
      <c r="C21" s="13" t="s">
        <v>23</v>
      </c>
    </row>
    <row r="22" spans="2:3" ht="16.5" thickBot="1" x14ac:dyDescent="0.25">
      <c r="B22" s="14">
        <v>18</v>
      </c>
      <c r="C22" s="15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Daiva Breivienė</cp:lastModifiedBy>
  <cp:lastPrinted>2020-03-10T10:43:37Z</cp:lastPrinted>
  <dcterms:created xsi:type="dcterms:W3CDTF">1996-10-14T23:33:28Z</dcterms:created>
  <dcterms:modified xsi:type="dcterms:W3CDTF">2020-03-12T11:41:21Z</dcterms:modified>
</cp:coreProperties>
</file>