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34" i="2" l="1"/>
  <c r="J33" i="2" l="1"/>
  <c r="I33" i="2"/>
  <c r="H33" i="2"/>
  <c r="J84" i="2" l="1"/>
  <c r="I84" i="2"/>
  <c r="H84" i="2"/>
  <c r="J90" i="2" l="1"/>
  <c r="I90" i="2"/>
  <c r="H90" i="2"/>
  <c r="J92" i="2" l="1"/>
  <c r="H92" i="2"/>
  <c r="I92" i="2"/>
  <c r="J60" i="2" l="1"/>
  <c r="J61" i="2" s="1"/>
  <c r="I60" i="2"/>
  <c r="I61" i="2" s="1"/>
  <c r="H60" i="2"/>
  <c r="H61" i="2" s="1"/>
  <c r="I54" i="2"/>
  <c r="J54" i="2"/>
  <c r="H54" i="2"/>
  <c r="I39" i="2"/>
  <c r="J39" i="2"/>
  <c r="H39" i="2"/>
  <c r="I25" i="2"/>
  <c r="J25" i="2"/>
  <c r="H25" i="2"/>
  <c r="I21" i="2"/>
  <c r="J21" i="2"/>
  <c r="H21" i="2"/>
  <c r="H16" i="2"/>
  <c r="I16" i="2"/>
  <c r="J16" i="2"/>
  <c r="I66" i="2" l="1"/>
  <c r="H29" i="2"/>
  <c r="J29" i="2"/>
  <c r="I29" i="2"/>
  <c r="J48" i="2" l="1"/>
  <c r="I48" i="2"/>
  <c r="H48" i="2"/>
  <c r="J12" i="2"/>
  <c r="H12" i="2"/>
  <c r="I12" i="2"/>
  <c r="J66" i="2" l="1"/>
  <c r="H66" i="2"/>
  <c r="I55" i="2"/>
  <c r="J55" i="2"/>
  <c r="I31" i="2"/>
  <c r="I34" i="2" s="1"/>
  <c r="J31" i="2"/>
  <c r="H55" i="2"/>
  <c r="J45" i="2" l="1"/>
  <c r="I45" i="2"/>
  <c r="H45" i="2"/>
  <c r="J42" i="2"/>
  <c r="I42" i="2"/>
  <c r="H42" i="2"/>
  <c r="H31" i="2"/>
  <c r="H34" i="2" s="1"/>
  <c r="I68" i="2"/>
  <c r="I69" i="2" s="1"/>
  <c r="J68" i="2"/>
  <c r="J69" i="2" s="1"/>
  <c r="J70" i="2" s="1"/>
  <c r="H68" i="2"/>
  <c r="H69" i="2" s="1"/>
  <c r="J49" i="2" l="1"/>
  <c r="J71" i="2" s="1"/>
  <c r="H49" i="2"/>
  <c r="H70" i="2" s="1"/>
  <c r="I49" i="2"/>
  <c r="I70" i="2" s="1"/>
  <c r="I71" i="2" s="1"/>
  <c r="H71" i="2" l="1"/>
</calcChain>
</file>

<file path=xl/sharedStrings.xml><?xml version="1.0" encoding="utf-8"?>
<sst xmlns="http://schemas.openxmlformats.org/spreadsheetml/2006/main" count="341" uniqueCount="186">
  <si>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</si>
  <si>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</si>
  <si>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</si>
  <si>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</si>
  <si>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</si>
  <si>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</si>
  <si>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</si>
  <si>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</si>
  <si>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</si>
  <si>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</si>
  <si>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</si>
  <si>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</si>
  <si>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</si>
  <si>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</si>
  <si>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</si>
  <si>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</si>
  <si>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</si>
  <si>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</si>
  <si>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</si>
  <si>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KULTŪROS IR MENO PROGRAMA (11)</t>
  </si>
  <si>
    <t>Sudaryti sąlygas Muzikinio teatro veiklai</t>
  </si>
  <si>
    <t>Sudaryti sąlygas Dailės galerijos veiklai</t>
  </si>
  <si>
    <t>Sudaryti sąlygas teatro ,,Menas“ veiklai</t>
  </si>
  <si>
    <t>Sudaryti sąlygas Lėlių vežimo teatro veiklai</t>
  </si>
  <si>
    <t>Spektaklių skaičius per metus</t>
  </si>
  <si>
    <t xml:space="preserve">Premjerų skaičius per metus </t>
  </si>
  <si>
    <t>Koncertų skaičius per metus</t>
  </si>
  <si>
    <t>Parodų skaičius per metus</t>
  </si>
  <si>
    <t>Kino renginių skaičius</t>
  </si>
  <si>
    <t xml:space="preserve">Žiūrovų (lankytojų) skaičius  </t>
  </si>
  <si>
    <t>03</t>
  </si>
  <si>
    <t>04</t>
  </si>
  <si>
    <t>05</t>
  </si>
  <si>
    <t>Sudaryti sąlygas Savivaldybės viešosios bibliotekos veiklai</t>
  </si>
  <si>
    <t xml:space="preserve">Viešosios bibliotekos skaitytojų skaičius </t>
  </si>
  <si>
    <t>Įsigytų naujų knygų skaičius</t>
  </si>
  <si>
    <t>Puoselėti kultūros paveldą</t>
  </si>
  <si>
    <t>Užtikrinti Kraštotyros muziejaus veiklą</t>
  </si>
  <si>
    <t>Kraštotyros muziejaus lankytojų skaičius</t>
  </si>
  <si>
    <t>Naujų edukacinių programų skaičius</t>
  </si>
  <si>
    <t>Edukacinių programų lankytojų skaičius per metus</t>
  </si>
  <si>
    <t>Sudaryti sąlygas kultūros centro Panevėžio bendruomenių rūmų veiklai</t>
  </si>
  <si>
    <t>Renginių miesto bendruomenei skaičius per metus</t>
  </si>
  <si>
    <t>288724610</t>
  </si>
  <si>
    <t>191782373</t>
  </si>
  <si>
    <t>190432352</t>
  </si>
  <si>
    <t>148428990</t>
  </si>
  <si>
    <t>148504349</t>
  </si>
  <si>
    <t>190431250</t>
  </si>
  <si>
    <t xml:space="preserve">190431446 </t>
  </si>
  <si>
    <t>3</t>
  </si>
  <si>
    <t>Naujų parengtų programų skaičius per metus</t>
  </si>
  <si>
    <t>288724610
193278297</t>
  </si>
  <si>
    <t>SB</t>
  </si>
  <si>
    <t>06</t>
  </si>
  <si>
    <t>07</t>
  </si>
  <si>
    <t>Užtikrinti Panevėžio paveldo skaitmeninimą ir skelbimą</t>
  </si>
  <si>
    <t>Aptarnaujamų prieigų skaičius</t>
  </si>
  <si>
    <t>Naujų parengtų edukacinių programų skaičius</t>
  </si>
  <si>
    <t>Edukacinių programų dalyvių skaičius</t>
  </si>
  <si>
    <t>Interneto lankytojų skaičius</t>
  </si>
  <si>
    <t>Skirtų stipendijų skaičius</t>
  </si>
  <si>
    <t>Suskaitmenintų dokumentų skaičius</t>
  </si>
  <si>
    <t>Paskelbtų suskaitmenintų dokumentų skaičius</t>
  </si>
  <si>
    <t>Paversti Panevėžio miestą kultūros traukos centru</t>
  </si>
  <si>
    <t>Sudaryti sąlygas miesto gyventojams, ypač jaunimui, dalyvauti kultūros ir meno veikloje, ugdyti jų kūrybiškumą ir meninę raišką</t>
  </si>
  <si>
    <t>Sudaryti sąlygas kino centrui „Garsas“ nekomercinio kino sklaidai</t>
  </si>
  <si>
    <t>Skirti stipendijas menininkams</t>
  </si>
  <si>
    <t>302477544</t>
  </si>
  <si>
    <t xml:space="preserve">Parodų lankytojų skaičius  </t>
  </si>
  <si>
    <t>Užtikrinti, kad kultūra Panevėžyje būtų aukštos šiuolaikiškos kokybės ir išsiskirtų iš kitų miestų</t>
  </si>
  <si>
    <t>25</t>
  </si>
  <si>
    <t xml:space="preserve">Įgyvendinti renginių rinkodaros priemones </t>
  </si>
  <si>
    <t>Įgyvendintų rinkodaros priemonių skaičius</t>
  </si>
  <si>
    <t>VB</t>
  </si>
  <si>
    <t>Paaiškinimai dėl nukrypimų</t>
  </si>
  <si>
    <t>Planuotos reikšmės</t>
  </si>
  <si>
    <t>Faktinės reikšmės</t>
  </si>
  <si>
    <r>
      <t xml:space="preserve">Savivaldybės biudžeto lėšos </t>
    </r>
    <r>
      <rPr>
        <b/>
        <sz val="10"/>
        <rFont val="Times New Roman"/>
        <family val="1"/>
      </rPr>
      <t>SB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</si>
  <si>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</si>
  <si>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</si>
  <si>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</si>
  <si>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</si>
  <si>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Sudaryti tinkamas sąlygas profesionaliojo meno kūrybai, įkurti ir vystyti kūrybinių industrijų sektorių mieste</t>
  </si>
  <si>
    <t>Nekomercinio kino rodymas (proc.)</t>
  </si>
  <si>
    <t>0;6</t>
  </si>
  <si>
    <t>Finansuotų meno kolektyvų skaičius</t>
  </si>
  <si>
    <t>08</t>
  </si>
  <si>
    <t>Įsteigti kasmetines Panevėžio miesto kultūros ir meno premijas</t>
  </si>
  <si>
    <t>Įsteigtų kultūros ir meno premijų nominacijų skaičius</t>
  </si>
  <si>
    <t>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</si>
  <si>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</si>
  <si>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</si>
  <si>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</si>
  <si>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</si>
  <si>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</si>
  <si>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</si>
  <si>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</si>
  <si>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</si>
  <si>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</si>
  <si>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</si>
  <si>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</si>
  <si>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</si>
  <si>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</si>
  <si>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</si>
  <si>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</si>
  <si>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</si>
  <si>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</si>
  <si>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</si>
  <si>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</si>
  <si>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</si>
  <si>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</si>
  <si>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</si>
  <si>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SP</t>
  </si>
  <si>
    <t>Didinti kultūros ir meno indėlį į miesto gyvybingumą</t>
  </si>
  <si>
    <t>Remti tradicinius ir unikalius miesto kultūros renginius</t>
  </si>
  <si>
    <t>Paremtų kultūros ir meno  projektų skaičius</t>
  </si>
  <si>
    <t>Finansuotų įvairių renginių skaičius</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</si>
  <si>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</si>
  <si>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</si>
  <si>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Įstaigų uždirbtos pajamos </t>
    </r>
    <r>
      <rPr>
        <b/>
        <sz val="10"/>
        <rFont val="Times New Roman"/>
        <family val="1"/>
      </rPr>
      <t>SP</t>
    </r>
    <r>
      <rPr>
        <sz val="10"/>
        <rFont val="Times New Roman"/>
        <family val="1"/>
      </rPr>
      <t xml:space="preserve"> (pajamos už paslaugas)</t>
    </r>
  </si>
  <si>
    <t>10</t>
  </si>
  <si>
    <t>62</t>
  </si>
  <si>
    <t>195</t>
  </si>
  <si>
    <t>71</t>
  </si>
  <si>
    <t>2500</t>
  </si>
  <si>
    <t>26</t>
  </si>
  <si>
    <t>42000</t>
  </si>
  <si>
    <t>4020</t>
  </si>
  <si>
    <t>11</t>
  </si>
  <si>
    <t>Sudaryti sąlygas mėgėjų meno kolektyvų pasirengimui  dalyvauti Dainų šventėje</t>
  </si>
  <si>
    <t>9</t>
  </si>
  <si>
    <t>120</t>
  </si>
  <si>
    <t>Sudaryti sąlygas Stasio Eidrigevičiaus menų centras (SEMC) veiklai</t>
  </si>
  <si>
    <t>PANEVĖŽIO MIESTO SAVIVALDYBĖS 2019 -2021 METŲ VEIKLOS PLANO ĮGYVENDINIMO 2019 METAIS ATASKAITA</t>
  </si>
  <si>
    <t>2019 m. asignavimų patvirtintas planas</t>
  </si>
  <si>
    <t>2019 m. asignavimų patikslintas planas</t>
  </si>
  <si>
    <t>2019 m. panaudotos lėšos (kasinės išlaidos)</t>
  </si>
  <si>
    <t>15000</t>
  </si>
  <si>
    <t>1080</t>
  </si>
  <si>
    <t>13</t>
  </si>
  <si>
    <t>52</t>
  </si>
  <si>
    <t>12500</t>
  </si>
  <si>
    <t>15</t>
  </si>
  <si>
    <t>5000</t>
  </si>
  <si>
    <t>Parengta ir patvirtinta SEMC strategija, misija ir vizija</t>
  </si>
  <si>
    <t>Stasio Eidrigevičiaus vardo ir SEMC viešinimo renginių skaičius</t>
  </si>
  <si>
    <t>12400</t>
  </si>
  <si>
    <t>320</t>
  </si>
  <si>
    <t>422</t>
  </si>
  <si>
    <t>229</t>
  </si>
  <si>
    <t>4</t>
  </si>
  <si>
    <t>16221</t>
  </si>
  <si>
    <t xml:space="preserve">Stengiantis tikslingai įvykdyti spektaklių metų planą, kryptingai bei profesionaliai bendradarbiaujant su užsakovais, pasiekta didesnių rezultatų. Spektaklių skaičius padidėjo ir dėl naujo pojūčio spektaklio kūdikiams „Tarkšt barkšt“, kurį dėl riboto žiūrovų skaičiau reikia rodyti dažniau (1 spektaklyje dalyvauja iki 30 asmenų) Keturi premjeriniai spektakliai: pojūčių spektaklis „Tarkšt barkšt“, P. Bomaršė „Figaro vedybos“, H.K.Anderseno pasakos motyvais „Mergaitė su degtukais“, teatrų aktorių performansas„Ėjo ir nuėjo“. Žymiai padidėjo užsakomųjų spektaklių žiųrovų skaičius .
</t>
  </si>
  <si>
    <t>12837</t>
  </si>
  <si>
    <t>Dėl aktorių kaitos, pagrindinės  aktorės vaiko priežiūros atostogų  teko nuimti  populiariausius repertuarinius spektalius. Kalėdiniu laikotarpiu parodyta mažiau spektaklių, negu ankstesniais metais. Dėl šių priežasčių nesurinktas planuotas žiūrovų skaičius.  Pastatyti 3 premjeriniai spektakliai. Dėl aktorių kaitos, naujų aktorių įvedimo į esamus spektaklius, bei naujos įstaigos strategijos, atsisakyta vienos planuotos premjeros.</t>
  </si>
  <si>
    <t>14</t>
  </si>
  <si>
    <t>57</t>
  </si>
  <si>
    <t>16724</t>
  </si>
  <si>
    <t>Labiausiai lankomi ir turintys paklausą trys paskutiniai teatro pastatymai: A. Bražinsko miuziklas „Šnekučiai“, R. Rodgers 2 dalių miuziklas „Muzikos garsai“ (premjera 2018 m.) ir J.Strauss 2-jų veiksmų operetė „Vienos kraujas“ (2019 m.), todėl ir buvo paryta daugiau spektaklių , negu planuota. Per metus pastatytas viena operetė - J.Strauss 2-jų veiksmų operetė „Vienos kraujas“ ir muzikinis spektaklis „Vien tik mūzos valdo mus“. Parengtos profesionalios koncertinės programos su atlikėjais ir jos atliktos pagal iš anksto suplanuotą repertuarą.  Siekiama pasirodymų profesionalumo ir kokybės, o ne kiekybės. Išaugo žiūrovų skaičius dėl patrauklių pastatymų ir  profesionaliai parengtų ir atliktų koncertinių programų.</t>
  </si>
  <si>
    <t>34</t>
  </si>
  <si>
    <t>9208</t>
  </si>
  <si>
    <t>1864</t>
  </si>
  <si>
    <t>75,02</t>
  </si>
  <si>
    <t>75818</t>
  </si>
  <si>
    <t>12463</t>
  </si>
  <si>
    <t>4164</t>
  </si>
  <si>
    <t>390</t>
  </si>
  <si>
    <t>236</t>
  </si>
  <si>
    <t>1</t>
  </si>
  <si>
    <t>6779</t>
  </si>
  <si>
    <t xml:space="preserve">Kraštotyros muziejus skyrė išskirtinį dėmesį dokumentų skaitmeninimui ir jų paskelbimui. </t>
  </si>
  <si>
    <t xml:space="preserve"> Toliau vykdoma kultūros ir meno įstaigų veiklos reklama Laisvės a. ant reklaminių stulpų, informaciją keičiant kas mėnesį. </t>
  </si>
  <si>
    <t xml:space="preserve">Muziejaus lankytojų ir edukacinių programų lankytojų skaičiaus padidėjimui turėjo įtakos Kultūros paso paslaugų teikimas.  Parengta viena nauja edukacinė programa „Sportuok pats“. Kadangi dėl užsitęsusio kraštotyros muziejaus remonto, nebuvo įrengtas laiku edukacijos centras ir nebuvo sąlygų parengti kitas planuotas 9 programas. </t>
  </si>
  <si>
    <t>12</t>
  </si>
  <si>
    <t>437</t>
  </si>
  <si>
    <t>Visas dėmesys buvo skirtas, organizuojant  išskirtinius miesto masinius renginius (Vasario 16-osios, Kovo 11-osios dienos renginiai, vasarvidžio šventė, miesto gimtadienis ir kt.)</t>
  </si>
  <si>
    <t xml:space="preserve">14 mėgėjų meno kolektyvų pateikė paraiškas daliniam finansavimui gauti. Atlikus dokumentų administracinės atitikties vertinimą, du projektai duvo atmesti. Dalinai finansuoti 7 choreografijos, 3 vokalinės muzikos ir 2 folkloro kolektyvai. </t>
  </si>
  <si>
    <t>30</t>
  </si>
  <si>
    <t>Dalinai finasuota 30 Kultūros ir meno projektų. Projektų įgyvendinimui iš kitų finansavimo šaltinių pritraukta 140,98 tūkst. Eur. Iš Savivaldybės biudžeto vieno projekto įgyvendinimui vidutiniškai skirta 28 proc. reikalingų lėšų. Dalinai finansuoti 2 renginiai: (Kultūros dienos renginys ir Metų panevėžiečių apdovanojimo ceremonija).</t>
  </si>
  <si>
    <r>
      <t xml:space="preserve">Projektų „Prisijungusi Lietuva“ bei „Gyventojų skatinimas išmaniai naudotis internetu atnaujintoje viešosios interneto prieigos infrastruktūroje“ įgyvendinimas (intensyvūs gyventojų mokymai, naujos paslaugos) lėmė skaitytojų skaičiaus augimą.  </t>
    </r>
    <r>
      <rPr>
        <sz val="9"/>
        <rFont val="Times New Roman"/>
        <family val="1"/>
        <charset val="186"/>
      </rPr>
      <t xml:space="preserve">Knygų įsigyta 144 fiz. vnt. daugiau negu planuota. Knygų kainos svyruoja, prognozuoti tiksliai, kiek knygų galima bus įsigyti, neįmanoma. </t>
    </r>
    <r>
      <rPr>
        <sz val="9"/>
        <rFont val="Times New Roman"/>
        <family val="1"/>
      </rPr>
      <t xml:space="preserve"> Atnaujinta kompiuterinė įranga sąlygojo interneto vartotojų augimą. </t>
    </r>
  </si>
  <si>
    <t xml:space="preserve">Nekomercinio kino rodymo procentas padidėjo dėl naujų žiūroviškų filmų patekimo į Lietuvos kino rinką.
Žiūrovų skaičius ženkliai padidėjo dėl Panevėžio mieste susidariusios situacijos, kai iki rugpjūčio mėnesio nedirbo komercinio tinklo kino teatras.
Renginių skaičius padidėjo, nes buvo išleista daugiau nei planuota lietuviškų filmų premjerų. Su kiekvieno lietuviško filmo kūrybine grupe yra organizuojamas susitikimas
</t>
  </si>
  <si>
    <t xml:space="preserve"> 2019 m. buvo pateikta 10 paraiškų dėl kultūros ir meno stipendijos skyrimo. Atlikus dokumentų atitikties vertinimą, dvi paraiškos buvo atmestos. Likusiems 8 menininkams buvo skirtos Kultūros ir meno stipendijos. Dviem menininkams skirta po 2500 Eur, keturiems - po 2000 Eur, vienam - 1500 Eur,  vienam - 500 Eur. Paremti  2 foto, 1 literatūros ir 5 dailės kūrybiniai projektai.</t>
  </si>
  <si>
    <t>Organizuota ir pravesta diskusija „Stasio Eidrigevičiaus menų centro kūrimo dienoraščiai“ Vilniaus knygų mugėje.  S. Eidrigevičiaus darbų parodos „Hommage a Ciurlionis“  pristatymas Nacionaliniame M.K.Čiurlionio dailės muziejuje</t>
  </si>
  <si>
    <t>Įteiktos premijos: menininkui E. Radvenskui, fotomenininkui E. Ivanauskuii, bibliotekininkei A. Mikelinskaitei</t>
  </si>
  <si>
    <t>Išaugo parodų skaičius, nes daug parodų suorganizuota ne galerijos ekspozicinėse patalpose. Didesnis lankytojų skaičius, kadangi įgyvendinti projektai „XXII Panevėžio tarptautinis keramikos simpoziumas“, „Panevėžio tarptautinė fotografijos bienalė „Žmogus ir miestas 2019“, kurie papildomai pritraukė lankytojų. Edukacinių programų dalyvių skaičius sumažėjo, dėl Dailės galerijos patalpų remonto. Edukacinės programos, parodų atidarymai bei kiti galerijos renginiai vyko Keramikos paviljone.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</si>
</sst>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3"/>
      <name val="Times New Roman"/>
      <family val="1"/>
    </font>
    <font>
      <sz val="8"/>
      <color rgb="FFFF0000"/>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1"/>
      <color theme="1"/>
      <name val="Calibri"/>
      <family val="2"/>
      <scheme val="minor"/>
    </font>
    <font>
      <strike/>
      <sz val="8"/>
      <name val="Times New Roman"/>
      <family val="1"/>
    </font>
    <font>
      <sz val="10"/>
      <color rgb="FFFF0000"/>
      <name val="Arial"/>
      <family val="2"/>
    </font>
    <font>
      <sz val="8"/>
      <color rgb="FFFF0000"/>
      <name val="Times New Roman"/>
      <family val="1"/>
      <charset val="186"/>
    </font>
    <font>
      <sz val="10"/>
      <name val="Arial"/>
      <family val="2"/>
    </font>
    <font>
      <strike/>
      <sz val="10"/>
      <name val="Times New Roman"/>
      <family val="1"/>
    </font>
    <font>
      <b/>
      <sz val="10"/>
      <name val="Times New Roman"/>
      <family val="1"/>
      <charset val="186"/>
    </font>
    <font>
      <sz val="9"/>
      <color rgb="FFFF0000"/>
      <name val="Arial"/>
      <family val="2"/>
      <charset val="186"/>
    </font>
    <font>
      <sz val="9"/>
      <name val="Arial"/>
      <family val="2"/>
      <charset val="186"/>
    </font>
    <font>
      <sz val="9"/>
      <name val="Times New Roman"/>
      <family val="1"/>
      <charset val="186"/>
    </font>
    <font>
      <sz val="9"/>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0" fillId="0" borderId="0"/>
  </cellStyleXfs>
  <cellXfs count="357">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7" fillId="0" borderId="4" xfId="0" applyFont="1" applyBorder="1" applyAlignment="1">
      <alignment horizontal="center" vertical="top"/>
    </xf>
    <xf numFmtId="164" fontId="7" fillId="4" borderId="4"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164" fontId="7" fillId="0" borderId="6" xfId="0" applyNumberFormat="1" applyFont="1" applyFill="1" applyBorder="1" applyAlignment="1">
      <alignment horizontal="center" vertical="center"/>
    </xf>
    <xf numFmtId="0" fontId="9" fillId="5" borderId="8" xfId="0" applyFont="1" applyFill="1" applyBorder="1" applyAlignment="1">
      <alignment horizontal="center" vertical="top"/>
    </xf>
    <xf numFmtId="49" fontId="6" fillId="3" borderId="9" xfId="0" applyNumberFormat="1" applyFont="1" applyFill="1" applyBorder="1" applyAlignment="1">
      <alignment horizontal="center" vertical="top"/>
    </xf>
    <xf numFmtId="164" fontId="6" fillId="3" borderId="2" xfId="0" applyNumberFormat="1" applyFont="1" applyFill="1" applyBorder="1" applyAlignment="1">
      <alignment horizontal="center" vertical="center"/>
    </xf>
    <xf numFmtId="0" fontId="7" fillId="3" borderId="10" xfId="0" applyFont="1" applyFill="1" applyBorder="1" applyAlignment="1">
      <alignment vertical="top" wrapText="1"/>
    </xf>
    <xf numFmtId="0" fontId="2" fillId="3" borderId="10" xfId="0" applyFont="1" applyFill="1" applyBorder="1" applyAlignment="1">
      <alignment horizontal="center" vertical="top" wrapText="1"/>
    </xf>
    <xf numFmtId="0" fontId="4" fillId="0" borderId="0" xfId="0" applyFont="1" applyBorder="1" applyAlignment="1">
      <alignment vertical="top"/>
    </xf>
    <xf numFmtId="0" fontId="2" fillId="0" borderId="26" xfId="0" applyFont="1" applyBorder="1" applyAlignment="1">
      <alignment vertical="top"/>
    </xf>
    <xf numFmtId="49" fontId="2" fillId="0" borderId="27" xfId="0" applyNumberFormat="1" applyFont="1" applyFill="1" applyBorder="1" applyAlignment="1">
      <alignment horizontal="center" vertical="top"/>
    </xf>
    <xf numFmtId="49" fontId="5" fillId="4" borderId="20" xfId="0" applyNumberFormat="1" applyFont="1" applyFill="1" applyBorder="1" applyAlignment="1">
      <alignment vertical="top"/>
    </xf>
    <xf numFmtId="49" fontId="5" fillId="0" borderId="35" xfId="0" applyNumberFormat="1" applyFont="1" applyFill="1" applyBorder="1" applyAlignment="1">
      <alignment vertical="top" wrapText="1"/>
    </xf>
    <xf numFmtId="164" fontId="6" fillId="5" borderId="36" xfId="0" applyNumberFormat="1" applyFont="1" applyFill="1" applyBorder="1" applyAlignment="1">
      <alignment horizontal="center" vertical="center"/>
    </xf>
    <xf numFmtId="49" fontId="6" fillId="2" borderId="38" xfId="0" applyNumberFormat="1" applyFont="1" applyFill="1" applyBorder="1" applyAlignment="1">
      <alignment horizontal="center" vertical="top"/>
    </xf>
    <xf numFmtId="164" fontId="7" fillId="0" borderId="8" xfId="0" applyNumberFormat="1" applyFont="1" applyFill="1" applyBorder="1" applyAlignment="1">
      <alignment horizontal="center" vertical="center"/>
    </xf>
    <xf numFmtId="49" fontId="5" fillId="0" borderId="34" xfId="0" applyNumberFormat="1" applyFont="1" applyFill="1" applyBorder="1" applyAlignment="1">
      <alignment vertical="top" wrapText="1"/>
    </xf>
    <xf numFmtId="0" fontId="14" fillId="0" borderId="0" xfId="0" applyFont="1" applyBorder="1" applyAlignment="1">
      <alignment vertical="top"/>
    </xf>
    <xf numFmtId="0" fontId="14" fillId="0" borderId="0" xfId="0" applyFont="1" applyBorder="1" applyAlignment="1">
      <alignment horizontal="left" vertical="top"/>
    </xf>
    <xf numFmtId="0" fontId="10" fillId="0" borderId="0" xfId="0" applyFont="1" applyAlignment="1">
      <alignment horizontal="center" vertical="top"/>
    </xf>
    <xf numFmtId="49" fontId="2" fillId="0" borderId="5"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0" fontId="2" fillId="0" borderId="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2" fillId="2" borderId="10" xfId="0" applyFont="1" applyFill="1" applyBorder="1" applyAlignment="1">
      <alignment vertical="top"/>
    </xf>
    <xf numFmtId="49" fontId="6" fillId="6" borderId="2" xfId="0" applyNumberFormat="1" applyFont="1" applyFill="1" applyBorder="1" applyAlignment="1">
      <alignment horizontal="center" vertical="top"/>
    </xf>
    <xf numFmtId="0" fontId="7" fillId="0" borderId="26" xfId="0" applyFont="1" applyBorder="1" applyAlignment="1">
      <alignment vertical="top"/>
    </xf>
    <xf numFmtId="164" fontId="7" fillId="4" borderId="0" xfId="0" applyNumberFormat="1" applyFont="1" applyFill="1" applyBorder="1" applyAlignment="1">
      <alignment horizontal="center" vertical="center" wrapText="1"/>
    </xf>
    <xf numFmtId="164" fontId="7" fillId="4" borderId="6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10" fillId="0" borderId="0" xfId="0" applyFont="1" applyAlignment="1">
      <alignment horizontal="left"/>
    </xf>
    <xf numFmtId="0" fontId="5" fillId="0" borderId="1" xfId="0" applyFont="1" applyBorder="1" applyAlignment="1">
      <alignment horizontal="center" vertical="center" textRotation="90"/>
    </xf>
    <xf numFmtId="0" fontId="5" fillId="0" borderId="37" xfId="0" applyFont="1" applyBorder="1" applyAlignment="1">
      <alignment horizontal="center" vertical="center" textRotation="90"/>
    </xf>
    <xf numFmtId="49" fontId="2" fillId="0" borderId="33" xfId="0" applyNumberFormat="1" applyFont="1" applyFill="1" applyBorder="1" applyAlignment="1">
      <alignment horizontal="center" vertical="top"/>
    </xf>
    <xf numFmtId="49" fontId="2" fillId="0" borderId="63"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7" fillId="0" borderId="71" xfId="0" applyFont="1" applyBorder="1" applyAlignment="1">
      <alignment horizontal="center" vertical="top"/>
    </xf>
    <xf numFmtId="164" fontId="7" fillId="4" borderId="71" xfId="0" applyNumberFormat="1" applyFont="1" applyFill="1" applyBorder="1" applyAlignment="1">
      <alignment horizontal="center" vertical="center" wrapText="1"/>
    </xf>
    <xf numFmtId="164" fontId="7" fillId="4" borderId="60" xfId="0" applyNumberFormat="1" applyFont="1" applyFill="1" applyBorder="1" applyAlignment="1">
      <alignment horizontal="center" vertical="center" wrapText="1"/>
    </xf>
    <xf numFmtId="49" fontId="21" fillId="7" borderId="27"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164" fontId="6" fillId="5" borderId="39" xfId="0" applyNumberFormat="1" applyFont="1" applyFill="1" applyBorder="1" applyAlignment="1">
      <alignment horizontal="center" vertical="center"/>
    </xf>
    <xf numFmtId="164" fontId="6" fillId="3" borderId="38" xfId="0" applyNumberFormat="1" applyFont="1" applyFill="1" applyBorder="1" applyAlignment="1">
      <alignment horizontal="center" vertical="center"/>
    </xf>
    <xf numFmtId="164" fontId="6" fillId="5" borderId="8"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xf>
    <xf numFmtId="164" fontId="7" fillId="0" borderId="61" xfId="0" applyNumberFormat="1" applyFont="1" applyBorder="1" applyAlignment="1">
      <alignment horizontal="center" vertical="center"/>
    </xf>
    <xf numFmtId="164" fontId="7" fillId="0" borderId="59" xfId="0" applyNumberFormat="1" applyFont="1" applyBorder="1" applyAlignment="1">
      <alignment horizontal="center" vertical="center"/>
    </xf>
    <xf numFmtId="164" fontId="7" fillId="0" borderId="0" xfId="0" applyNumberFormat="1" applyFont="1" applyBorder="1" applyAlignment="1">
      <alignment horizontal="center" vertical="center"/>
    </xf>
    <xf numFmtId="164" fontId="7" fillId="0" borderId="72" xfId="0" applyNumberFormat="1" applyFont="1" applyFill="1" applyBorder="1" applyAlignment="1">
      <alignment horizontal="center" vertical="center"/>
    </xf>
    <xf numFmtId="164" fontId="6" fillId="2" borderId="38" xfId="0" applyNumberFormat="1" applyFont="1" applyFill="1" applyBorder="1" applyAlignment="1">
      <alignment horizontal="center" vertical="top"/>
    </xf>
    <xf numFmtId="164" fontId="6" fillId="6" borderId="39" xfId="0" applyNumberFormat="1" applyFont="1" applyFill="1" applyBorder="1" applyAlignment="1">
      <alignment horizontal="center" vertical="top"/>
    </xf>
    <xf numFmtId="164" fontId="6" fillId="6" borderId="8" xfId="0" applyNumberFormat="1" applyFont="1" applyFill="1" applyBorder="1" applyAlignment="1">
      <alignment horizontal="center" vertical="top"/>
    </xf>
    <xf numFmtId="164" fontId="6" fillId="3" borderId="38" xfId="0" applyNumberFormat="1" applyFont="1" applyFill="1" applyBorder="1" applyAlignment="1">
      <alignment horizontal="center" vertical="top"/>
    </xf>
    <xf numFmtId="164" fontId="6" fillId="3" borderId="12" xfId="0" applyNumberFormat="1" applyFont="1" applyFill="1" applyBorder="1" applyAlignment="1">
      <alignment horizontal="center" vertical="top"/>
    </xf>
    <xf numFmtId="0" fontId="5" fillId="0" borderId="57" xfId="0" applyFont="1" applyBorder="1" applyAlignment="1">
      <alignment horizontal="left" wrapText="1"/>
    </xf>
    <xf numFmtId="0" fontId="5" fillId="0" borderId="59" xfId="0" applyFont="1" applyBorder="1" applyAlignment="1">
      <alignment horizontal="left"/>
    </xf>
    <xf numFmtId="0" fontId="5" fillId="0" borderId="58" xfId="0" applyFont="1" applyBorder="1" applyAlignment="1">
      <alignment horizontal="left" vertical="center" wrapText="1"/>
    </xf>
    <xf numFmtId="0" fontId="5" fillId="0" borderId="35" xfId="0" applyFont="1" applyBorder="1" applyAlignment="1"/>
    <xf numFmtId="49" fontId="5" fillId="0" borderId="73" xfId="0" applyNumberFormat="1" applyFont="1" applyFill="1" applyBorder="1" applyAlignment="1">
      <alignment vertical="top" wrapText="1"/>
    </xf>
    <xf numFmtId="49" fontId="5" fillId="0" borderId="20" xfId="0" applyNumberFormat="1" applyFont="1" applyFill="1" applyBorder="1" applyAlignment="1">
      <alignment vertical="top" wrapText="1"/>
    </xf>
    <xf numFmtId="49" fontId="5" fillId="0" borderId="68" xfId="0" applyNumberFormat="1" applyFont="1" applyFill="1" applyBorder="1" applyAlignment="1">
      <alignment vertical="top" wrapText="1"/>
    </xf>
    <xf numFmtId="0" fontId="2" fillId="0" borderId="6" xfId="0" applyFont="1" applyFill="1" applyBorder="1" applyAlignment="1">
      <alignment horizontal="center" vertical="top" wrapText="1"/>
    </xf>
    <xf numFmtId="0" fontId="2" fillId="0" borderId="13" xfId="0" applyFont="1" applyBorder="1" applyAlignment="1">
      <alignment horizontal="center" vertical="top"/>
    </xf>
    <xf numFmtId="0" fontId="13" fillId="7" borderId="73" xfId="0" applyFont="1" applyFill="1" applyBorder="1" applyAlignment="1">
      <alignment vertical="top" wrapText="1"/>
    </xf>
    <xf numFmtId="49" fontId="2" fillId="0" borderId="30"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5" fillId="0" borderId="36" xfId="0" applyFont="1" applyBorder="1" applyAlignment="1">
      <alignment horizontal="left" vertical="top" wrapText="1"/>
    </xf>
    <xf numFmtId="164" fontId="6" fillId="5" borderId="39"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49" fontId="5" fillId="0" borderId="50" xfId="0" applyNumberFormat="1" applyFont="1" applyFill="1" applyBorder="1" applyAlignment="1">
      <alignment vertical="top" wrapText="1"/>
    </xf>
    <xf numFmtId="49" fontId="5" fillId="0" borderId="36" xfId="0" applyNumberFormat="1" applyFont="1" applyFill="1" applyBorder="1" applyAlignment="1">
      <alignment vertical="top" wrapText="1"/>
    </xf>
    <xf numFmtId="0" fontId="12" fillId="0" borderId="12" xfId="0" applyFont="1" applyBorder="1" applyAlignment="1">
      <alignment horizontal="center" vertical="top" wrapText="1"/>
    </xf>
    <xf numFmtId="0" fontId="12" fillId="0" borderId="11" xfId="0" applyFont="1" applyBorder="1" applyAlignment="1">
      <alignment vertical="top" wrapText="1"/>
    </xf>
    <xf numFmtId="0" fontId="12" fillId="0" borderId="56" xfId="0" applyFont="1" applyBorder="1" applyAlignment="1">
      <alignment horizontal="center" vertical="top" wrapText="1"/>
    </xf>
    <xf numFmtId="0" fontId="11" fillId="0" borderId="69" xfId="0" applyFont="1" applyBorder="1" applyAlignment="1">
      <alignment vertical="top" wrapText="1"/>
    </xf>
    <xf numFmtId="0" fontId="12" fillId="0" borderId="13" xfId="0" applyFont="1" applyBorder="1" applyAlignment="1">
      <alignment horizontal="center" vertical="top" wrapText="1"/>
    </xf>
    <xf numFmtId="0" fontId="11" fillId="0" borderId="14" xfId="0" applyFont="1" applyBorder="1" applyAlignment="1">
      <alignment vertical="top" wrapText="1"/>
    </xf>
    <xf numFmtId="0" fontId="12" fillId="0" borderId="15" xfId="0" applyFont="1" applyBorder="1" applyAlignment="1">
      <alignment horizontal="center" vertical="top" wrapText="1"/>
    </xf>
    <xf numFmtId="0" fontId="11" fillId="0" borderId="16" xfId="0" applyFont="1" applyBorder="1" applyAlignment="1">
      <alignment vertical="top" wrapText="1"/>
    </xf>
    <xf numFmtId="49" fontId="2" fillId="0" borderId="25"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15" fillId="0" borderId="0" xfId="0" applyFont="1" applyAlignment="1">
      <alignment vertical="top"/>
    </xf>
    <xf numFmtId="0" fontId="23" fillId="0" borderId="0" xfId="0" applyFont="1" applyAlignment="1">
      <alignment vertical="top"/>
    </xf>
    <xf numFmtId="0" fontId="15" fillId="0" borderId="0" xfId="0" applyFont="1" applyBorder="1" applyAlignment="1">
      <alignment vertical="top"/>
    </xf>
    <xf numFmtId="49" fontId="2" fillId="0" borderId="7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0" fontId="7" fillId="0" borderId="13" xfId="0" applyFont="1" applyBorder="1" applyAlignment="1">
      <alignment horizontal="center" vertical="top"/>
    </xf>
    <xf numFmtId="164" fontId="7" fillId="4" borderId="23" xfId="0" applyNumberFormat="1" applyFont="1" applyFill="1" applyBorder="1" applyAlignment="1">
      <alignment horizontal="center" vertical="center" wrapText="1"/>
    </xf>
    <xf numFmtId="164" fontId="7" fillId="0" borderId="42" xfId="0" applyNumberFormat="1" applyFont="1" applyFill="1" applyBorder="1" applyAlignment="1">
      <alignment horizontal="center" vertical="center"/>
    </xf>
    <xf numFmtId="164" fontId="6" fillId="5" borderId="43"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top"/>
    </xf>
    <xf numFmtId="49" fontId="2" fillId="0" borderId="35"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2" fillId="0" borderId="20" xfId="0" applyFont="1" applyFill="1" applyBorder="1" applyAlignment="1">
      <alignment horizontal="center" vertical="top"/>
    </xf>
    <xf numFmtId="0" fontId="2" fillId="0" borderId="35" xfId="0" applyFont="1" applyFill="1" applyBorder="1" applyAlignment="1">
      <alignment horizontal="center" vertical="top"/>
    </xf>
    <xf numFmtId="49" fontId="5" fillId="4" borderId="4" xfId="0" applyNumberFormat="1" applyFont="1" applyFill="1" applyBorder="1" applyAlignment="1">
      <alignment vertical="top"/>
    </xf>
    <xf numFmtId="0" fontId="5" fillId="0" borderId="71" xfId="0" applyFont="1" applyBorder="1" applyAlignment="1"/>
    <xf numFmtId="49" fontId="5" fillId="0" borderId="71" xfId="0" applyNumberFormat="1" applyFont="1" applyFill="1" applyBorder="1" applyAlignment="1">
      <alignment vertical="top" wrapText="1"/>
    </xf>
    <xf numFmtId="0" fontId="2" fillId="0" borderId="15" xfId="0" applyFont="1" applyBorder="1" applyAlignment="1">
      <alignment vertical="top"/>
    </xf>
    <xf numFmtId="49" fontId="25" fillId="7" borderId="35" xfId="0" applyNumberFormat="1" applyFont="1" applyFill="1" applyBorder="1" applyAlignment="1">
      <alignment vertical="top" wrapText="1"/>
    </xf>
    <xf numFmtId="0" fontId="5" fillId="0" borderId="20"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59" xfId="0" applyFont="1" applyBorder="1" applyAlignment="1">
      <alignment wrapText="1"/>
    </xf>
    <xf numFmtId="9" fontId="5" fillId="0" borderId="41" xfId="0" applyNumberFormat="1" applyFont="1" applyFill="1" applyBorder="1" applyAlignment="1">
      <alignment horizontal="left" vertical="top" wrapText="1"/>
    </xf>
    <xf numFmtId="0" fontId="24" fillId="0" borderId="14" xfId="0" applyFont="1" applyBorder="1" applyAlignment="1">
      <alignment vertical="top" wrapText="1"/>
    </xf>
    <xf numFmtId="0" fontId="24" fillId="0" borderId="32" xfId="0" applyFont="1" applyBorder="1" applyAlignment="1">
      <alignment vertical="top" wrapText="1"/>
    </xf>
    <xf numFmtId="49" fontId="5" fillId="4" borderId="19" xfId="0" applyNumberFormat="1" applyFont="1" applyFill="1" applyBorder="1" applyAlignment="1">
      <alignment vertical="top" wrapText="1"/>
    </xf>
    <xf numFmtId="49" fontId="5" fillId="4" borderId="17" xfId="0" applyNumberFormat="1" applyFont="1" applyFill="1" applyBorder="1" applyAlignment="1">
      <alignment vertical="top" wrapText="1"/>
    </xf>
    <xf numFmtId="0" fontId="2" fillId="0" borderId="29" xfId="0" applyNumberFormat="1" applyFont="1" applyFill="1" applyBorder="1" applyAlignment="1">
      <alignment horizontal="center" vertical="top"/>
    </xf>
    <xf numFmtId="164" fontId="6" fillId="2" borderId="12" xfId="0" applyNumberFormat="1" applyFont="1" applyFill="1" applyBorder="1" applyAlignment="1">
      <alignment horizontal="center" vertical="top"/>
    </xf>
    <xf numFmtId="0" fontId="7" fillId="0" borderId="46" xfId="0" applyFont="1" applyBorder="1" applyAlignment="1">
      <alignment horizontal="center" vertical="center" wrapText="1"/>
    </xf>
    <xf numFmtId="0" fontId="7" fillId="0" borderId="56" xfId="0" applyFont="1" applyFill="1" applyBorder="1" applyAlignment="1">
      <alignment horizontal="center" vertical="center" wrapText="1"/>
    </xf>
    <xf numFmtId="164" fontId="26" fillId="0" borderId="38" xfId="0" applyNumberFormat="1" applyFont="1" applyBorder="1" applyAlignment="1">
      <alignment horizontal="center" vertical="center"/>
    </xf>
    <xf numFmtId="164" fontId="13" fillId="0" borderId="53" xfId="0" applyNumberFormat="1" applyFont="1" applyBorder="1" applyAlignment="1">
      <alignment horizontal="center" vertical="top"/>
    </xf>
    <xf numFmtId="164" fontId="13" fillId="0" borderId="70" xfId="0" applyNumberFormat="1" applyFont="1" applyBorder="1" applyAlignment="1">
      <alignment horizontal="center" vertical="top"/>
    </xf>
    <xf numFmtId="164" fontId="13" fillId="0" borderId="24" xfId="0" applyNumberFormat="1" applyFont="1" applyBorder="1" applyAlignment="1">
      <alignment horizontal="center" vertical="top"/>
    </xf>
    <xf numFmtId="164" fontId="13" fillId="0" borderId="71" xfId="0" applyNumberFormat="1" applyFont="1" applyBorder="1" applyAlignment="1">
      <alignment horizontal="center" vertical="top"/>
    </xf>
    <xf numFmtId="164" fontId="13" fillId="0" borderId="42" xfId="0" applyNumberFormat="1" applyFont="1" applyBorder="1" applyAlignment="1">
      <alignment horizontal="center" vertical="top"/>
    </xf>
    <xf numFmtId="164" fontId="13" fillId="0" borderId="6" xfId="0" applyNumberFormat="1" applyFont="1" applyBorder="1" applyAlignment="1">
      <alignment horizontal="center" vertical="top"/>
    </xf>
    <xf numFmtId="164" fontId="26" fillId="7" borderId="38" xfId="0" applyNumberFormat="1" applyFont="1" applyFill="1" applyBorder="1" applyAlignment="1">
      <alignment horizontal="center" vertical="top"/>
    </xf>
    <xf numFmtId="164" fontId="26" fillId="5" borderId="38" xfId="0" applyNumberFormat="1" applyFont="1" applyFill="1" applyBorder="1" applyAlignment="1">
      <alignment horizontal="center" vertical="top"/>
    </xf>
    <xf numFmtId="164" fontId="4" fillId="0" borderId="12" xfId="0" applyNumberFormat="1" applyFont="1" applyBorder="1" applyAlignment="1">
      <alignment horizontal="center" vertical="center"/>
    </xf>
    <xf numFmtId="164" fontId="5" fillId="0" borderId="70" xfId="0" applyNumberFormat="1" applyFont="1" applyBorder="1" applyAlignment="1">
      <alignment horizontal="center" vertical="top"/>
    </xf>
    <xf numFmtId="164" fontId="5" fillId="0" borderId="71" xfId="0" applyNumberFormat="1" applyFont="1" applyBorder="1" applyAlignment="1">
      <alignment horizontal="center" vertical="top"/>
    </xf>
    <xf numFmtId="164" fontId="5" fillId="0" borderId="6" xfId="0" applyNumberFormat="1" applyFont="1" applyBorder="1" applyAlignment="1">
      <alignment horizontal="center" vertical="top"/>
    </xf>
    <xf numFmtId="164" fontId="4" fillId="7" borderId="12" xfId="0" applyNumberFormat="1" applyFont="1" applyFill="1" applyBorder="1" applyAlignment="1">
      <alignment horizontal="center" vertical="top"/>
    </xf>
    <xf numFmtId="164" fontId="4" fillId="5" borderId="12" xfId="0" applyNumberFormat="1" applyFont="1" applyFill="1" applyBorder="1" applyAlignment="1">
      <alignment horizontal="center" vertical="top"/>
    </xf>
    <xf numFmtId="49" fontId="2" fillId="0" borderId="21" xfId="0" applyNumberFormat="1" applyFont="1" applyFill="1" applyBorder="1" applyAlignment="1">
      <alignment horizontal="center" vertical="top" wrapText="1"/>
    </xf>
    <xf numFmtId="49" fontId="2" fillId="0" borderId="23" xfId="0" applyNumberFormat="1" applyFont="1" applyBorder="1" applyAlignment="1">
      <alignment horizontal="center" vertical="top"/>
    </xf>
    <xf numFmtId="49" fontId="2" fillId="0" borderId="32" xfId="0" applyNumberFormat="1" applyFont="1" applyBorder="1" applyAlignment="1">
      <alignment horizontal="center" vertical="top"/>
    </xf>
    <xf numFmtId="49" fontId="15" fillId="0" borderId="63" xfId="0" applyNumberFormat="1" applyFont="1" applyFill="1" applyBorder="1" applyAlignment="1">
      <alignment horizontal="center" vertical="top"/>
    </xf>
    <xf numFmtId="49" fontId="15" fillId="0" borderId="66" xfId="0" applyNumberFormat="1" applyFont="1" applyFill="1" applyBorder="1" applyAlignment="1">
      <alignment horizontal="center" vertical="top"/>
    </xf>
    <xf numFmtId="0" fontId="15" fillId="0" borderId="0" xfId="0" applyNumberFormat="1" applyFont="1" applyAlignment="1">
      <alignment vertical="top"/>
    </xf>
    <xf numFmtId="0" fontId="15" fillId="0" borderId="0" xfId="0" applyFont="1" applyAlignment="1">
      <alignment horizontal="center" vertical="top"/>
    </xf>
    <xf numFmtId="49" fontId="2" fillId="0" borderId="33" xfId="0" applyNumberFormat="1" applyFont="1" applyFill="1" applyBorder="1" applyAlignment="1">
      <alignment horizontal="center" vertical="top" wrapText="1"/>
    </xf>
    <xf numFmtId="49" fontId="2" fillId="0" borderId="63" xfId="0" applyNumberFormat="1" applyFont="1" applyFill="1" applyBorder="1" applyAlignment="1">
      <alignment horizontal="center" vertical="top" wrapText="1"/>
    </xf>
    <xf numFmtId="49" fontId="21" fillId="7" borderId="63" xfId="0" applyNumberFormat="1" applyFont="1" applyFill="1" applyBorder="1" applyAlignment="1">
      <alignment horizontal="center" vertical="top" wrapText="1"/>
    </xf>
    <xf numFmtId="0" fontId="2" fillId="0" borderId="33" xfId="0" applyNumberFormat="1" applyFont="1" applyFill="1" applyBorder="1" applyAlignment="1">
      <alignment horizontal="center" vertical="top"/>
    </xf>
    <xf numFmtId="0" fontId="5" fillId="0" borderId="26" xfId="0" applyFont="1" applyBorder="1" applyAlignment="1">
      <alignment vertical="top" wrapText="1"/>
    </xf>
    <xf numFmtId="49" fontId="2" fillId="0" borderId="64" xfId="0" applyNumberFormat="1" applyFont="1" applyFill="1" applyBorder="1" applyAlignment="1">
      <alignment horizontal="center" vertical="top"/>
    </xf>
    <xf numFmtId="0" fontId="2" fillId="0" borderId="37"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0" fontId="24" fillId="0" borderId="38" xfId="0" applyFont="1" applyBorder="1" applyAlignment="1">
      <alignment vertical="top" wrapText="1"/>
    </xf>
    <xf numFmtId="0" fontId="24" fillId="0" borderId="11" xfId="0" applyFont="1" applyBorder="1" applyAlignment="1">
      <alignment vertical="top" wrapText="1"/>
    </xf>
    <xf numFmtId="49" fontId="2" fillId="0" borderId="65" xfId="0" applyNumberFormat="1" applyFont="1" applyFill="1" applyBorder="1" applyAlignment="1">
      <alignment horizontal="center" vertical="top"/>
    </xf>
    <xf numFmtId="0" fontId="2" fillId="0" borderId="0" xfId="0" applyFont="1" applyFill="1" applyBorder="1" applyAlignment="1">
      <alignment vertical="top"/>
    </xf>
    <xf numFmtId="0" fontId="6" fillId="0" borderId="0" xfId="0" applyFont="1" applyBorder="1" applyAlignment="1">
      <alignment horizontal="right" vertical="top" wrapText="1"/>
    </xf>
    <xf numFmtId="0" fontId="10" fillId="0" borderId="0" xfId="0" applyFont="1" applyBorder="1" applyAlignment="1">
      <alignment horizontal="right" vertical="top" wrapText="1"/>
    </xf>
    <xf numFmtId="0" fontId="2" fillId="0" borderId="33" xfId="0" applyFont="1" applyFill="1" applyBorder="1" applyAlignment="1">
      <alignment horizontal="center" vertical="top"/>
    </xf>
    <xf numFmtId="0" fontId="2" fillId="0" borderId="63"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0" fontId="6" fillId="3" borderId="9" xfId="0" applyFont="1" applyFill="1" applyBorder="1" applyAlignment="1">
      <alignment horizontal="left" vertical="top" wrapText="1"/>
    </xf>
    <xf numFmtId="49" fontId="2" fillId="0" borderId="65" xfId="0" applyNumberFormat="1" applyFont="1" applyFill="1" applyBorder="1" applyAlignment="1">
      <alignment horizontal="center" vertical="top" wrapText="1"/>
    </xf>
    <xf numFmtId="0" fontId="6" fillId="3" borderId="3" xfId="0" applyFont="1" applyFill="1" applyBorder="1" applyAlignment="1">
      <alignment horizontal="left" vertical="top" wrapText="1"/>
    </xf>
    <xf numFmtId="164" fontId="15" fillId="0" borderId="0" xfId="0" applyNumberFormat="1" applyFont="1" applyAlignment="1">
      <alignment vertical="top"/>
    </xf>
    <xf numFmtId="49" fontId="6" fillId="2" borderId="17" xfId="0" applyNumberFormat="1" applyFont="1" applyFill="1" applyBorder="1" applyAlignment="1">
      <alignment horizontal="center" vertical="top"/>
    </xf>
    <xf numFmtId="49" fontId="6" fillId="2" borderId="44" xfId="0" applyNumberFormat="1" applyFont="1" applyFill="1" applyBorder="1" applyAlignment="1">
      <alignment horizontal="center" vertical="top"/>
    </xf>
    <xf numFmtId="49" fontId="6" fillId="2" borderId="40" xfId="0" applyNumberFormat="1" applyFont="1" applyFill="1" applyBorder="1" applyAlignment="1">
      <alignment horizontal="center" vertical="top"/>
    </xf>
    <xf numFmtId="49" fontId="6" fillId="3" borderId="33" xfId="0" applyNumberFormat="1" applyFont="1" applyFill="1" applyBorder="1" applyAlignment="1">
      <alignment horizontal="center" vertical="top"/>
    </xf>
    <xf numFmtId="49" fontId="6" fillId="3" borderId="65" xfId="0" applyNumberFormat="1" applyFont="1" applyFill="1" applyBorder="1" applyAlignment="1">
      <alignment horizontal="center" vertical="top"/>
    </xf>
    <xf numFmtId="49" fontId="6" fillId="3" borderId="37" xfId="0" applyNumberFormat="1" applyFont="1" applyFill="1" applyBorder="1" applyAlignment="1">
      <alignment horizontal="center" vertical="top"/>
    </xf>
    <xf numFmtId="0" fontId="5" fillId="0" borderId="18" xfId="0" applyFont="1" applyBorder="1" applyAlignment="1">
      <alignment horizontal="left" vertical="top" wrapText="1"/>
    </xf>
    <xf numFmtId="0" fontId="10" fillId="0" borderId="27" xfId="0" applyFont="1" applyBorder="1" applyAlignment="1">
      <alignment vertical="top" wrapText="1"/>
    </xf>
    <xf numFmtId="0" fontId="10" fillId="0" borderId="28" xfId="0" applyFont="1" applyBorder="1" applyAlignment="1">
      <alignment vertical="top" wrapText="1"/>
    </xf>
    <xf numFmtId="0" fontId="26"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55" xfId="0" applyFont="1" applyBorder="1" applyAlignment="1">
      <alignment vertical="top" wrapText="1"/>
    </xf>
    <xf numFmtId="0" fontId="2" fillId="0" borderId="46" xfId="0" applyFont="1" applyBorder="1" applyAlignment="1">
      <alignment vertical="top" wrapText="1"/>
    </xf>
    <xf numFmtId="0" fontId="24" fillId="0" borderId="69" xfId="0" applyFont="1" applyBorder="1" applyAlignment="1">
      <alignmen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76" xfId="0" applyFont="1" applyFill="1" applyBorder="1" applyAlignment="1">
      <alignment horizontal="left" vertical="top" wrapText="1"/>
    </xf>
    <xf numFmtId="0" fontId="29" fillId="0" borderId="46" xfId="0" applyFont="1" applyBorder="1" applyAlignment="1">
      <alignment horizontal="left" vertical="top" wrapText="1"/>
    </xf>
    <xf numFmtId="0" fontId="29" fillId="0" borderId="69" xfId="0" applyFont="1" applyBorder="1" applyAlignment="1">
      <alignment horizontal="left" vertical="top" wrapText="1"/>
    </xf>
    <xf numFmtId="0" fontId="29" fillId="0" borderId="32" xfId="0" applyFont="1" applyBorder="1" applyAlignment="1">
      <alignment horizontal="left" vertical="top" wrapText="1"/>
    </xf>
    <xf numFmtId="0" fontId="29" fillId="0" borderId="14" xfId="0" applyFont="1" applyBorder="1" applyAlignment="1">
      <alignment horizontal="left" vertical="top" wrapText="1"/>
    </xf>
    <xf numFmtId="0" fontId="29" fillId="0" borderId="45" xfId="0" applyFont="1" applyBorder="1" applyAlignment="1">
      <alignment horizontal="left" vertical="top" wrapText="1"/>
    </xf>
    <xf numFmtId="0" fontId="29" fillId="0" borderId="16" xfId="0" applyFont="1" applyBorder="1" applyAlignment="1">
      <alignment horizontal="left" vertical="top" wrapText="1"/>
    </xf>
    <xf numFmtId="0" fontId="4" fillId="0" borderId="38" xfId="0" applyFont="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4" fillId="6" borderId="2" xfId="0" applyFont="1" applyFill="1" applyBorder="1" applyAlignment="1">
      <alignment horizontal="right" vertical="top" wrapText="1"/>
    </xf>
    <xf numFmtId="0" fontId="10" fillId="6" borderId="3" xfId="0" applyFont="1" applyFill="1" applyBorder="1" applyAlignment="1">
      <alignment vertical="top" wrapText="1"/>
    </xf>
    <xf numFmtId="0" fontId="10" fillId="6" borderId="9" xfId="0" applyFont="1" applyFill="1" applyBorder="1" applyAlignment="1">
      <alignment vertical="top" wrapText="1"/>
    </xf>
    <xf numFmtId="0" fontId="5" fillId="0" borderId="19" xfId="0" applyFont="1" applyBorder="1" applyAlignment="1">
      <alignment horizontal="left" vertical="top" wrapText="1"/>
    </xf>
    <xf numFmtId="0" fontId="10" fillId="0" borderId="29" xfId="0" applyFont="1" applyBorder="1" applyAlignment="1">
      <alignment vertical="top" wrapText="1"/>
    </xf>
    <xf numFmtId="0" fontId="10" fillId="0" borderId="67" xfId="0" applyFont="1" applyBorder="1" applyAlignment="1">
      <alignment vertical="top" wrapText="1"/>
    </xf>
    <xf numFmtId="0" fontId="5" fillId="0" borderId="24" xfId="0" applyFont="1" applyBorder="1" applyAlignment="1">
      <alignment horizontal="lef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5" fillId="0" borderId="59" xfId="0" applyFont="1" applyBorder="1" applyAlignment="1">
      <alignment horizontal="left" vertical="top" wrapText="1"/>
    </xf>
    <xf numFmtId="0" fontId="5" fillId="0" borderId="60" xfId="0" applyFont="1" applyBorder="1" applyAlignment="1">
      <alignment horizontal="left" vertical="top" wrapText="1"/>
    </xf>
    <xf numFmtId="0" fontId="10" fillId="0" borderId="74" xfId="0" applyFont="1" applyBorder="1" applyAlignment="1">
      <alignment vertical="top" wrapText="1"/>
    </xf>
    <xf numFmtId="0" fontId="15" fillId="0" borderId="46" xfId="0" applyFont="1" applyBorder="1" applyAlignment="1">
      <alignment vertical="top" wrapText="1"/>
    </xf>
    <xf numFmtId="0" fontId="22" fillId="0" borderId="69" xfId="0" applyFont="1" applyBorder="1" applyAlignment="1">
      <alignment vertical="top" wrapText="1"/>
    </xf>
    <xf numFmtId="0" fontId="22" fillId="0" borderId="32" xfId="0" applyFont="1" applyBorder="1" applyAlignment="1">
      <alignment vertical="top" wrapText="1"/>
    </xf>
    <xf numFmtId="0" fontId="22" fillId="0" borderId="14" xfId="0" applyFont="1" applyBorder="1" applyAlignment="1">
      <alignment vertical="top" wrapText="1"/>
    </xf>
    <xf numFmtId="0" fontId="22" fillId="0" borderId="45" xfId="0" applyFont="1" applyBorder="1" applyAlignment="1">
      <alignment vertical="top" wrapText="1"/>
    </xf>
    <xf numFmtId="0" fontId="22" fillId="0" borderId="16" xfId="0" applyFont="1" applyBorder="1" applyAlignment="1">
      <alignment vertical="top" wrapText="1"/>
    </xf>
    <xf numFmtId="0" fontId="2" fillId="6" borderId="39" xfId="0" applyFont="1" applyFill="1" applyBorder="1" applyAlignment="1">
      <alignment horizontal="center" vertical="top"/>
    </xf>
    <xf numFmtId="49" fontId="2" fillId="0" borderId="64" xfId="0" applyNumberFormat="1" applyFont="1" applyFill="1" applyBorder="1" applyAlignment="1">
      <alignment horizontal="center" vertical="top" wrapText="1"/>
    </xf>
    <xf numFmtId="49" fontId="2" fillId="0" borderId="65" xfId="0" applyNumberFormat="1" applyFont="1" applyFill="1" applyBorder="1" applyAlignment="1">
      <alignment horizontal="center" vertical="top" wrapText="1"/>
    </xf>
    <xf numFmtId="49" fontId="2" fillId="0" borderId="66" xfId="0" applyNumberFormat="1" applyFont="1" applyFill="1" applyBorder="1" applyAlignment="1">
      <alignment horizontal="center" vertical="top" wrapText="1"/>
    </xf>
    <xf numFmtId="49" fontId="2" fillId="0" borderId="47"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3" fillId="0" borderId="50" xfId="0" applyFont="1" applyBorder="1" applyAlignment="1">
      <alignment vertical="top" wrapText="1"/>
    </xf>
    <xf numFmtId="0" fontId="10" fillId="0" borderId="41" xfId="0" applyFont="1" applyBorder="1" applyAlignment="1">
      <alignment vertical="top" wrapText="1"/>
    </xf>
    <xf numFmtId="0" fontId="5" fillId="4" borderId="24" xfId="0" applyFont="1" applyFill="1" applyBorder="1" applyAlignment="1">
      <alignment horizontal="left" vertical="top" wrapText="1"/>
    </xf>
    <xf numFmtId="0" fontId="10" fillId="4" borderId="59" xfId="0" applyFont="1" applyFill="1" applyBorder="1" applyAlignment="1">
      <alignment horizontal="left" vertical="top" wrapText="1"/>
    </xf>
    <xf numFmtId="0" fontId="10" fillId="4" borderId="60" xfId="0" applyFont="1" applyFill="1" applyBorder="1" applyAlignment="1">
      <alignment horizontal="left" vertical="top" wrapText="1"/>
    </xf>
    <xf numFmtId="49" fontId="6" fillId="6" borderId="10" xfId="0" applyNumberFormat="1" applyFont="1" applyFill="1" applyBorder="1" applyAlignment="1">
      <alignment horizontal="right" vertical="top"/>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49" fontId="6" fillId="2" borderId="3" xfId="0" applyNumberFormat="1" applyFont="1" applyFill="1" applyBorder="1" applyAlignment="1">
      <alignment horizontal="right" vertical="top"/>
    </xf>
    <xf numFmtId="49" fontId="6" fillId="2" borderId="55" xfId="0" applyNumberFormat="1" applyFont="1" applyFill="1" applyBorder="1" applyAlignment="1">
      <alignment horizontal="right" vertical="top"/>
    </xf>
    <xf numFmtId="49" fontId="6" fillId="3" borderId="2" xfId="0" applyNumberFormat="1" applyFont="1" applyFill="1" applyBorder="1" applyAlignment="1">
      <alignment horizontal="right" vertical="top"/>
    </xf>
    <xf numFmtId="49" fontId="6" fillId="3" borderId="3" xfId="0" applyNumberFormat="1" applyFont="1" applyFill="1" applyBorder="1" applyAlignment="1">
      <alignment horizontal="right" vertical="top"/>
    </xf>
    <xf numFmtId="49" fontId="6" fillId="3" borderId="55"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 xfId="0" applyNumberFormat="1" applyFont="1" applyBorder="1" applyAlignment="1">
      <alignment horizontal="center" vertical="top"/>
    </xf>
    <xf numFmtId="49" fontId="2" fillId="0" borderId="23" xfId="0" applyNumberFormat="1" applyFont="1" applyBorder="1" applyAlignment="1">
      <alignment horizontal="center" vertical="top"/>
    </xf>
    <xf numFmtId="49" fontId="2" fillId="0" borderId="32" xfId="0" applyNumberFormat="1" applyFont="1" applyBorder="1" applyAlignment="1">
      <alignment horizontal="center" vertical="top"/>
    </xf>
    <xf numFmtId="49" fontId="2" fillId="0" borderId="43" xfId="0" applyNumberFormat="1" applyFont="1" applyBorder="1" applyAlignment="1">
      <alignment horizontal="center" vertical="top"/>
    </xf>
    <xf numFmtId="0" fontId="5" fillId="0" borderId="66" xfId="0" applyFont="1" applyFill="1" applyBorder="1" applyAlignment="1">
      <alignment horizontal="left" vertical="top" wrapText="1"/>
    </xf>
    <xf numFmtId="49" fontId="8" fillId="0" borderId="56"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49" fontId="6" fillId="0" borderId="21" xfId="0" applyNumberFormat="1" applyFont="1" applyBorder="1" applyAlignment="1">
      <alignment horizontal="center" vertical="top"/>
    </xf>
    <xf numFmtId="0" fontId="2" fillId="0" borderId="1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49" fontId="6" fillId="3" borderId="9" xfId="0" applyNumberFormat="1" applyFont="1" applyFill="1" applyBorder="1" applyAlignment="1">
      <alignment horizontal="left" vertical="top"/>
    </xf>
    <xf numFmtId="49" fontId="6" fillId="3" borderId="10" xfId="0" applyNumberFormat="1" applyFont="1" applyFill="1" applyBorder="1" applyAlignment="1">
      <alignment horizontal="left" vertical="top"/>
    </xf>
    <xf numFmtId="49" fontId="6" fillId="0" borderId="47" xfId="0" applyNumberFormat="1" applyFont="1" applyBorder="1" applyAlignment="1">
      <alignment horizontal="center" vertical="top"/>
    </xf>
    <xf numFmtId="49" fontId="6" fillId="0" borderId="25" xfId="0" applyNumberFormat="1" applyFont="1" applyBorder="1" applyAlignment="1">
      <alignment horizontal="center" vertical="top"/>
    </xf>
    <xf numFmtId="0" fontId="5" fillId="0" borderId="48"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1" xfId="0" applyFont="1" applyFill="1" applyBorder="1" applyAlignment="1">
      <alignment horizontal="left" vertical="top" wrapText="1"/>
    </xf>
    <xf numFmtId="49" fontId="2" fillId="0" borderId="13" xfId="0" applyNumberFormat="1" applyFont="1" applyBorder="1" applyAlignment="1">
      <alignment horizontal="center" vertical="top" wrapText="1"/>
    </xf>
    <xf numFmtId="49" fontId="2" fillId="0" borderId="42" xfId="0" applyNumberFormat="1" applyFont="1" applyBorder="1" applyAlignment="1">
      <alignment horizontal="center" vertical="top"/>
    </xf>
    <xf numFmtId="49" fontId="6" fillId="3" borderId="47" xfId="0" applyNumberFormat="1" applyFont="1" applyFill="1" applyBorder="1" applyAlignment="1">
      <alignment horizontal="center" vertical="top"/>
    </xf>
    <xf numFmtId="49" fontId="6" fillId="3" borderId="21" xfId="0" applyNumberFormat="1" applyFont="1" applyFill="1" applyBorder="1" applyAlignment="1">
      <alignment horizontal="center" vertical="top"/>
    </xf>
    <xf numFmtId="49" fontId="6" fillId="3" borderId="25" xfId="0" applyNumberFormat="1" applyFont="1" applyFill="1" applyBorder="1" applyAlignment="1">
      <alignment horizontal="center" vertical="top"/>
    </xf>
    <xf numFmtId="49" fontId="6" fillId="2" borderId="51" xfId="0" applyNumberFormat="1" applyFont="1" applyFill="1" applyBorder="1" applyAlignment="1">
      <alignment horizontal="center" vertical="top"/>
    </xf>
    <xf numFmtId="49" fontId="6" fillId="2" borderId="54" xfId="0" applyNumberFormat="1" applyFont="1" applyFill="1" applyBorder="1" applyAlignment="1">
      <alignment horizontal="center" vertical="top"/>
    </xf>
    <xf numFmtId="0" fontId="17" fillId="0" borderId="0" xfId="0" applyFont="1" applyAlignment="1">
      <alignment horizontal="left" vertical="top" wrapText="1"/>
    </xf>
    <xf numFmtId="0" fontId="18" fillId="0" borderId="0" xfId="0" applyFont="1" applyAlignment="1">
      <alignment vertical="top"/>
    </xf>
    <xf numFmtId="0" fontId="5" fillId="0" borderId="52" xfId="0" applyFont="1" applyBorder="1" applyAlignment="1">
      <alignment horizontal="center" vertical="center" textRotation="90" wrapText="1"/>
    </xf>
    <xf numFmtId="0" fontId="10" fillId="0" borderId="54" xfId="0" applyFont="1" applyBorder="1"/>
    <xf numFmtId="0" fontId="5" fillId="0" borderId="5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9" xfId="0" applyFont="1" applyBorder="1" applyAlignment="1">
      <alignment horizontal="center" vertical="center"/>
    </xf>
    <xf numFmtId="0" fontId="5" fillId="0" borderId="67" xfId="0" applyFont="1" applyBorder="1" applyAlignment="1">
      <alignment horizontal="center" vertical="center"/>
    </xf>
    <xf numFmtId="0" fontId="13" fillId="7" borderId="68" xfId="0" applyFont="1" applyFill="1" applyBorder="1" applyAlignment="1">
      <alignment horizontal="left" vertical="top" wrapText="1"/>
    </xf>
    <xf numFmtId="0" fontId="10" fillId="7" borderId="41" xfId="0" applyFont="1" applyFill="1" applyBorder="1" applyAlignment="1">
      <alignment horizontal="left" vertical="top" wrapText="1"/>
    </xf>
    <xf numFmtId="49" fontId="3" fillId="0" borderId="21" xfId="0" applyNumberFormat="1" applyFont="1" applyFill="1" applyBorder="1" applyAlignment="1">
      <alignment horizontal="center" vertical="top" wrapText="1"/>
    </xf>
    <xf numFmtId="0" fontId="10" fillId="0" borderId="25" xfId="0" applyFont="1" applyBorder="1" applyAlignment="1">
      <alignment horizontal="center" vertical="top" wrapText="1"/>
    </xf>
    <xf numFmtId="49" fontId="3" fillId="0" borderId="65" xfId="0" applyNumberFormat="1" applyFont="1" applyFill="1" applyBorder="1" applyAlignment="1">
      <alignment horizontal="center" vertical="top" wrapText="1"/>
    </xf>
    <xf numFmtId="0" fontId="10" fillId="0" borderId="66" xfId="0" applyFont="1" applyBorder="1" applyAlignment="1">
      <alignment horizontal="center" vertical="top" wrapText="1"/>
    </xf>
    <xf numFmtId="0" fontId="4" fillId="0" borderId="23" xfId="0" applyFont="1" applyBorder="1" applyAlignment="1">
      <alignment horizontal="center" vertical="center"/>
    </xf>
    <xf numFmtId="0" fontId="4" fillId="0" borderId="61" xfId="0" applyFont="1" applyBorder="1" applyAlignment="1">
      <alignment horizontal="center" vertical="center"/>
    </xf>
    <xf numFmtId="0" fontId="2" fillId="0" borderId="56" xfId="0" applyNumberFormat="1" applyFont="1" applyBorder="1" applyAlignment="1">
      <alignment horizontal="center" vertical="center" textRotation="90" wrapText="1"/>
    </xf>
    <xf numFmtId="0" fontId="2" fillId="0" borderId="13"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6" fillId="3" borderId="3" xfId="0" applyFont="1" applyFill="1" applyBorder="1" applyAlignment="1">
      <alignment horizontal="left" vertical="top" wrapText="1"/>
    </xf>
    <xf numFmtId="49" fontId="5" fillId="4" borderId="50" xfId="0" applyNumberFormat="1" applyFont="1" applyFill="1" applyBorder="1" applyAlignment="1">
      <alignment vertical="top" wrapText="1"/>
    </xf>
    <xf numFmtId="0" fontId="10" fillId="0" borderId="73" xfId="0" applyFont="1" applyBorder="1" applyAlignment="1">
      <alignment wrapText="1"/>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0" fontId="7" fillId="0" borderId="46" xfId="0" applyFont="1" applyBorder="1" applyAlignment="1">
      <alignment vertical="top" wrapText="1"/>
    </xf>
    <xf numFmtId="0" fontId="30" fillId="0" borderId="69" xfId="0" applyFont="1" applyBorder="1" applyAlignment="1">
      <alignment vertical="top" wrapText="1"/>
    </xf>
    <xf numFmtId="0" fontId="7" fillId="0" borderId="32" xfId="0" applyFont="1" applyBorder="1" applyAlignment="1">
      <alignment vertical="top" wrapText="1"/>
    </xf>
    <xf numFmtId="0" fontId="30" fillId="0" borderId="14" xfId="0" applyFont="1" applyBorder="1" applyAlignment="1">
      <alignment vertical="top" wrapText="1"/>
    </xf>
    <xf numFmtId="0" fontId="30" fillId="0" borderId="32" xfId="0" applyFont="1" applyBorder="1" applyAlignment="1">
      <alignment vertical="top" wrapText="1"/>
    </xf>
    <xf numFmtId="0" fontId="30" fillId="0" borderId="45" xfId="0" applyFont="1" applyBorder="1" applyAlignment="1">
      <alignment vertical="top" wrapText="1"/>
    </xf>
    <xf numFmtId="0" fontId="30" fillId="0" borderId="16" xfId="0" applyFont="1" applyBorder="1" applyAlignment="1">
      <alignment vertical="top" wrapText="1"/>
    </xf>
    <xf numFmtId="0" fontId="28" fillId="0" borderId="69" xfId="0" applyFont="1" applyBorder="1" applyAlignment="1">
      <alignment vertical="top" wrapText="1"/>
    </xf>
    <xf numFmtId="0" fontId="28" fillId="0" borderId="45" xfId="0" applyFont="1" applyBorder="1" applyAlignment="1">
      <alignment vertical="top" wrapText="1"/>
    </xf>
    <xf numFmtId="0" fontId="28" fillId="0" borderId="16" xfId="0" applyFont="1" applyBorder="1" applyAlignment="1">
      <alignment vertical="top" wrapText="1"/>
    </xf>
    <xf numFmtId="0" fontId="4" fillId="2" borderId="10" xfId="0" applyFont="1" applyFill="1" applyBorder="1" applyAlignment="1">
      <alignment horizontal="left" vertical="top"/>
    </xf>
    <xf numFmtId="49" fontId="6" fillId="3" borderId="57" xfId="0" applyNumberFormat="1" applyFont="1" applyFill="1" applyBorder="1" applyAlignment="1">
      <alignment horizontal="left" vertical="top"/>
    </xf>
    <xf numFmtId="0" fontId="7" fillId="0" borderId="46" xfId="0" applyFont="1" applyFill="1" applyBorder="1" applyAlignment="1">
      <alignment vertical="top" wrapText="1"/>
    </xf>
    <xf numFmtId="0" fontId="28" fillId="0" borderId="69" xfId="0" applyFont="1" applyFill="1" applyBorder="1" applyAlignment="1">
      <alignment vertical="top" wrapText="1"/>
    </xf>
    <xf numFmtId="0" fontId="28" fillId="0" borderId="32" xfId="0" applyFont="1" applyFill="1" applyBorder="1" applyAlignment="1">
      <alignment vertical="top" wrapText="1"/>
    </xf>
    <xf numFmtId="0" fontId="28" fillId="0" borderId="14" xfId="0" applyFont="1" applyFill="1" applyBorder="1" applyAlignment="1">
      <alignment vertical="top" wrapText="1"/>
    </xf>
    <xf numFmtId="0" fontId="28" fillId="0" borderId="45" xfId="0" applyFont="1" applyFill="1" applyBorder="1" applyAlignment="1">
      <alignment vertical="top" wrapText="1"/>
    </xf>
    <xf numFmtId="0" fontId="28" fillId="0" borderId="16" xfId="0" applyFont="1" applyFill="1" applyBorder="1" applyAlignment="1">
      <alignment vertical="top" wrapText="1"/>
    </xf>
    <xf numFmtId="49" fontId="5" fillId="4" borderId="51" xfId="0" applyNumberFormat="1" applyFont="1" applyFill="1" applyBorder="1" applyAlignment="1">
      <alignment vertical="top" wrapText="1"/>
    </xf>
    <xf numFmtId="0" fontId="24" fillId="0" borderId="44" xfId="0" applyFont="1" applyBorder="1" applyAlignment="1">
      <alignment vertical="top" wrapText="1"/>
    </xf>
    <xf numFmtId="0" fontId="24" fillId="0" borderId="44" xfId="0" applyFont="1" applyBorder="1" applyAlignment="1">
      <alignment wrapText="1"/>
    </xf>
    <xf numFmtId="0" fontId="24" fillId="0" borderId="54" xfId="0" applyFont="1" applyBorder="1" applyAlignment="1">
      <alignment wrapText="1"/>
    </xf>
    <xf numFmtId="0" fontId="28" fillId="0" borderId="32" xfId="0" applyFont="1" applyBorder="1" applyAlignment="1">
      <alignment vertical="top" wrapText="1"/>
    </xf>
    <xf numFmtId="0" fontId="28" fillId="0" borderId="14" xfId="0" applyFont="1" applyBorder="1" applyAlignment="1">
      <alignment vertical="top" wrapText="1"/>
    </xf>
    <xf numFmtId="0" fontId="7" fillId="0" borderId="32" xfId="0" applyFont="1" applyFill="1" applyBorder="1" applyAlignment="1">
      <alignment vertical="top" wrapText="1"/>
    </xf>
    <xf numFmtId="49" fontId="6" fillId="3" borderId="25" xfId="0" applyNumberFormat="1" applyFont="1" applyFill="1" applyBorder="1" applyAlignment="1">
      <alignment horizontal="right" vertical="top"/>
    </xf>
    <xf numFmtId="0" fontId="24" fillId="0" borderId="45" xfId="0" applyFont="1" applyBorder="1" applyAlignment="1">
      <alignment vertical="top" wrapText="1"/>
    </xf>
    <xf numFmtId="0" fontId="24" fillId="0" borderId="16" xfId="0" applyFont="1" applyBorder="1" applyAlignment="1">
      <alignment vertical="top" wrapText="1"/>
    </xf>
    <xf numFmtId="0" fontId="10" fillId="0" borderId="69" xfId="0" applyFont="1" applyBorder="1" applyAlignment="1">
      <alignment vertical="top" wrapText="1"/>
    </xf>
    <xf numFmtId="0" fontId="10" fillId="0" borderId="45" xfId="0" applyFont="1" applyBorder="1" applyAlignment="1">
      <alignment vertical="top" wrapText="1"/>
    </xf>
    <xf numFmtId="0" fontId="10" fillId="0" borderId="16" xfId="0" applyFont="1" applyBorder="1" applyAlignment="1">
      <alignment vertical="top" wrapText="1"/>
    </xf>
    <xf numFmtId="0" fontId="19" fillId="0" borderId="0" xfId="0" applyNumberFormat="1" applyFont="1" applyAlignment="1">
      <alignment vertical="top" wrapText="1"/>
    </xf>
    <xf numFmtId="0" fontId="24" fillId="0" borderId="0" xfId="0" applyFont="1" applyAlignment="1">
      <alignment vertical="top" wrapText="1"/>
    </xf>
    <xf numFmtId="0" fontId="7" fillId="0" borderId="46" xfId="0" applyFont="1" applyBorder="1" applyAlignment="1">
      <alignment horizontal="left" vertical="top" wrapText="1"/>
    </xf>
    <xf numFmtId="0" fontId="7" fillId="0" borderId="69" xfId="0" applyFont="1" applyBorder="1" applyAlignment="1">
      <alignment horizontal="left" vertical="top"/>
    </xf>
    <xf numFmtId="0" fontId="7" fillId="0" borderId="32" xfId="0" applyFont="1" applyBorder="1" applyAlignment="1">
      <alignment horizontal="left" vertical="top"/>
    </xf>
    <xf numFmtId="0" fontId="7" fillId="0" borderId="14" xfId="0" applyFont="1" applyBorder="1" applyAlignment="1">
      <alignment horizontal="left" vertical="top"/>
    </xf>
    <xf numFmtId="0" fontId="7" fillId="0" borderId="45" xfId="0" applyFont="1" applyBorder="1" applyAlignment="1">
      <alignment horizontal="left" vertical="top"/>
    </xf>
    <xf numFmtId="0" fontId="7" fillId="0" borderId="16" xfId="0" applyFont="1" applyBorder="1" applyAlignment="1">
      <alignment horizontal="left" vertical="top"/>
    </xf>
    <xf numFmtId="0" fontId="29" fillId="0" borderId="46" xfId="0" applyFont="1" applyBorder="1" applyAlignment="1">
      <alignment vertical="top" wrapText="1"/>
    </xf>
    <xf numFmtId="0" fontId="27" fillId="0" borderId="69" xfId="0" applyFont="1" applyBorder="1" applyAlignment="1">
      <alignment vertical="top" wrapText="1"/>
    </xf>
    <xf numFmtId="0" fontId="27" fillId="0" borderId="32" xfId="0" applyFont="1" applyBorder="1" applyAlignment="1">
      <alignment vertical="top" wrapText="1"/>
    </xf>
    <xf numFmtId="0" fontId="27" fillId="0" borderId="14" xfId="0" applyFont="1" applyBorder="1" applyAlignment="1">
      <alignment vertical="top" wrapText="1"/>
    </xf>
    <xf numFmtId="0" fontId="27" fillId="0" borderId="45" xfId="0" applyFont="1" applyBorder="1" applyAlignment="1">
      <alignment vertical="top" wrapText="1"/>
    </xf>
    <xf numFmtId="0" fontId="27" fillId="0" borderId="16" xfId="0" applyFont="1" applyBorder="1" applyAlignment="1">
      <alignment vertical="top" wrapText="1"/>
    </xf>
    <xf numFmtId="0" fontId="19" fillId="0" borderId="26" xfId="0" applyFont="1" applyBorder="1" applyAlignment="1">
      <alignment horizontal="left"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51" xfId="0" applyFont="1" applyBorder="1" applyAlignment="1">
      <alignment vertical="top" wrapText="1"/>
    </xf>
    <xf numFmtId="0" fontId="10" fillId="0" borderId="44" xfId="0" applyFont="1" applyBorder="1" applyAlignment="1">
      <alignment vertical="top" wrapText="1"/>
    </xf>
    <xf numFmtId="0" fontId="5" fillId="0" borderId="48" xfId="0" applyFont="1" applyBorder="1" applyAlignment="1">
      <alignment vertical="top" wrapText="1"/>
    </xf>
    <xf numFmtId="0" fontId="10" fillId="0" borderId="22" xfId="0" applyFont="1" applyBorder="1" applyAlignment="1">
      <alignment vertical="top" wrapText="1"/>
    </xf>
    <xf numFmtId="0" fontId="5" fillId="0" borderId="7" xfId="0" applyFont="1" applyFill="1" applyBorder="1" applyAlignment="1">
      <alignment horizontal="center" vertical="center" textRotation="90" wrapText="1"/>
    </xf>
    <xf numFmtId="0" fontId="10" fillId="0" borderId="25" xfId="0" applyFont="1" applyBorder="1"/>
    <xf numFmtId="0" fontId="5" fillId="0" borderId="49" xfId="0" applyFont="1" applyFill="1" applyBorder="1" applyAlignment="1">
      <alignment horizontal="center" vertical="center" textRotation="90" wrapText="1"/>
    </xf>
    <xf numFmtId="0" fontId="10" fillId="0" borderId="31" xfId="0" applyFont="1" applyBorder="1"/>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abSelected="1" topLeftCell="A52" zoomScaleNormal="100" workbookViewId="0">
      <selection activeCell="R25" sqref="R25"/>
    </sheetView>
  </sheetViews>
  <sheetFormatPr defaultColWidth="9.140625" defaultRowHeight="11.25" x14ac:dyDescent="0.2"/>
  <cols>
    <col min="1" max="1" width="2.7109375" style="1" customWidth="1"/>
    <col min="2" max="3" width="2.5703125" style="1" customWidth="1"/>
    <col min="4" max="4" width="19.7109375" style="1" customWidth="1"/>
    <col min="5" max="5" width="7.85546875" style="2" customWidth="1"/>
    <col min="6" max="6" width="4.42578125" style="1" customWidth="1"/>
    <col min="7" max="7" width="5.28515625" style="3" customWidth="1"/>
    <col min="8" max="8" width="7.85546875" style="1" customWidth="1"/>
    <col min="9" max="9" width="8.28515625" style="1" customWidth="1"/>
    <col min="10" max="10" width="8.42578125" style="1" customWidth="1"/>
    <col min="11" max="11" width="23.28515625" style="1" customWidth="1"/>
    <col min="12" max="12" width="6.140625" style="4" customWidth="1"/>
    <col min="13" max="13" width="5.85546875" style="1" customWidth="1"/>
    <col min="14" max="14" width="12.42578125" style="5" customWidth="1"/>
    <col min="15" max="15" width="14.85546875" style="5" customWidth="1"/>
    <col min="16" max="16384" width="9.140625" style="5"/>
  </cols>
  <sheetData>
    <row r="1" spans="1:17" ht="44.25" customHeight="1" x14ac:dyDescent="0.2">
      <c r="I1" s="264"/>
      <c r="J1" s="265"/>
      <c r="K1" s="265"/>
      <c r="L1" s="265"/>
      <c r="M1" s="265"/>
    </row>
    <row r="2" spans="1:17" ht="12.75" customHeight="1" x14ac:dyDescent="0.2">
      <c r="D2" s="331" t="s">
        <v>134</v>
      </c>
      <c r="E2" s="332"/>
      <c r="F2" s="332"/>
      <c r="G2" s="332"/>
      <c r="H2" s="332"/>
      <c r="I2" s="332"/>
      <c r="J2" s="332"/>
      <c r="K2" s="332"/>
      <c r="L2" s="332"/>
      <c r="M2" s="332"/>
      <c r="N2" s="332"/>
      <c r="O2" s="332"/>
      <c r="P2" s="19"/>
      <c r="Q2" s="19"/>
    </row>
    <row r="3" spans="1:17" ht="15.75" customHeight="1" thickBot="1" x14ac:dyDescent="0.25">
      <c r="A3" s="6"/>
      <c r="B3" s="30"/>
      <c r="C3" s="30"/>
      <c r="D3" s="345" t="s">
        <v>19</v>
      </c>
      <c r="E3" s="345"/>
      <c r="F3" s="345"/>
      <c r="G3" s="345"/>
      <c r="H3" s="345"/>
      <c r="I3" s="45"/>
      <c r="J3" s="45"/>
      <c r="K3" s="45"/>
      <c r="L3" s="45"/>
      <c r="M3" s="45"/>
      <c r="N3" s="45"/>
      <c r="O3" s="45"/>
      <c r="P3" s="45"/>
      <c r="Q3" s="45"/>
    </row>
    <row r="4" spans="1:17" ht="36.75" customHeight="1" x14ac:dyDescent="0.2">
      <c r="A4" s="247" t="s">
        <v>0</v>
      </c>
      <c r="B4" s="289" t="s">
        <v>1</v>
      </c>
      <c r="C4" s="289" t="s">
        <v>2</v>
      </c>
      <c r="D4" s="292" t="s">
        <v>3</v>
      </c>
      <c r="E4" s="280" t="s">
        <v>4</v>
      </c>
      <c r="F4" s="283" t="s">
        <v>5</v>
      </c>
      <c r="G4" s="286" t="s">
        <v>6</v>
      </c>
      <c r="H4" s="346" t="s">
        <v>81</v>
      </c>
      <c r="I4" s="347"/>
      <c r="J4" s="348"/>
      <c r="K4" s="278" t="s">
        <v>112</v>
      </c>
      <c r="L4" s="279"/>
      <c r="M4" s="279"/>
      <c r="N4" s="349" t="s">
        <v>82</v>
      </c>
      <c r="O4" s="351" t="s">
        <v>75</v>
      </c>
    </row>
    <row r="5" spans="1:17" ht="15" customHeight="1" x14ac:dyDescent="0.2">
      <c r="A5" s="248"/>
      <c r="B5" s="290"/>
      <c r="C5" s="290"/>
      <c r="D5" s="293"/>
      <c r="E5" s="281"/>
      <c r="F5" s="284"/>
      <c r="G5" s="287"/>
      <c r="H5" s="266" t="s">
        <v>135</v>
      </c>
      <c r="I5" s="353" t="s">
        <v>136</v>
      </c>
      <c r="J5" s="355" t="s">
        <v>137</v>
      </c>
      <c r="K5" s="268" t="s">
        <v>3</v>
      </c>
      <c r="L5" s="270"/>
      <c r="M5" s="271"/>
      <c r="N5" s="350"/>
      <c r="O5" s="352"/>
    </row>
    <row r="6" spans="1:17" ht="102.6" customHeight="1" thickBot="1" x14ac:dyDescent="0.25">
      <c r="A6" s="249"/>
      <c r="B6" s="291"/>
      <c r="C6" s="291"/>
      <c r="D6" s="294"/>
      <c r="E6" s="282"/>
      <c r="F6" s="285"/>
      <c r="G6" s="288"/>
      <c r="H6" s="267"/>
      <c r="I6" s="354"/>
      <c r="J6" s="356"/>
      <c r="K6" s="269"/>
      <c r="L6" s="46" t="s">
        <v>76</v>
      </c>
      <c r="M6" s="47" t="s">
        <v>77</v>
      </c>
      <c r="N6" s="350"/>
      <c r="O6" s="352"/>
    </row>
    <row r="7" spans="1:17" ht="13.15" customHeight="1" thickBot="1" x14ac:dyDescent="0.25">
      <c r="A7" s="7" t="s">
        <v>7</v>
      </c>
      <c r="B7" s="310" t="s">
        <v>64</v>
      </c>
      <c r="C7" s="310"/>
      <c r="D7" s="310"/>
      <c r="E7" s="310"/>
      <c r="F7" s="310"/>
      <c r="G7" s="310"/>
      <c r="H7" s="310"/>
      <c r="I7" s="310"/>
      <c r="J7" s="310"/>
      <c r="K7" s="310"/>
      <c r="L7" s="310"/>
      <c r="M7" s="310"/>
      <c r="N7" s="211"/>
      <c r="O7" s="212"/>
    </row>
    <row r="8" spans="1:17" ht="12" customHeight="1" thickBot="1" x14ac:dyDescent="0.25">
      <c r="A8" s="8" t="s">
        <v>7</v>
      </c>
      <c r="B8" s="9" t="s">
        <v>7</v>
      </c>
      <c r="C8" s="250" t="s">
        <v>83</v>
      </c>
      <c r="D8" s="251"/>
      <c r="E8" s="311"/>
      <c r="F8" s="311"/>
      <c r="G8" s="251"/>
      <c r="H8" s="251"/>
      <c r="I8" s="251"/>
      <c r="J8" s="251"/>
      <c r="K8" s="251"/>
      <c r="L8" s="251"/>
      <c r="M8" s="251"/>
      <c r="N8" s="215"/>
      <c r="O8" s="216"/>
    </row>
    <row r="9" spans="1:17" ht="12.75" customHeight="1" x14ac:dyDescent="0.2">
      <c r="A9" s="262" t="s">
        <v>7</v>
      </c>
      <c r="B9" s="259" t="s">
        <v>7</v>
      </c>
      <c r="C9" s="252" t="s">
        <v>7</v>
      </c>
      <c r="D9" s="254" t="s">
        <v>23</v>
      </c>
      <c r="E9" s="243" t="s">
        <v>44</v>
      </c>
      <c r="F9" s="239" t="s">
        <v>85</v>
      </c>
      <c r="G9" s="10" t="s">
        <v>53</v>
      </c>
      <c r="H9" s="60">
        <v>301.89999999999998</v>
      </c>
      <c r="I9" s="11">
        <v>301.89999999999998</v>
      </c>
      <c r="J9" s="103">
        <v>301.7</v>
      </c>
      <c r="K9" s="112" t="s">
        <v>24</v>
      </c>
      <c r="L9" s="107" t="s">
        <v>123</v>
      </c>
      <c r="M9" s="48" t="s">
        <v>150</v>
      </c>
      <c r="N9" s="300" t="s">
        <v>153</v>
      </c>
      <c r="O9" s="307"/>
      <c r="P9" s="28"/>
      <c r="Q9" s="28"/>
    </row>
    <row r="10" spans="1:17" ht="12.75" customHeight="1" x14ac:dyDescent="0.2">
      <c r="A10" s="174"/>
      <c r="B10" s="260"/>
      <c r="C10" s="246"/>
      <c r="D10" s="255"/>
      <c r="E10" s="257"/>
      <c r="F10" s="258"/>
      <c r="G10" s="12" t="s">
        <v>74</v>
      </c>
      <c r="H10" s="63">
        <v>0</v>
      </c>
      <c r="I10" s="13">
        <v>0</v>
      </c>
      <c r="J10" s="104">
        <v>0</v>
      </c>
      <c r="K10" s="113" t="s">
        <v>25</v>
      </c>
      <c r="L10" s="108" t="s">
        <v>50</v>
      </c>
      <c r="M10" s="49" t="s">
        <v>151</v>
      </c>
      <c r="N10" s="322"/>
      <c r="O10" s="323"/>
      <c r="P10" s="28"/>
      <c r="Q10" s="28"/>
    </row>
    <row r="11" spans="1:17" ht="12.75" customHeight="1" x14ac:dyDescent="0.2">
      <c r="A11" s="174"/>
      <c r="B11" s="260"/>
      <c r="C11" s="246"/>
      <c r="D11" s="255"/>
      <c r="E11" s="257"/>
      <c r="F11" s="258"/>
      <c r="G11" s="12" t="s">
        <v>113</v>
      </c>
      <c r="H11" s="63">
        <v>23.5</v>
      </c>
      <c r="I11" s="13">
        <v>29.5</v>
      </c>
      <c r="J11" s="104">
        <v>26.2</v>
      </c>
      <c r="K11" s="114" t="s">
        <v>29</v>
      </c>
      <c r="L11" s="108" t="s">
        <v>138</v>
      </c>
      <c r="M11" s="49" t="s">
        <v>152</v>
      </c>
      <c r="N11" s="322"/>
      <c r="O11" s="323"/>
      <c r="P11" s="28"/>
      <c r="Q11" s="28"/>
    </row>
    <row r="12" spans="1:17" ht="176.45" customHeight="1" thickBot="1" x14ac:dyDescent="0.25">
      <c r="A12" s="263"/>
      <c r="B12" s="261"/>
      <c r="C12" s="253"/>
      <c r="D12" s="256"/>
      <c r="E12" s="244"/>
      <c r="F12" s="241"/>
      <c r="G12" s="14" t="s">
        <v>8</v>
      </c>
      <c r="H12" s="56">
        <f>H9+H10+H11</f>
        <v>325.39999999999998</v>
      </c>
      <c r="I12" s="58">
        <f>I9+I10+I11</f>
        <v>331.4</v>
      </c>
      <c r="J12" s="105">
        <f>J9+J10+J11</f>
        <v>327.9</v>
      </c>
      <c r="K12" s="115"/>
      <c r="L12" s="109"/>
      <c r="M12" s="95"/>
      <c r="N12" s="308"/>
      <c r="O12" s="309"/>
      <c r="P12" s="28"/>
      <c r="Q12" s="28"/>
    </row>
    <row r="13" spans="1:17" ht="16.899999999999999" customHeight="1" x14ac:dyDescent="0.2">
      <c r="A13" s="262" t="s">
        <v>7</v>
      </c>
      <c r="B13" s="259" t="s">
        <v>7</v>
      </c>
      <c r="C13" s="252" t="s">
        <v>9</v>
      </c>
      <c r="D13" s="254" t="s">
        <v>22</v>
      </c>
      <c r="E13" s="243" t="s">
        <v>45</v>
      </c>
      <c r="F13" s="239" t="s">
        <v>85</v>
      </c>
      <c r="G13" s="10" t="s">
        <v>53</v>
      </c>
      <c r="H13" s="60">
        <v>351.3</v>
      </c>
      <c r="I13" s="11">
        <v>351.3</v>
      </c>
      <c r="J13" s="106">
        <v>351.3</v>
      </c>
      <c r="K13" s="112" t="s">
        <v>24</v>
      </c>
      <c r="L13" s="110">
        <v>148</v>
      </c>
      <c r="M13" s="166">
        <v>128</v>
      </c>
      <c r="N13" s="300" t="s">
        <v>155</v>
      </c>
      <c r="O13" s="307"/>
      <c r="P13" s="28"/>
      <c r="Q13" s="28"/>
    </row>
    <row r="14" spans="1:17" ht="21.6" customHeight="1" x14ac:dyDescent="0.2">
      <c r="A14" s="174"/>
      <c r="B14" s="260"/>
      <c r="C14" s="246"/>
      <c r="D14" s="255"/>
      <c r="E14" s="257"/>
      <c r="F14" s="258"/>
      <c r="G14" s="12" t="s">
        <v>74</v>
      </c>
      <c r="H14" s="63">
        <v>0</v>
      </c>
      <c r="I14" s="13">
        <v>0</v>
      </c>
      <c r="J14" s="63">
        <v>0</v>
      </c>
      <c r="K14" s="113" t="s">
        <v>25</v>
      </c>
      <c r="L14" s="111">
        <v>4</v>
      </c>
      <c r="M14" s="167">
        <v>3</v>
      </c>
      <c r="N14" s="322"/>
      <c r="O14" s="323"/>
      <c r="P14" s="28"/>
      <c r="Q14" s="28"/>
    </row>
    <row r="15" spans="1:17" ht="24" customHeight="1" x14ac:dyDescent="0.2">
      <c r="A15" s="174"/>
      <c r="B15" s="260"/>
      <c r="C15" s="246"/>
      <c r="D15" s="255"/>
      <c r="E15" s="257"/>
      <c r="F15" s="258"/>
      <c r="G15" s="12" t="s">
        <v>113</v>
      </c>
      <c r="H15" s="63">
        <v>42</v>
      </c>
      <c r="I15" s="13">
        <v>50</v>
      </c>
      <c r="J15" s="63">
        <v>21</v>
      </c>
      <c r="K15" s="114" t="s">
        <v>29</v>
      </c>
      <c r="L15" s="108" t="s">
        <v>139</v>
      </c>
      <c r="M15" s="49" t="s">
        <v>154</v>
      </c>
      <c r="N15" s="322"/>
      <c r="O15" s="323"/>
      <c r="P15" s="28"/>
      <c r="Q15" s="28"/>
    </row>
    <row r="16" spans="1:17" ht="65.45" customHeight="1" thickBot="1" x14ac:dyDescent="0.25">
      <c r="A16" s="263"/>
      <c r="B16" s="261"/>
      <c r="C16" s="253"/>
      <c r="D16" s="256"/>
      <c r="E16" s="244"/>
      <c r="F16" s="241"/>
      <c r="G16" s="14" t="s">
        <v>8</v>
      </c>
      <c r="H16" s="56">
        <f t="shared" ref="H16:J16" si="0">H13+H14+H15</f>
        <v>393.3</v>
      </c>
      <c r="I16" s="58">
        <f t="shared" si="0"/>
        <v>401.3</v>
      </c>
      <c r="J16" s="56">
        <f t="shared" si="0"/>
        <v>372.3</v>
      </c>
      <c r="K16" s="115"/>
      <c r="L16" s="109"/>
      <c r="M16" s="149"/>
      <c r="N16" s="308"/>
      <c r="O16" s="309"/>
      <c r="P16" s="28"/>
      <c r="Q16" s="28"/>
    </row>
    <row r="17" spans="1:17" ht="12.75" customHeight="1" x14ac:dyDescent="0.2">
      <c r="A17" s="262" t="s">
        <v>7</v>
      </c>
      <c r="B17" s="259" t="s">
        <v>7</v>
      </c>
      <c r="C17" s="252" t="s">
        <v>30</v>
      </c>
      <c r="D17" s="254" t="s">
        <v>20</v>
      </c>
      <c r="E17" s="243" t="s">
        <v>46</v>
      </c>
      <c r="F17" s="239" t="s">
        <v>85</v>
      </c>
      <c r="G17" s="10" t="s">
        <v>53</v>
      </c>
      <c r="H17" s="60">
        <v>1113.7</v>
      </c>
      <c r="I17" s="11">
        <v>1113.9000000000001</v>
      </c>
      <c r="J17" s="11">
        <v>1113.9000000000001</v>
      </c>
      <c r="K17" s="22" t="s">
        <v>24</v>
      </c>
      <c r="L17" s="31" t="s">
        <v>140</v>
      </c>
      <c r="M17" s="79" t="s">
        <v>156</v>
      </c>
      <c r="N17" s="312" t="s">
        <v>159</v>
      </c>
      <c r="O17" s="313"/>
      <c r="P17" s="28"/>
      <c r="Q17" s="28"/>
    </row>
    <row r="18" spans="1:17" ht="12.75" customHeight="1" thickBot="1" x14ac:dyDescent="0.25">
      <c r="A18" s="174"/>
      <c r="B18" s="260"/>
      <c r="C18" s="246"/>
      <c r="D18" s="255"/>
      <c r="E18" s="257"/>
      <c r="F18" s="258"/>
      <c r="G18" s="12" t="s">
        <v>74</v>
      </c>
      <c r="H18" s="63">
        <v>0</v>
      </c>
      <c r="I18" s="13">
        <v>0</v>
      </c>
      <c r="J18" s="13">
        <v>0</v>
      </c>
      <c r="K18" s="72" t="s">
        <v>25</v>
      </c>
      <c r="L18" s="21" t="s">
        <v>90</v>
      </c>
      <c r="M18" s="80" t="s">
        <v>90</v>
      </c>
      <c r="N18" s="314"/>
      <c r="O18" s="315"/>
      <c r="P18" s="28"/>
      <c r="Q18" s="28"/>
    </row>
    <row r="19" spans="1:17" ht="12.75" customHeight="1" x14ac:dyDescent="0.2">
      <c r="A19" s="174"/>
      <c r="B19" s="260"/>
      <c r="C19" s="246"/>
      <c r="D19" s="255"/>
      <c r="E19" s="257"/>
      <c r="F19" s="258"/>
      <c r="G19" s="12" t="s">
        <v>113</v>
      </c>
      <c r="H19" s="63">
        <v>70</v>
      </c>
      <c r="I19" s="13">
        <v>84</v>
      </c>
      <c r="J19" s="13">
        <v>81.099999999999994</v>
      </c>
      <c r="K19" s="22" t="s">
        <v>26</v>
      </c>
      <c r="L19" s="32" t="s">
        <v>141</v>
      </c>
      <c r="M19" s="99" t="s">
        <v>157</v>
      </c>
      <c r="N19" s="314"/>
      <c r="O19" s="315"/>
      <c r="P19" s="28"/>
      <c r="Q19" s="28"/>
    </row>
    <row r="20" spans="1:17" ht="24" customHeight="1" x14ac:dyDescent="0.2">
      <c r="A20" s="174"/>
      <c r="B20" s="260"/>
      <c r="C20" s="246"/>
      <c r="D20" s="255"/>
      <c r="E20" s="257"/>
      <c r="F20" s="258"/>
      <c r="G20" s="12"/>
      <c r="H20" s="63"/>
      <c r="I20" s="13"/>
      <c r="J20" s="13"/>
      <c r="K20" s="73" t="s">
        <v>51</v>
      </c>
      <c r="L20" s="32" t="s">
        <v>131</v>
      </c>
      <c r="M20" s="99" t="s">
        <v>131</v>
      </c>
      <c r="N20" s="314"/>
      <c r="O20" s="315"/>
      <c r="P20" s="28"/>
      <c r="Q20" s="28"/>
    </row>
    <row r="21" spans="1:17" ht="120" customHeight="1" thickBot="1" x14ac:dyDescent="0.25">
      <c r="A21" s="263"/>
      <c r="B21" s="261"/>
      <c r="C21" s="253"/>
      <c r="D21" s="256"/>
      <c r="E21" s="244"/>
      <c r="F21" s="241"/>
      <c r="G21" s="14" t="s">
        <v>8</v>
      </c>
      <c r="H21" s="56">
        <f>H17+H18+H19</f>
        <v>1183.7</v>
      </c>
      <c r="I21" s="58">
        <f t="shared" ref="I21:J21" si="1">I17+I18+I19</f>
        <v>1197.9000000000001</v>
      </c>
      <c r="J21" s="58">
        <f t="shared" si="1"/>
        <v>1195</v>
      </c>
      <c r="K21" s="85" t="s">
        <v>29</v>
      </c>
      <c r="L21" s="100" t="s">
        <v>142</v>
      </c>
      <c r="M21" s="101" t="s">
        <v>158</v>
      </c>
      <c r="N21" s="316"/>
      <c r="O21" s="317"/>
      <c r="P21" s="28"/>
      <c r="Q21" s="28"/>
    </row>
    <row r="22" spans="1:17" ht="19.149999999999999" customHeight="1" x14ac:dyDescent="0.2">
      <c r="A22" s="262" t="s">
        <v>7</v>
      </c>
      <c r="B22" s="259" t="s">
        <v>7</v>
      </c>
      <c r="C22" s="252" t="s">
        <v>32</v>
      </c>
      <c r="D22" s="254" t="s">
        <v>21</v>
      </c>
      <c r="E22" s="243" t="s">
        <v>68</v>
      </c>
      <c r="F22" s="239" t="s">
        <v>85</v>
      </c>
      <c r="G22" s="10" t="s">
        <v>53</v>
      </c>
      <c r="H22" s="60">
        <v>217.7</v>
      </c>
      <c r="I22" s="11">
        <v>217.9</v>
      </c>
      <c r="J22" s="11">
        <v>213.7</v>
      </c>
      <c r="K22" s="84" t="s">
        <v>27</v>
      </c>
      <c r="L22" s="31" t="s">
        <v>143</v>
      </c>
      <c r="M22" s="79" t="s">
        <v>160</v>
      </c>
      <c r="N22" s="312" t="s">
        <v>185</v>
      </c>
      <c r="O22" s="313"/>
      <c r="P22" s="28"/>
      <c r="Q22" s="28"/>
    </row>
    <row r="23" spans="1:17" ht="24" customHeight="1" x14ac:dyDescent="0.2">
      <c r="A23" s="174"/>
      <c r="B23" s="260"/>
      <c r="C23" s="246"/>
      <c r="D23" s="255"/>
      <c r="E23" s="257"/>
      <c r="F23" s="258"/>
      <c r="G23" s="12" t="s">
        <v>74</v>
      </c>
      <c r="H23" s="63">
        <v>0</v>
      </c>
      <c r="I23" s="13">
        <v>0</v>
      </c>
      <c r="J23" s="13">
        <v>0</v>
      </c>
      <c r="K23" s="27" t="s">
        <v>69</v>
      </c>
      <c r="L23" s="21" t="s">
        <v>144</v>
      </c>
      <c r="M23" s="80" t="s">
        <v>161</v>
      </c>
      <c r="N23" s="314"/>
      <c r="O23" s="315"/>
      <c r="P23" s="28"/>
      <c r="Q23" s="28"/>
    </row>
    <row r="24" spans="1:17" ht="27.75" customHeight="1" x14ac:dyDescent="0.2">
      <c r="A24" s="174"/>
      <c r="B24" s="260"/>
      <c r="C24" s="246"/>
      <c r="D24" s="255"/>
      <c r="E24" s="257"/>
      <c r="F24" s="258"/>
      <c r="G24" s="12" t="s">
        <v>113</v>
      </c>
      <c r="H24" s="63">
        <v>3.5</v>
      </c>
      <c r="I24" s="13">
        <v>4.7</v>
      </c>
      <c r="J24" s="13">
        <v>3.7</v>
      </c>
      <c r="K24" s="27" t="s">
        <v>58</v>
      </c>
      <c r="L24" s="32" t="s">
        <v>121</v>
      </c>
      <c r="M24" s="50" t="s">
        <v>129</v>
      </c>
      <c r="N24" s="314"/>
      <c r="O24" s="315"/>
      <c r="P24" s="28"/>
      <c r="Q24" s="28"/>
    </row>
    <row r="25" spans="1:17" ht="90.6" customHeight="1" thickBot="1" x14ac:dyDescent="0.25">
      <c r="A25" s="263"/>
      <c r="B25" s="261"/>
      <c r="C25" s="253"/>
      <c r="D25" s="256"/>
      <c r="E25" s="244"/>
      <c r="F25" s="241"/>
      <c r="G25" s="14" t="s">
        <v>8</v>
      </c>
      <c r="H25" s="56">
        <f>H22+H23+H24</f>
        <v>221.2</v>
      </c>
      <c r="I25" s="58">
        <f t="shared" ref="I25:J25" si="2">I22+I23+I24</f>
        <v>222.6</v>
      </c>
      <c r="J25" s="58">
        <f t="shared" si="2"/>
        <v>217.39999999999998</v>
      </c>
      <c r="K25" s="85" t="s">
        <v>59</v>
      </c>
      <c r="L25" s="94" t="s">
        <v>125</v>
      </c>
      <c r="M25" s="95" t="s">
        <v>162</v>
      </c>
      <c r="N25" s="316"/>
      <c r="O25" s="317"/>
      <c r="P25" s="28"/>
      <c r="Q25" s="28"/>
    </row>
    <row r="26" spans="1:17" ht="32.25" customHeight="1" x14ac:dyDescent="0.2">
      <c r="A26" s="262" t="s">
        <v>7</v>
      </c>
      <c r="B26" s="259" t="s">
        <v>7</v>
      </c>
      <c r="C26" s="252" t="s">
        <v>54</v>
      </c>
      <c r="D26" s="254" t="s">
        <v>66</v>
      </c>
      <c r="E26" s="243" t="s">
        <v>47</v>
      </c>
      <c r="F26" s="239" t="s">
        <v>85</v>
      </c>
      <c r="G26" s="10" t="s">
        <v>53</v>
      </c>
      <c r="H26" s="60">
        <v>174.2</v>
      </c>
      <c r="I26" s="11">
        <v>174.2</v>
      </c>
      <c r="J26" s="11">
        <v>174.2</v>
      </c>
      <c r="K26" s="74" t="s">
        <v>84</v>
      </c>
      <c r="L26" s="33" t="s">
        <v>124</v>
      </c>
      <c r="M26" s="152" t="s">
        <v>163</v>
      </c>
      <c r="N26" s="333" t="s">
        <v>181</v>
      </c>
      <c r="O26" s="334"/>
      <c r="P26" s="28"/>
      <c r="Q26" s="28"/>
    </row>
    <row r="27" spans="1:17" ht="106.15" customHeight="1" x14ac:dyDescent="0.2">
      <c r="A27" s="174"/>
      <c r="B27" s="260"/>
      <c r="C27" s="246"/>
      <c r="D27" s="255"/>
      <c r="E27" s="257"/>
      <c r="F27" s="258"/>
      <c r="G27" s="12" t="s">
        <v>74</v>
      </c>
      <c r="H27" s="63">
        <v>0</v>
      </c>
      <c r="I27" s="13">
        <v>0</v>
      </c>
      <c r="J27" s="13">
        <v>0</v>
      </c>
      <c r="K27" s="23" t="s">
        <v>28</v>
      </c>
      <c r="L27" s="34" t="s">
        <v>126</v>
      </c>
      <c r="M27" s="153" t="s">
        <v>141</v>
      </c>
      <c r="N27" s="335"/>
      <c r="O27" s="336"/>
      <c r="P27" s="28"/>
      <c r="Q27" s="28"/>
    </row>
    <row r="28" spans="1:17" ht="20.45" customHeight="1" thickBot="1" x14ac:dyDescent="0.25">
      <c r="A28" s="174"/>
      <c r="B28" s="260"/>
      <c r="C28" s="246"/>
      <c r="D28" s="255"/>
      <c r="E28" s="257"/>
      <c r="F28" s="258"/>
      <c r="G28" s="76" t="s">
        <v>113</v>
      </c>
      <c r="H28" s="63">
        <v>127</v>
      </c>
      <c r="I28" s="26">
        <v>210</v>
      </c>
      <c r="J28" s="26">
        <v>202.5</v>
      </c>
      <c r="K28" s="116"/>
      <c r="L28" s="54"/>
      <c r="M28" s="154"/>
      <c r="N28" s="335"/>
      <c r="O28" s="336"/>
      <c r="P28" s="28"/>
      <c r="Q28" s="28"/>
    </row>
    <row r="29" spans="1:17" ht="44.45" customHeight="1" thickBot="1" x14ac:dyDescent="0.25">
      <c r="A29" s="263"/>
      <c r="B29" s="261"/>
      <c r="C29" s="253"/>
      <c r="D29" s="256"/>
      <c r="E29" s="244"/>
      <c r="F29" s="241"/>
      <c r="G29" s="14" t="s">
        <v>8</v>
      </c>
      <c r="H29" s="58">
        <f>H26+H27+H28</f>
        <v>301.2</v>
      </c>
      <c r="I29" s="58">
        <f>I26+I27+I28</f>
        <v>384.2</v>
      </c>
      <c r="J29" s="58">
        <f>J26+J27+J28</f>
        <v>376.7</v>
      </c>
      <c r="K29" s="75" t="s">
        <v>29</v>
      </c>
      <c r="L29" s="145" t="s">
        <v>127</v>
      </c>
      <c r="M29" s="170" t="s">
        <v>164</v>
      </c>
      <c r="N29" s="337"/>
      <c r="O29" s="338"/>
      <c r="P29" s="28"/>
      <c r="Q29" s="28"/>
    </row>
    <row r="30" spans="1:17" ht="12.75" customHeight="1" x14ac:dyDescent="0.2">
      <c r="A30" s="262" t="s">
        <v>7</v>
      </c>
      <c r="B30" s="259" t="s">
        <v>7</v>
      </c>
      <c r="C30" s="252" t="s">
        <v>55</v>
      </c>
      <c r="D30" s="254" t="s">
        <v>67</v>
      </c>
      <c r="E30" s="243" t="s">
        <v>43</v>
      </c>
      <c r="F30" s="239" t="s">
        <v>85</v>
      </c>
      <c r="G30" s="10" t="s">
        <v>53</v>
      </c>
      <c r="H30" s="60">
        <v>13</v>
      </c>
      <c r="I30" s="11">
        <v>15</v>
      </c>
      <c r="J30" s="11">
        <v>15</v>
      </c>
      <c r="K30" s="117" t="s">
        <v>61</v>
      </c>
      <c r="L30" s="35">
        <v>9</v>
      </c>
      <c r="M30" s="155">
        <v>8</v>
      </c>
      <c r="N30" s="300" t="s">
        <v>182</v>
      </c>
      <c r="O30" s="307"/>
      <c r="P30" s="28"/>
      <c r="Q30" s="28"/>
    </row>
    <row r="31" spans="1:17" ht="120.6" customHeight="1" thickBot="1" x14ac:dyDescent="0.25">
      <c r="A31" s="263"/>
      <c r="B31" s="261"/>
      <c r="C31" s="253"/>
      <c r="D31" s="256"/>
      <c r="E31" s="244"/>
      <c r="F31" s="241"/>
      <c r="G31" s="14" t="s">
        <v>8</v>
      </c>
      <c r="H31" s="56">
        <f t="shared" ref="H31:J31" si="3">H30*1</f>
        <v>13</v>
      </c>
      <c r="I31" s="58">
        <f t="shared" si="3"/>
        <v>15</v>
      </c>
      <c r="J31" s="58">
        <f t="shared" si="3"/>
        <v>15</v>
      </c>
      <c r="K31" s="20"/>
      <c r="L31" s="94"/>
      <c r="M31" s="95"/>
      <c r="N31" s="308"/>
      <c r="O31" s="309"/>
      <c r="P31" s="28"/>
      <c r="Q31" s="28"/>
    </row>
    <row r="32" spans="1:17" ht="38.450000000000003" customHeight="1" x14ac:dyDescent="0.2">
      <c r="A32" s="262" t="s">
        <v>7</v>
      </c>
      <c r="B32" s="259" t="s">
        <v>7</v>
      </c>
      <c r="C32" s="252" t="s">
        <v>129</v>
      </c>
      <c r="D32" s="254" t="s">
        <v>133</v>
      </c>
      <c r="E32" s="243" t="s">
        <v>43</v>
      </c>
      <c r="F32" s="239" t="s">
        <v>85</v>
      </c>
      <c r="G32" s="10" t="s">
        <v>53</v>
      </c>
      <c r="H32" s="60">
        <v>94.3</v>
      </c>
      <c r="I32" s="11">
        <v>94.3</v>
      </c>
      <c r="J32" s="11">
        <v>64.3</v>
      </c>
      <c r="K32" s="117" t="s">
        <v>145</v>
      </c>
      <c r="L32" s="35">
        <v>1</v>
      </c>
      <c r="M32" s="155">
        <v>0</v>
      </c>
      <c r="N32" s="300" t="s">
        <v>183</v>
      </c>
      <c r="O32" s="328"/>
      <c r="P32" s="28"/>
      <c r="Q32" s="28"/>
    </row>
    <row r="33" spans="1:17" ht="45" customHeight="1" thickBot="1" x14ac:dyDescent="0.25">
      <c r="A33" s="263"/>
      <c r="B33" s="261"/>
      <c r="C33" s="253"/>
      <c r="D33" s="256"/>
      <c r="E33" s="244"/>
      <c r="F33" s="241"/>
      <c r="G33" s="14" t="s">
        <v>8</v>
      </c>
      <c r="H33" s="56">
        <f t="shared" ref="H33:J33" si="4">H32*1</f>
        <v>94.3</v>
      </c>
      <c r="I33" s="58">
        <f t="shared" si="4"/>
        <v>94.3</v>
      </c>
      <c r="J33" s="58">
        <f t="shared" si="4"/>
        <v>64.3</v>
      </c>
      <c r="K33" s="156" t="s">
        <v>146</v>
      </c>
      <c r="L33" s="94" t="s">
        <v>90</v>
      </c>
      <c r="M33" s="95" t="s">
        <v>90</v>
      </c>
      <c r="N33" s="329"/>
      <c r="O33" s="330"/>
      <c r="P33" s="28"/>
      <c r="Q33" s="28"/>
    </row>
    <row r="34" spans="1:17" ht="16.899999999999999" customHeight="1" thickBot="1" x14ac:dyDescent="0.25">
      <c r="A34" s="8" t="s">
        <v>7</v>
      </c>
      <c r="B34" s="15" t="s">
        <v>7</v>
      </c>
      <c r="C34" s="234" t="s">
        <v>10</v>
      </c>
      <c r="D34" s="235"/>
      <c r="E34" s="235"/>
      <c r="F34" s="235"/>
      <c r="G34" s="236"/>
      <c r="H34" s="16">
        <f>H12+H16+H21+H31+H25+H29+H33</f>
        <v>2532.1</v>
      </c>
      <c r="I34" s="16">
        <f t="shared" ref="I34:J34" si="5">I12+I16+I21+I31+I25+I29+I33</f>
        <v>2646.7000000000003</v>
      </c>
      <c r="J34" s="16">
        <f t="shared" si="5"/>
        <v>2568.6</v>
      </c>
      <c r="K34" s="17"/>
      <c r="L34" s="18"/>
      <c r="M34" s="18"/>
      <c r="N34" s="211"/>
      <c r="O34" s="212"/>
      <c r="P34" s="28"/>
      <c r="Q34" s="28"/>
    </row>
    <row r="35" spans="1:17" ht="22.15" customHeight="1" thickBot="1" x14ac:dyDescent="0.25">
      <c r="A35" s="8" t="s">
        <v>7</v>
      </c>
      <c r="B35" s="9" t="s">
        <v>9</v>
      </c>
      <c r="C35" s="250" t="s">
        <v>70</v>
      </c>
      <c r="D35" s="251"/>
      <c r="E35" s="251"/>
      <c r="F35" s="251"/>
      <c r="G35" s="251"/>
      <c r="H35" s="251"/>
      <c r="I35" s="251"/>
      <c r="J35" s="251"/>
      <c r="K35" s="251"/>
      <c r="L35" s="251"/>
      <c r="M35" s="251"/>
      <c r="N35" s="215"/>
      <c r="O35" s="216"/>
      <c r="P35" s="28"/>
      <c r="Q35" s="28"/>
    </row>
    <row r="36" spans="1:17" ht="22.15" customHeight="1" x14ac:dyDescent="0.2">
      <c r="A36" s="262" t="s">
        <v>7</v>
      </c>
      <c r="B36" s="259" t="s">
        <v>9</v>
      </c>
      <c r="C36" s="252" t="s">
        <v>7</v>
      </c>
      <c r="D36" s="254" t="s">
        <v>33</v>
      </c>
      <c r="E36" s="243" t="s">
        <v>48</v>
      </c>
      <c r="F36" s="239" t="s">
        <v>85</v>
      </c>
      <c r="G36" s="10" t="s">
        <v>53</v>
      </c>
      <c r="H36" s="60">
        <v>730.3</v>
      </c>
      <c r="I36" s="11">
        <v>733.8</v>
      </c>
      <c r="J36" s="11">
        <v>731</v>
      </c>
      <c r="K36" s="69" t="s">
        <v>34</v>
      </c>
      <c r="L36" s="36" t="s">
        <v>147</v>
      </c>
      <c r="M36" s="157" t="s">
        <v>165</v>
      </c>
      <c r="N36" s="300" t="s">
        <v>180</v>
      </c>
      <c r="O36" s="307"/>
      <c r="P36" s="28"/>
      <c r="Q36" s="28"/>
    </row>
    <row r="37" spans="1:17" ht="16.5" customHeight="1" x14ac:dyDescent="0.2">
      <c r="A37" s="174"/>
      <c r="B37" s="260"/>
      <c r="C37" s="246"/>
      <c r="D37" s="255"/>
      <c r="E37" s="257"/>
      <c r="F37" s="258"/>
      <c r="G37" s="12" t="s">
        <v>74</v>
      </c>
      <c r="H37" s="63">
        <v>0</v>
      </c>
      <c r="I37" s="13">
        <v>0</v>
      </c>
      <c r="J37" s="13">
        <v>0</v>
      </c>
      <c r="K37" s="70" t="s">
        <v>35</v>
      </c>
      <c r="L37" s="21" t="s">
        <v>128</v>
      </c>
      <c r="M37" s="49" t="s">
        <v>166</v>
      </c>
      <c r="N37" s="322"/>
      <c r="O37" s="323"/>
      <c r="P37" s="28"/>
      <c r="Q37" s="28"/>
    </row>
    <row r="38" spans="1:17" ht="24.75" customHeight="1" x14ac:dyDescent="0.2">
      <c r="A38" s="174"/>
      <c r="B38" s="260"/>
      <c r="C38" s="246"/>
      <c r="D38" s="255"/>
      <c r="E38" s="257"/>
      <c r="F38" s="258"/>
      <c r="G38" s="12" t="s">
        <v>113</v>
      </c>
      <c r="H38" s="63">
        <v>3</v>
      </c>
      <c r="I38" s="13">
        <v>3</v>
      </c>
      <c r="J38" s="13">
        <v>1.1000000000000001</v>
      </c>
      <c r="K38" s="71" t="s">
        <v>57</v>
      </c>
      <c r="L38" s="32" t="s">
        <v>122</v>
      </c>
      <c r="M38" s="50" t="s">
        <v>122</v>
      </c>
      <c r="N38" s="322"/>
      <c r="O38" s="323"/>
      <c r="P38" s="28"/>
      <c r="Q38" s="28"/>
    </row>
    <row r="39" spans="1:17" ht="76.150000000000006" customHeight="1" thickBot="1" x14ac:dyDescent="0.25">
      <c r="A39" s="263"/>
      <c r="B39" s="261"/>
      <c r="C39" s="253"/>
      <c r="D39" s="256"/>
      <c r="E39" s="244"/>
      <c r="F39" s="241"/>
      <c r="G39" s="14" t="s">
        <v>8</v>
      </c>
      <c r="H39" s="82">
        <f>H36+H37+H38</f>
        <v>733.3</v>
      </c>
      <c r="I39" s="83">
        <f t="shared" ref="I39:J39" si="6">I36+I37+I38</f>
        <v>736.8</v>
      </c>
      <c r="J39" s="83">
        <f t="shared" si="6"/>
        <v>732.1</v>
      </c>
      <c r="K39" s="81" t="s">
        <v>60</v>
      </c>
      <c r="L39" s="37">
        <v>31000</v>
      </c>
      <c r="M39" s="158">
        <v>35863</v>
      </c>
      <c r="N39" s="308"/>
      <c r="O39" s="309"/>
      <c r="P39" s="28"/>
      <c r="Q39" s="28"/>
    </row>
    <row r="40" spans="1:17" ht="28.5" customHeight="1" x14ac:dyDescent="0.2">
      <c r="A40" s="262" t="s">
        <v>7</v>
      </c>
      <c r="B40" s="259" t="s">
        <v>9</v>
      </c>
      <c r="C40" s="252" t="s">
        <v>9</v>
      </c>
      <c r="D40" s="254" t="s">
        <v>56</v>
      </c>
      <c r="E40" s="243" t="s">
        <v>48</v>
      </c>
      <c r="F40" s="239" t="s">
        <v>85</v>
      </c>
      <c r="G40" s="10" t="s">
        <v>53</v>
      </c>
      <c r="H40" s="60"/>
      <c r="I40" s="11"/>
      <c r="J40" s="11"/>
      <c r="K40" s="78" t="s">
        <v>62</v>
      </c>
      <c r="L40" s="55" t="s">
        <v>148</v>
      </c>
      <c r="M40" s="168" t="s">
        <v>167</v>
      </c>
      <c r="N40" s="339" t="s">
        <v>171</v>
      </c>
      <c r="O40" s="340"/>
      <c r="P40" s="28"/>
      <c r="Q40" s="28"/>
    </row>
    <row r="41" spans="1:17" ht="12.75" customHeight="1" x14ac:dyDescent="0.2">
      <c r="A41" s="174"/>
      <c r="B41" s="260"/>
      <c r="C41" s="246"/>
      <c r="D41" s="255"/>
      <c r="E41" s="257"/>
      <c r="F41" s="258"/>
      <c r="G41" s="12"/>
      <c r="H41" s="63"/>
      <c r="I41" s="13"/>
      <c r="J41" s="13"/>
      <c r="K41" s="272" t="s">
        <v>63</v>
      </c>
      <c r="L41" s="274" t="s">
        <v>132</v>
      </c>
      <c r="M41" s="276" t="s">
        <v>168</v>
      </c>
      <c r="N41" s="341"/>
      <c r="O41" s="342"/>
      <c r="P41" s="28"/>
      <c r="Q41" s="28"/>
    </row>
    <row r="42" spans="1:17" ht="20.45" customHeight="1" thickBot="1" x14ac:dyDescent="0.25">
      <c r="A42" s="263"/>
      <c r="B42" s="261"/>
      <c r="C42" s="253"/>
      <c r="D42" s="256"/>
      <c r="E42" s="244"/>
      <c r="F42" s="241"/>
      <c r="G42" s="14" t="s">
        <v>8</v>
      </c>
      <c r="H42" s="82">
        <f t="shared" ref="H42:J42" si="7">H40*1</f>
        <v>0</v>
      </c>
      <c r="I42" s="83">
        <f t="shared" si="7"/>
        <v>0</v>
      </c>
      <c r="J42" s="83">
        <f t="shared" si="7"/>
        <v>0</v>
      </c>
      <c r="K42" s="273"/>
      <c r="L42" s="275"/>
      <c r="M42" s="277"/>
      <c r="N42" s="343"/>
      <c r="O42" s="344"/>
      <c r="P42" s="28"/>
      <c r="Q42" s="28"/>
    </row>
    <row r="43" spans="1:17" ht="12.75" customHeight="1" x14ac:dyDescent="0.2">
      <c r="A43" s="262" t="s">
        <v>7</v>
      </c>
      <c r="B43" s="259" t="s">
        <v>9</v>
      </c>
      <c r="C43" s="252" t="s">
        <v>55</v>
      </c>
      <c r="D43" s="254" t="s">
        <v>72</v>
      </c>
      <c r="E43" s="243" t="s">
        <v>43</v>
      </c>
      <c r="F43" s="239" t="s">
        <v>85</v>
      </c>
      <c r="G43" s="10" t="s">
        <v>53</v>
      </c>
      <c r="H43" s="60">
        <v>4</v>
      </c>
      <c r="I43" s="11">
        <v>1.7</v>
      </c>
      <c r="J43" s="11">
        <v>1.6</v>
      </c>
      <c r="K43" s="296" t="s">
        <v>73</v>
      </c>
      <c r="L43" s="31" t="s">
        <v>50</v>
      </c>
      <c r="M43" s="48" t="s">
        <v>169</v>
      </c>
      <c r="N43" s="300" t="s">
        <v>172</v>
      </c>
      <c r="O43" s="307"/>
      <c r="P43" s="28"/>
      <c r="Q43" s="28"/>
    </row>
    <row r="44" spans="1:17" ht="12.75" customHeight="1" x14ac:dyDescent="0.2">
      <c r="A44" s="174"/>
      <c r="B44" s="260"/>
      <c r="C44" s="246"/>
      <c r="D44" s="255"/>
      <c r="E44" s="257"/>
      <c r="F44" s="258"/>
      <c r="G44" s="12"/>
      <c r="H44" s="63"/>
      <c r="I44" s="13"/>
      <c r="J44" s="13"/>
      <c r="K44" s="297"/>
      <c r="L44" s="21"/>
      <c r="M44" s="148"/>
      <c r="N44" s="322"/>
      <c r="O44" s="323"/>
      <c r="P44" s="28"/>
      <c r="Q44" s="28"/>
    </row>
    <row r="45" spans="1:17" ht="13.15" customHeight="1" thickBot="1" x14ac:dyDescent="0.25">
      <c r="A45" s="263"/>
      <c r="B45" s="261"/>
      <c r="C45" s="253"/>
      <c r="D45" s="256"/>
      <c r="E45" s="244"/>
      <c r="F45" s="241"/>
      <c r="G45" s="14" t="s">
        <v>8</v>
      </c>
      <c r="H45" s="56">
        <f>H43*1</f>
        <v>4</v>
      </c>
      <c r="I45" s="58">
        <f>I43*1</f>
        <v>1.7</v>
      </c>
      <c r="J45" s="58">
        <f>J43*1</f>
        <v>1.6</v>
      </c>
      <c r="K45" s="41"/>
      <c r="L45" s="94"/>
      <c r="M45" s="149"/>
      <c r="N45" s="308"/>
      <c r="O45" s="309"/>
      <c r="P45" s="28"/>
      <c r="Q45" s="28"/>
    </row>
    <row r="46" spans="1:17" ht="12.75" customHeight="1" x14ac:dyDescent="0.2">
      <c r="A46" s="262" t="s">
        <v>7</v>
      </c>
      <c r="B46" s="259" t="s">
        <v>9</v>
      </c>
      <c r="C46" s="252" t="s">
        <v>87</v>
      </c>
      <c r="D46" s="254" t="s">
        <v>88</v>
      </c>
      <c r="E46" s="243" t="s">
        <v>43</v>
      </c>
      <c r="F46" s="239" t="s">
        <v>85</v>
      </c>
      <c r="G46" s="10" t="s">
        <v>53</v>
      </c>
      <c r="H46" s="60">
        <v>3</v>
      </c>
      <c r="I46" s="11">
        <v>3</v>
      </c>
      <c r="J46" s="11">
        <v>3</v>
      </c>
      <c r="K46" s="296" t="s">
        <v>89</v>
      </c>
      <c r="L46" s="31" t="s">
        <v>50</v>
      </c>
      <c r="M46" s="48" t="s">
        <v>50</v>
      </c>
      <c r="N46" s="300" t="s">
        <v>184</v>
      </c>
      <c r="O46" s="307"/>
      <c r="P46" s="28"/>
      <c r="Q46" s="28"/>
    </row>
    <row r="47" spans="1:17" ht="12.75" customHeight="1" x14ac:dyDescent="0.2">
      <c r="A47" s="174"/>
      <c r="B47" s="260"/>
      <c r="C47" s="246"/>
      <c r="D47" s="255"/>
      <c r="E47" s="257"/>
      <c r="F47" s="258"/>
      <c r="G47" s="12"/>
      <c r="H47" s="63"/>
      <c r="I47" s="13"/>
      <c r="J47" s="13"/>
      <c r="K47" s="297"/>
      <c r="L47" s="21"/>
      <c r="M47" s="148"/>
      <c r="N47" s="322"/>
      <c r="O47" s="323"/>
      <c r="P47" s="28"/>
      <c r="Q47" s="28"/>
    </row>
    <row r="48" spans="1:17" ht="33.6" customHeight="1" thickBot="1" x14ac:dyDescent="0.25">
      <c r="A48" s="263"/>
      <c r="B48" s="261"/>
      <c r="C48" s="253"/>
      <c r="D48" s="256"/>
      <c r="E48" s="244"/>
      <c r="F48" s="241"/>
      <c r="G48" s="14" t="s">
        <v>8</v>
      </c>
      <c r="H48" s="56">
        <f>H46*1</f>
        <v>3</v>
      </c>
      <c r="I48" s="58">
        <f>I46*1</f>
        <v>3</v>
      </c>
      <c r="J48" s="58">
        <f>J46*1</f>
        <v>3</v>
      </c>
      <c r="K48" s="41"/>
      <c r="L48" s="94"/>
      <c r="M48" s="149"/>
      <c r="N48" s="308"/>
      <c r="O48" s="309"/>
      <c r="P48" s="28"/>
      <c r="Q48" s="28"/>
    </row>
    <row r="49" spans="1:17" ht="10.15" customHeight="1" thickBot="1" x14ac:dyDescent="0.25">
      <c r="A49" s="8" t="s">
        <v>7</v>
      </c>
      <c r="B49" s="15" t="s">
        <v>9</v>
      </c>
      <c r="C49" s="234" t="s">
        <v>10</v>
      </c>
      <c r="D49" s="235"/>
      <c r="E49" s="235"/>
      <c r="F49" s="235"/>
      <c r="G49" s="236"/>
      <c r="H49" s="57">
        <f>H39+H42+H45+H48</f>
        <v>740.3</v>
      </c>
      <c r="I49" s="59">
        <f>I39+I42+I45+I48</f>
        <v>741.5</v>
      </c>
      <c r="J49" s="59">
        <f>J39+J42+J45+J48</f>
        <v>736.7</v>
      </c>
      <c r="K49" s="17"/>
      <c r="L49" s="18"/>
      <c r="M49" s="18"/>
      <c r="N49" s="185"/>
      <c r="O49" s="186"/>
      <c r="P49" s="28"/>
      <c r="Q49" s="28"/>
    </row>
    <row r="50" spans="1:17" ht="15.6" customHeight="1" thickBot="1" x14ac:dyDescent="0.25">
      <c r="A50" s="8" t="s">
        <v>7</v>
      </c>
      <c r="B50" s="9" t="s">
        <v>30</v>
      </c>
      <c r="C50" s="250" t="s">
        <v>36</v>
      </c>
      <c r="D50" s="251"/>
      <c r="E50" s="251"/>
      <c r="F50" s="251"/>
      <c r="G50" s="251"/>
      <c r="H50" s="251"/>
      <c r="I50" s="251"/>
      <c r="J50" s="251"/>
      <c r="K50" s="251"/>
      <c r="L50" s="251"/>
      <c r="M50" s="251"/>
      <c r="N50" s="326"/>
      <c r="O50" s="327"/>
      <c r="P50" s="28"/>
      <c r="Q50" s="28"/>
    </row>
    <row r="51" spans="1:17" ht="27" customHeight="1" x14ac:dyDescent="0.2">
      <c r="A51" s="262" t="s">
        <v>7</v>
      </c>
      <c r="B51" s="259" t="s">
        <v>30</v>
      </c>
      <c r="C51" s="252" t="s">
        <v>7</v>
      </c>
      <c r="D51" s="254" t="s">
        <v>37</v>
      </c>
      <c r="E51" s="243" t="s">
        <v>49</v>
      </c>
      <c r="F51" s="239" t="s">
        <v>85</v>
      </c>
      <c r="G51" s="10" t="s">
        <v>53</v>
      </c>
      <c r="H51" s="60">
        <v>415</v>
      </c>
      <c r="I51" s="11">
        <v>430.2</v>
      </c>
      <c r="J51" s="11">
        <v>424.2</v>
      </c>
      <c r="K51" s="118" t="s">
        <v>38</v>
      </c>
      <c r="L51" s="31" t="s">
        <v>144</v>
      </c>
      <c r="M51" s="48" t="s">
        <v>170</v>
      </c>
      <c r="N51" s="312" t="s">
        <v>173</v>
      </c>
      <c r="O51" s="313"/>
      <c r="P51" s="28"/>
      <c r="Q51" s="28"/>
    </row>
    <row r="52" spans="1:17" ht="26.25" customHeight="1" x14ac:dyDescent="0.2">
      <c r="A52" s="174"/>
      <c r="B52" s="260"/>
      <c r="C52" s="246"/>
      <c r="D52" s="255"/>
      <c r="E52" s="245"/>
      <c r="F52" s="240"/>
      <c r="G52" s="102" t="s">
        <v>113</v>
      </c>
      <c r="H52" s="62">
        <v>6</v>
      </c>
      <c r="I52" s="44">
        <v>6</v>
      </c>
      <c r="J52" s="44">
        <v>5.8</v>
      </c>
      <c r="K52" s="119" t="s">
        <v>39</v>
      </c>
      <c r="L52" s="21" t="s">
        <v>121</v>
      </c>
      <c r="M52" s="80" t="s">
        <v>169</v>
      </c>
      <c r="N52" s="324"/>
      <c r="O52" s="315"/>
      <c r="P52" s="28"/>
      <c r="Q52" s="28"/>
    </row>
    <row r="53" spans="1:17" ht="28.5" customHeight="1" x14ac:dyDescent="0.2">
      <c r="A53" s="174"/>
      <c r="B53" s="260"/>
      <c r="C53" s="246"/>
      <c r="D53" s="255"/>
      <c r="E53" s="257"/>
      <c r="F53" s="258"/>
      <c r="G53" s="12" t="s">
        <v>74</v>
      </c>
      <c r="H53" s="63">
        <v>0</v>
      </c>
      <c r="I53" s="13">
        <v>0</v>
      </c>
      <c r="J53" s="13">
        <v>0</v>
      </c>
      <c r="K53" s="120" t="s">
        <v>40</v>
      </c>
      <c r="L53" s="126">
        <v>4500</v>
      </c>
      <c r="M53" s="159">
        <v>6678</v>
      </c>
      <c r="N53" s="314"/>
      <c r="O53" s="315"/>
      <c r="P53" s="28"/>
      <c r="Q53" s="28"/>
    </row>
    <row r="54" spans="1:17" ht="28.9" customHeight="1" thickBot="1" x14ac:dyDescent="0.25">
      <c r="A54" s="263"/>
      <c r="B54" s="261"/>
      <c r="C54" s="253"/>
      <c r="D54" s="256"/>
      <c r="E54" s="244"/>
      <c r="F54" s="241"/>
      <c r="G54" s="14" t="s">
        <v>8</v>
      </c>
      <c r="H54" s="56">
        <f>H51+H53+H52</f>
        <v>421</v>
      </c>
      <c r="I54" s="58">
        <f t="shared" ref="I54:J54" si="8">I51+I53+I52</f>
        <v>436.2</v>
      </c>
      <c r="J54" s="58">
        <f t="shared" si="8"/>
        <v>430</v>
      </c>
      <c r="K54" s="121"/>
      <c r="L54" s="94"/>
      <c r="M54" s="95"/>
      <c r="N54" s="316"/>
      <c r="O54" s="317"/>
      <c r="P54" s="28"/>
      <c r="Q54" s="28"/>
    </row>
    <row r="55" spans="1:17" ht="12.75" customHeight="1" thickBot="1" x14ac:dyDescent="0.25">
      <c r="A55" s="25" t="s">
        <v>7</v>
      </c>
      <c r="B55" s="15" t="s">
        <v>30</v>
      </c>
      <c r="C55" s="234" t="s">
        <v>10</v>
      </c>
      <c r="D55" s="235"/>
      <c r="E55" s="235"/>
      <c r="F55" s="235"/>
      <c r="G55" s="236"/>
      <c r="H55" s="67">
        <f>H54*1</f>
        <v>421</v>
      </c>
      <c r="I55" s="68">
        <f t="shared" ref="I55:J55" si="9">I54*1</f>
        <v>436.2</v>
      </c>
      <c r="J55" s="68">
        <f t="shared" si="9"/>
        <v>430</v>
      </c>
      <c r="K55" s="17"/>
      <c r="L55" s="18"/>
      <c r="M55" s="18"/>
      <c r="N55" s="185"/>
      <c r="O55" s="186"/>
      <c r="P55" s="28"/>
      <c r="Q55" s="28"/>
    </row>
    <row r="56" spans="1:17" ht="12" customHeight="1" thickBot="1" x14ac:dyDescent="0.25">
      <c r="A56" s="8" t="s">
        <v>7</v>
      </c>
      <c r="B56" s="9" t="s">
        <v>32</v>
      </c>
      <c r="C56" s="295" t="s">
        <v>65</v>
      </c>
      <c r="D56" s="295"/>
      <c r="E56" s="295"/>
      <c r="F56" s="295"/>
      <c r="G56" s="295"/>
      <c r="H56" s="295"/>
      <c r="I56" s="295"/>
      <c r="J56" s="295"/>
      <c r="K56" s="295"/>
      <c r="L56" s="295"/>
      <c r="M56" s="187"/>
      <c r="N56" s="326"/>
      <c r="O56" s="327"/>
      <c r="P56" s="28"/>
      <c r="Q56" s="28"/>
    </row>
    <row r="57" spans="1:17" ht="13.15" customHeight="1" thickBot="1" x14ac:dyDescent="0.25">
      <c r="A57" s="8" t="s">
        <v>7</v>
      </c>
      <c r="B57" s="15" t="s">
        <v>31</v>
      </c>
      <c r="C57" s="171"/>
      <c r="D57" s="187" t="s">
        <v>114</v>
      </c>
      <c r="E57" s="188"/>
      <c r="F57" s="188"/>
      <c r="G57" s="188"/>
      <c r="H57" s="188"/>
      <c r="I57" s="188"/>
      <c r="J57" s="188"/>
      <c r="K57" s="189"/>
      <c r="L57" s="171"/>
      <c r="M57" s="169"/>
      <c r="N57" s="160"/>
      <c r="O57" s="161"/>
      <c r="P57" s="28"/>
      <c r="Q57" s="28"/>
    </row>
    <row r="58" spans="1:17" ht="26.45" customHeight="1" x14ac:dyDescent="0.2">
      <c r="A58" s="262" t="s">
        <v>7</v>
      </c>
      <c r="B58" s="259" t="s">
        <v>31</v>
      </c>
      <c r="C58" s="252" t="s">
        <v>32</v>
      </c>
      <c r="D58" s="254" t="s">
        <v>115</v>
      </c>
      <c r="E58" s="243" t="s">
        <v>43</v>
      </c>
      <c r="F58" s="239" t="s">
        <v>85</v>
      </c>
      <c r="G58" s="10" t="s">
        <v>53</v>
      </c>
      <c r="H58" s="60">
        <v>79</v>
      </c>
      <c r="I58" s="11">
        <v>67.8</v>
      </c>
      <c r="J58" s="11">
        <v>60.5</v>
      </c>
      <c r="K58" s="125" t="s">
        <v>116</v>
      </c>
      <c r="L58" s="31" t="s">
        <v>71</v>
      </c>
      <c r="M58" s="79" t="s">
        <v>178</v>
      </c>
      <c r="N58" s="190" t="s">
        <v>179</v>
      </c>
      <c r="O58" s="191"/>
      <c r="P58" s="28"/>
      <c r="Q58" s="28"/>
    </row>
    <row r="59" spans="1:17" ht="27" customHeight="1" x14ac:dyDescent="0.2">
      <c r="A59" s="174"/>
      <c r="B59" s="260"/>
      <c r="C59" s="246"/>
      <c r="D59" s="255"/>
      <c r="E59" s="257"/>
      <c r="F59" s="258"/>
      <c r="G59" s="12"/>
      <c r="H59" s="63"/>
      <c r="I59" s="13"/>
      <c r="J59" s="13"/>
      <c r="K59" s="124" t="s">
        <v>117</v>
      </c>
      <c r="L59" s="32" t="s">
        <v>50</v>
      </c>
      <c r="M59" s="50" t="s">
        <v>90</v>
      </c>
      <c r="N59" s="192"/>
      <c r="O59" s="193"/>
      <c r="P59" s="28"/>
      <c r="Q59" s="28"/>
    </row>
    <row r="60" spans="1:17" ht="71.45" customHeight="1" thickBot="1" x14ac:dyDescent="0.25">
      <c r="A60" s="263"/>
      <c r="B60" s="261"/>
      <c r="C60" s="253"/>
      <c r="D60" s="256"/>
      <c r="E60" s="244"/>
      <c r="F60" s="241"/>
      <c r="G60" s="14" t="s">
        <v>8</v>
      </c>
      <c r="H60" s="56">
        <f>H58*1</f>
        <v>79</v>
      </c>
      <c r="I60" s="58">
        <f>I58*1</f>
        <v>67.8</v>
      </c>
      <c r="J60" s="58">
        <f>J58*1</f>
        <v>60.5</v>
      </c>
      <c r="K60" s="41"/>
      <c r="L60" s="94"/>
      <c r="M60" s="95"/>
      <c r="N60" s="194"/>
      <c r="O60" s="195"/>
      <c r="P60" s="28"/>
      <c r="Q60" s="28"/>
    </row>
    <row r="61" spans="1:17" ht="15" customHeight="1" thickBot="1" x14ac:dyDescent="0.25">
      <c r="A61" s="25" t="s">
        <v>7</v>
      </c>
      <c r="B61" s="15" t="s">
        <v>31</v>
      </c>
      <c r="C61" s="234" t="s">
        <v>10</v>
      </c>
      <c r="D61" s="235"/>
      <c r="E61" s="325"/>
      <c r="F61" s="325"/>
      <c r="G61" s="236"/>
      <c r="H61" s="67">
        <f>H60*1</f>
        <v>79</v>
      </c>
      <c r="I61" s="68">
        <f t="shared" ref="I61:J61" si="10">I60*1</f>
        <v>67.8</v>
      </c>
      <c r="J61" s="68">
        <f t="shared" si="10"/>
        <v>60.5</v>
      </c>
      <c r="K61" s="17"/>
      <c r="L61" s="18"/>
      <c r="M61" s="18"/>
      <c r="N61" s="185"/>
      <c r="O61" s="186"/>
      <c r="P61" s="28"/>
      <c r="Q61" s="28"/>
    </row>
    <row r="62" spans="1:17" ht="15" customHeight="1" thickBot="1" x14ac:dyDescent="0.25">
      <c r="A62" s="8" t="s">
        <v>7</v>
      </c>
      <c r="B62" s="9" t="s">
        <v>32</v>
      </c>
      <c r="C62" s="295" t="s">
        <v>65</v>
      </c>
      <c r="D62" s="295"/>
      <c r="E62" s="295"/>
      <c r="F62" s="295"/>
      <c r="G62" s="295"/>
      <c r="H62" s="295"/>
      <c r="I62" s="295"/>
      <c r="J62" s="295"/>
      <c r="K62" s="295"/>
      <c r="L62" s="295"/>
      <c r="M62" s="187"/>
      <c r="N62" s="123"/>
      <c r="O62" s="122"/>
      <c r="P62" s="28"/>
      <c r="Q62" s="28"/>
    </row>
    <row r="63" spans="1:17" ht="12.6" customHeight="1" x14ac:dyDescent="0.2">
      <c r="A63" s="173" t="s">
        <v>7</v>
      </c>
      <c r="B63" s="176" t="s">
        <v>32</v>
      </c>
      <c r="C63" s="237" t="s">
        <v>7</v>
      </c>
      <c r="D63" s="230" t="s">
        <v>41</v>
      </c>
      <c r="E63" s="243" t="s">
        <v>52</v>
      </c>
      <c r="F63" s="239" t="s">
        <v>85</v>
      </c>
      <c r="G63" s="10" t="s">
        <v>53</v>
      </c>
      <c r="H63" s="60">
        <v>764.8</v>
      </c>
      <c r="I63" s="11">
        <v>787.1</v>
      </c>
      <c r="J63" s="43">
        <v>786.8</v>
      </c>
      <c r="K63" s="318" t="s">
        <v>42</v>
      </c>
      <c r="L63" s="221" t="s">
        <v>149</v>
      </c>
      <c r="M63" s="218" t="s">
        <v>175</v>
      </c>
      <c r="N63" s="300" t="s">
        <v>176</v>
      </c>
      <c r="O63" s="301"/>
      <c r="P63" s="28"/>
      <c r="Q63" s="28"/>
    </row>
    <row r="64" spans="1:17" ht="13.9" customHeight="1" x14ac:dyDescent="0.2">
      <c r="A64" s="174"/>
      <c r="B64" s="177"/>
      <c r="C64" s="246"/>
      <c r="D64" s="231"/>
      <c r="E64" s="245"/>
      <c r="F64" s="240"/>
      <c r="G64" s="51" t="s">
        <v>74</v>
      </c>
      <c r="H64" s="61">
        <v>0</v>
      </c>
      <c r="I64" s="52">
        <v>0</v>
      </c>
      <c r="J64" s="53">
        <v>0</v>
      </c>
      <c r="K64" s="319"/>
      <c r="L64" s="222"/>
      <c r="M64" s="219"/>
      <c r="N64" s="302"/>
      <c r="O64" s="303"/>
      <c r="P64" s="28"/>
      <c r="Q64" s="28"/>
    </row>
    <row r="65" spans="1:17" ht="12" customHeight="1" x14ac:dyDescent="0.2">
      <c r="A65" s="174"/>
      <c r="B65" s="177"/>
      <c r="C65" s="246"/>
      <c r="D65" s="231"/>
      <c r="E65" s="245"/>
      <c r="F65" s="240"/>
      <c r="G65" s="77" t="s">
        <v>113</v>
      </c>
      <c r="H65" s="62">
        <v>135</v>
      </c>
      <c r="I65" s="44">
        <v>173</v>
      </c>
      <c r="J65" s="42">
        <v>172.6</v>
      </c>
      <c r="K65" s="320"/>
      <c r="L65" s="222"/>
      <c r="M65" s="219"/>
      <c r="N65" s="304"/>
      <c r="O65" s="303"/>
      <c r="P65" s="28"/>
      <c r="Q65" s="28"/>
    </row>
    <row r="66" spans="1:17" ht="22.9" customHeight="1" thickBot="1" x14ac:dyDescent="0.25">
      <c r="A66" s="175"/>
      <c r="B66" s="178"/>
      <c r="C66" s="238"/>
      <c r="D66" s="242"/>
      <c r="E66" s="244"/>
      <c r="F66" s="241"/>
      <c r="G66" s="14" t="s">
        <v>8</v>
      </c>
      <c r="H66" s="56">
        <f>H63+H65+H64</f>
        <v>899.8</v>
      </c>
      <c r="I66" s="58">
        <f>I63+I65+I64</f>
        <v>960.1</v>
      </c>
      <c r="J66" s="24">
        <f>J63+J65+J64</f>
        <v>959.4</v>
      </c>
      <c r="K66" s="321"/>
      <c r="L66" s="223"/>
      <c r="M66" s="220"/>
      <c r="N66" s="305"/>
      <c r="O66" s="306"/>
      <c r="P66" s="28"/>
      <c r="Q66" s="28"/>
    </row>
    <row r="67" spans="1:17" ht="25.5" customHeight="1" x14ac:dyDescent="0.2">
      <c r="A67" s="173" t="s">
        <v>7</v>
      </c>
      <c r="B67" s="176" t="s">
        <v>32</v>
      </c>
      <c r="C67" s="237" t="s">
        <v>54</v>
      </c>
      <c r="D67" s="230" t="s">
        <v>130</v>
      </c>
      <c r="E67" s="243" t="s">
        <v>43</v>
      </c>
      <c r="F67" s="146" t="s">
        <v>85</v>
      </c>
      <c r="G67" s="10" t="s">
        <v>53</v>
      </c>
      <c r="H67" s="60">
        <v>8</v>
      </c>
      <c r="I67" s="11">
        <v>8</v>
      </c>
      <c r="J67" s="11">
        <v>8</v>
      </c>
      <c r="K67" s="224" t="s">
        <v>86</v>
      </c>
      <c r="L67" s="36" t="s">
        <v>140</v>
      </c>
      <c r="M67" s="157" t="s">
        <v>174</v>
      </c>
      <c r="N67" s="300" t="s">
        <v>177</v>
      </c>
      <c r="O67" s="307"/>
      <c r="P67" s="28"/>
      <c r="Q67" s="28"/>
    </row>
    <row r="68" spans="1:17" ht="61.9" customHeight="1" thickBot="1" x14ac:dyDescent="0.25">
      <c r="A68" s="175"/>
      <c r="B68" s="178"/>
      <c r="C68" s="238"/>
      <c r="D68" s="231"/>
      <c r="E68" s="244"/>
      <c r="F68" s="147"/>
      <c r="G68" s="14" t="s">
        <v>8</v>
      </c>
      <c r="H68" s="56">
        <f>H67*1</f>
        <v>8</v>
      </c>
      <c r="I68" s="58">
        <f>I67*1</f>
        <v>8</v>
      </c>
      <c r="J68" s="58">
        <f>J67*1</f>
        <v>8</v>
      </c>
      <c r="K68" s="225"/>
      <c r="L68" s="38"/>
      <c r="M68" s="162"/>
      <c r="N68" s="308"/>
      <c r="O68" s="309"/>
      <c r="P68" s="28"/>
      <c r="Q68" s="28"/>
    </row>
    <row r="69" spans="1:17" ht="14.25" customHeight="1" thickBot="1" x14ac:dyDescent="0.25">
      <c r="A69" s="8" t="s">
        <v>7</v>
      </c>
      <c r="B69" s="15" t="s">
        <v>32</v>
      </c>
      <c r="C69" s="234" t="s">
        <v>10</v>
      </c>
      <c r="D69" s="235"/>
      <c r="E69" s="235"/>
      <c r="F69" s="235"/>
      <c r="G69" s="236"/>
      <c r="H69" s="57">
        <f>H68+H66</f>
        <v>907.8</v>
      </c>
      <c r="I69" s="59">
        <f t="shared" ref="I69:J69" si="11">I68+I66</f>
        <v>968.1</v>
      </c>
      <c r="J69" s="59">
        <f t="shared" si="11"/>
        <v>967.4</v>
      </c>
      <c r="K69" s="17"/>
      <c r="L69" s="18"/>
      <c r="M69" s="18"/>
      <c r="N69" s="211"/>
      <c r="O69" s="212"/>
      <c r="P69" s="28"/>
      <c r="Q69" s="28"/>
    </row>
    <row r="70" spans="1:17" ht="13.5" customHeight="1" thickBot="1" x14ac:dyDescent="0.25">
      <c r="A70" s="25" t="s">
        <v>7</v>
      </c>
      <c r="B70" s="232" t="s">
        <v>11</v>
      </c>
      <c r="C70" s="232"/>
      <c r="D70" s="232"/>
      <c r="E70" s="232"/>
      <c r="F70" s="232"/>
      <c r="G70" s="233"/>
      <c r="H70" s="64">
        <f>H34+H49+H55+H69+H61</f>
        <v>4680.2</v>
      </c>
      <c r="I70" s="127">
        <f>I34+I49+I55+I69+I61</f>
        <v>4860.3</v>
      </c>
      <c r="J70" s="127">
        <f>J34+J49+J55+J69+J61</f>
        <v>4763.2</v>
      </c>
      <c r="K70" s="39"/>
      <c r="L70" s="39"/>
      <c r="M70" s="39"/>
      <c r="N70" s="213"/>
      <c r="O70" s="214"/>
      <c r="P70" s="29"/>
      <c r="Q70" s="28"/>
    </row>
    <row r="71" spans="1:17" ht="14.25" customHeight="1" thickBot="1" x14ac:dyDescent="0.25">
      <c r="A71" s="40" t="s">
        <v>7</v>
      </c>
      <c r="B71" s="229" t="s">
        <v>12</v>
      </c>
      <c r="C71" s="229"/>
      <c r="D71" s="229"/>
      <c r="E71" s="229"/>
      <c r="F71" s="229"/>
      <c r="G71" s="229"/>
      <c r="H71" s="65">
        <f t="shared" ref="H71:J71" si="12">H70</f>
        <v>4680.2</v>
      </c>
      <c r="I71" s="66">
        <f t="shared" si="12"/>
        <v>4860.3</v>
      </c>
      <c r="J71" s="66">
        <f t="shared" si="12"/>
        <v>4763.2</v>
      </c>
      <c r="K71" s="217"/>
      <c r="L71" s="217"/>
      <c r="M71" s="217"/>
      <c r="N71" s="215"/>
      <c r="O71" s="216"/>
      <c r="P71" s="29"/>
      <c r="Q71" s="28"/>
    </row>
    <row r="72" spans="1:17" ht="17.45" customHeight="1" x14ac:dyDescent="0.2">
      <c r="A72" s="96"/>
      <c r="B72" s="96"/>
      <c r="C72" s="96"/>
      <c r="D72" s="96"/>
      <c r="E72" s="150"/>
      <c r="F72" s="96"/>
      <c r="G72" s="151"/>
      <c r="H72" s="96"/>
      <c r="I72" s="96"/>
      <c r="J72" s="96"/>
      <c r="K72" s="96"/>
      <c r="L72" s="97"/>
      <c r="M72" s="96"/>
      <c r="N72" s="98"/>
      <c r="O72" s="98"/>
    </row>
    <row r="73" spans="1:17" ht="17.45" customHeight="1" x14ac:dyDescent="0.2">
      <c r="A73" s="96"/>
      <c r="B73" s="96"/>
      <c r="C73" s="96"/>
      <c r="D73" s="96"/>
      <c r="E73" s="150"/>
      <c r="F73" s="96"/>
      <c r="G73" s="151"/>
      <c r="H73" s="96"/>
      <c r="I73" s="96"/>
      <c r="J73" s="96"/>
      <c r="K73" s="96"/>
      <c r="L73" s="97"/>
      <c r="M73" s="96"/>
      <c r="N73" s="98"/>
      <c r="O73" s="98"/>
    </row>
    <row r="74" spans="1:17" ht="17.45" customHeight="1" x14ac:dyDescent="0.2">
      <c r="A74" s="96"/>
      <c r="B74" s="96"/>
      <c r="C74" s="96"/>
      <c r="D74" s="96"/>
      <c r="E74" s="150"/>
      <c r="F74" s="96"/>
      <c r="G74" s="151"/>
      <c r="H74" s="96"/>
      <c r="I74" s="96"/>
      <c r="J74" s="96"/>
      <c r="K74" s="96"/>
      <c r="L74" s="97"/>
      <c r="M74" s="96"/>
      <c r="N74" s="98"/>
      <c r="O74" s="98"/>
    </row>
    <row r="75" spans="1:17" ht="17.45" customHeight="1" x14ac:dyDescent="0.2">
      <c r="A75" s="96"/>
      <c r="B75" s="96"/>
      <c r="C75" s="96"/>
      <c r="D75" s="96"/>
      <c r="E75" s="150"/>
      <c r="F75" s="96"/>
      <c r="G75" s="151"/>
      <c r="H75" s="96"/>
      <c r="I75" s="96"/>
      <c r="J75" s="96"/>
      <c r="K75" s="96"/>
      <c r="L75" s="97"/>
      <c r="M75" s="96"/>
      <c r="N75" s="98"/>
      <c r="O75" s="98"/>
    </row>
    <row r="76" spans="1:17" ht="17.45" customHeight="1" x14ac:dyDescent="0.2">
      <c r="A76" s="96"/>
      <c r="B76" s="96"/>
      <c r="C76" s="96"/>
      <c r="D76" s="96"/>
      <c r="E76" s="150"/>
      <c r="F76" s="96"/>
      <c r="G76" s="151"/>
      <c r="H76" s="96"/>
      <c r="I76" s="96"/>
      <c r="J76" s="96"/>
      <c r="K76" s="96"/>
      <c r="L76" s="97"/>
      <c r="M76" s="96"/>
      <c r="N76" s="98"/>
      <c r="O76" s="98"/>
    </row>
    <row r="77" spans="1:17" ht="17.45" customHeight="1" x14ac:dyDescent="0.2">
      <c r="A77" s="96"/>
      <c r="B77" s="96"/>
      <c r="C77" s="96"/>
      <c r="D77" s="96"/>
      <c r="E77" s="150"/>
      <c r="F77" s="96"/>
      <c r="G77" s="151"/>
      <c r="H77" s="96"/>
      <c r="I77" s="96"/>
      <c r="J77" s="96"/>
      <c r="K77" s="96"/>
      <c r="L77" s="97"/>
      <c r="M77" s="96"/>
      <c r="N77" s="98"/>
      <c r="O77" s="98"/>
    </row>
    <row r="78" spans="1:17" ht="17.45" customHeight="1" x14ac:dyDescent="0.2">
      <c r="A78" s="96"/>
      <c r="B78" s="96"/>
      <c r="C78" s="96"/>
      <c r="D78" s="96"/>
      <c r="E78" s="150"/>
      <c r="F78" s="96"/>
      <c r="G78" s="151"/>
      <c r="H78" s="96"/>
      <c r="I78" s="96"/>
      <c r="J78" s="96"/>
      <c r="K78" s="96"/>
      <c r="L78" s="97"/>
      <c r="M78" s="96"/>
      <c r="N78" s="98"/>
      <c r="O78" s="98"/>
    </row>
    <row r="79" spans="1:17" ht="17.45" customHeight="1" x14ac:dyDescent="0.2">
      <c r="A79" s="96"/>
      <c r="B79" s="96"/>
      <c r="C79" s="96"/>
      <c r="D79" s="96"/>
      <c r="E79" s="150"/>
      <c r="F79" s="96"/>
      <c r="G79" s="151"/>
      <c r="H79" s="96"/>
      <c r="I79" s="96"/>
      <c r="J79" s="96"/>
      <c r="K79" s="96"/>
      <c r="L79" s="97"/>
      <c r="M79" s="96"/>
      <c r="N79" s="98"/>
      <c r="O79" s="98"/>
    </row>
    <row r="80" spans="1:17" ht="17.45" customHeight="1" x14ac:dyDescent="0.2">
      <c r="A80" s="96"/>
      <c r="B80" s="96"/>
      <c r="C80" s="96"/>
      <c r="D80" s="96"/>
      <c r="E80" s="150"/>
      <c r="F80" s="96"/>
      <c r="G80" s="151"/>
      <c r="H80" s="96"/>
      <c r="I80" s="96"/>
      <c r="J80" s="96"/>
      <c r="K80" s="96"/>
      <c r="L80" s="97"/>
      <c r="M80" s="96"/>
      <c r="N80" s="98"/>
      <c r="O80" s="98"/>
    </row>
    <row r="81" spans="1:15" x14ac:dyDescent="0.2">
      <c r="A81" s="96"/>
      <c r="B81" s="96"/>
      <c r="C81" s="96"/>
      <c r="D81" s="96"/>
      <c r="E81" s="150"/>
      <c r="F81" s="96"/>
      <c r="G81" s="151"/>
      <c r="H81" s="96"/>
      <c r="I81" s="96"/>
      <c r="J81" s="96"/>
      <c r="K81" s="96"/>
      <c r="L81" s="97"/>
      <c r="M81" s="96"/>
      <c r="N81" s="98"/>
      <c r="O81" s="98"/>
    </row>
    <row r="82" spans="1:15" ht="17.25" customHeight="1" thickBot="1" x14ac:dyDescent="0.25">
      <c r="A82" s="96"/>
      <c r="B82" s="96"/>
      <c r="C82" s="163"/>
      <c r="D82" s="164"/>
      <c r="E82" s="165"/>
      <c r="F82" s="298" t="s">
        <v>13</v>
      </c>
      <c r="G82" s="299"/>
      <c r="H82" s="299"/>
      <c r="I82" s="299"/>
      <c r="J82" s="299"/>
      <c r="K82" s="96"/>
      <c r="L82" s="97"/>
      <c r="M82" s="96"/>
      <c r="N82" s="98"/>
      <c r="O82" s="98"/>
    </row>
    <row r="83" spans="1:15" ht="60.75" thickBot="1" x14ac:dyDescent="0.25">
      <c r="A83" s="96"/>
      <c r="B83" s="96"/>
      <c r="C83" s="196" t="s">
        <v>14</v>
      </c>
      <c r="D83" s="197"/>
      <c r="E83" s="197"/>
      <c r="F83" s="197"/>
      <c r="G83" s="198"/>
      <c r="H83" s="128" t="s">
        <v>135</v>
      </c>
      <c r="I83" s="129" t="s">
        <v>136</v>
      </c>
      <c r="J83" s="129" t="s">
        <v>137</v>
      </c>
      <c r="K83" s="96"/>
      <c r="L83" s="97"/>
      <c r="M83" s="96"/>
      <c r="N83" s="98"/>
      <c r="O83" s="98"/>
    </row>
    <row r="84" spans="1:15" ht="13.5" thickBot="1" x14ac:dyDescent="0.25">
      <c r="A84" s="96"/>
      <c r="B84" s="96"/>
      <c r="C84" s="199" t="s">
        <v>15</v>
      </c>
      <c r="D84" s="200"/>
      <c r="E84" s="200"/>
      <c r="F84" s="200"/>
      <c r="G84" s="201"/>
      <c r="H84" s="130">
        <f>H85+H86+H87+H88+H89</f>
        <v>4680.2</v>
      </c>
      <c r="I84" s="130">
        <f>I85+I86+I87+I88+I89</f>
        <v>4860.3</v>
      </c>
      <c r="J84" s="139">
        <f>J85+J86+J87+J88+J89</f>
        <v>4763.2</v>
      </c>
      <c r="K84" s="172"/>
      <c r="L84" s="97"/>
      <c r="M84" s="96"/>
      <c r="N84" s="98"/>
      <c r="O84" s="98"/>
    </row>
    <row r="85" spans="1:15" ht="12.75" x14ac:dyDescent="0.2">
      <c r="A85" s="96"/>
      <c r="B85" s="96"/>
      <c r="C85" s="202" t="s">
        <v>78</v>
      </c>
      <c r="D85" s="203"/>
      <c r="E85" s="203"/>
      <c r="F85" s="203"/>
      <c r="G85" s="204"/>
      <c r="H85" s="131">
        <v>4270.2</v>
      </c>
      <c r="I85" s="132">
        <v>4300.1000000000004</v>
      </c>
      <c r="J85" s="140">
        <v>4249.2</v>
      </c>
      <c r="K85" s="172"/>
      <c r="L85" s="97"/>
      <c r="M85" s="96"/>
      <c r="N85" s="98"/>
      <c r="O85" s="98"/>
    </row>
    <row r="86" spans="1:15" ht="11.45" customHeight="1" x14ac:dyDescent="0.2">
      <c r="A86" s="96"/>
      <c r="B86" s="96"/>
      <c r="C86" s="205" t="s">
        <v>118</v>
      </c>
      <c r="D86" s="206"/>
      <c r="E86" s="206"/>
      <c r="F86" s="206"/>
      <c r="G86" s="207"/>
      <c r="H86" s="133">
        <v>0</v>
      </c>
      <c r="I86" s="134">
        <v>0</v>
      </c>
      <c r="J86" s="141">
        <v>0</v>
      </c>
      <c r="K86" s="96"/>
      <c r="L86" s="97"/>
      <c r="M86" s="96"/>
      <c r="N86" s="98"/>
      <c r="O86" s="98"/>
    </row>
    <row r="87" spans="1:15" ht="12.75" x14ac:dyDescent="0.2">
      <c r="A87" s="96"/>
      <c r="B87" s="96"/>
      <c r="C87" s="205" t="s">
        <v>119</v>
      </c>
      <c r="D87" s="208"/>
      <c r="E87" s="208"/>
      <c r="F87" s="208"/>
      <c r="G87" s="209"/>
      <c r="H87" s="133">
        <v>0</v>
      </c>
      <c r="I87" s="134">
        <v>0</v>
      </c>
      <c r="J87" s="141">
        <v>0</v>
      </c>
      <c r="K87" s="96"/>
      <c r="L87" s="97"/>
      <c r="M87" s="96"/>
      <c r="N87" s="98"/>
      <c r="O87" s="98"/>
    </row>
    <row r="88" spans="1:15" ht="28.9" customHeight="1" x14ac:dyDescent="0.2">
      <c r="A88" s="96"/>
      <c r="B88" s="96"/>
      <c r="C88" s="202" t="s">
        <v>120</v>
      </c>
      <c r="D88" s="203"/>
      <c r="E88" s="203"/>
      <c r="F88" s="203"/>
      <c r="G88" s="210"/>
      <c r="H88" s="135">
        <v>410</v>
      </c>
      <c r="I88" s="136">
        <v>560.20000000000005</v>
      </c>
      <c r="J88" s="142">
        <v>514</v>
      </c>
      <c r="K88" s="172"/>
      <c r="L88" s="97"/>
      <c r="M88" s="96"/>
      <c r="N88" s="98"/>
      <c r="O88" s="98"/>
    </row>
    <row r="89" spans="1:15" ht="13.5" thickBot="1" x14ac:dyDescent="0.25">
      <c r="A89" s="96"/>
      <c r="B89" s="96"/>
      <c r="C89" s="226" t="s">
        <v>79</v>
      </c>
      <c r="D89" s="227"/>
      <c r="E89" s="227"/>
      <c r="F89" s="227"/>
      <c r="G89" s="228"/>
      <c r="H89" s="135">
        <v>0</v>
      </c>
      <c r="I89" s="136">
        <v>0</v>
      </c>
      <c r="J89" s="142">
        <v>0</v>
      </c>
      <c r="K89" s="96"/>
      <c r="L89" s="97"/>
      <c r="M89" s="96"/>
      <c r="N89" s="98"/>
      <c r="O89" s="98"/>
    </row>
    <row r="90" spans="1:15" ht="11.45" customHeight="1" thickBot="1" x14ac:dyDescent="0.25">
      <c r="A90" s="96"/>
      <c r="B90" s="96"/>
      <c r="C90" s="199" t="s">
        <v>16</v>
      </c>
      <c r="D90" s="200"/>
      <c r="E90" s="200"/>
      <c r="F90" s="200"/>
      <c r="G90" s="201"/>
      <c r="H90" s="137">
        <f>H91*1</f>
        <v>0</v>
      </c>
      <c r="I90" s="137">
        <f t="shared" ref="I90:J90" si="13">I91*1</f>
        <v>0</v>
      </c>
      <c r="J90" s="143">
        <f t="shared" si="13"/>
        <v>0</v>
      </c>
      <c r="K90" s="96"/>
      <c r="L90" s="97"/>
      <c r="M90" s="96"/>
      <c r="N90" s="98"/>
      <c r="O90" s="98"/>
    </row>
    <row r="91" spans="1:15" ht="12" customHeight="1" thickBot="1" x14ac:dyDescent="0.25">
      <c r="A91" s="96"/>
      <c r="B91" s="96"/>
      <c r="C91" s="179" t="s">
        <v>80</v>
      </c>
      <c r="D91" s="180"/>
      <c r="E91" s="180"/>
      <c r="F91" s="180"/>
      <c r="G91" s="181"/>
      <c r="H91" s="135"/>
      <c r="I91" s="136"/>
      <c r="J91" s="142"/>
      <c r="K91" s="96"/>
      <c r="L91" s="97"/>
      <c r="M91" s="96"/>
      <c r="N91" s="98"/>
      <c r="O91" s="98"/>
    </row>
    <row r="92" spans="1:15" ht="13.5" thickBot="1" x14ac:dyDescent="0.25">
      <c r="A92" s="96"/>
      <c r="B92" s="96"/>
      <c r="C92" s="182" t="s">
        <v>17</v>
      </c>
      <c r="D92" s="183"/>
      <c r="E92" s="183"/>
      <c r="F92" s="183"/>
      <c r="G92" s="184"/>
      <c r="H92" s="138">
        <f>H90+H84</f>
        <v>4680.2</v>
      </c>
      <c r="I92" s="138">
        <f>I90+I84</f>
        <v>4860.3</v>
      </c>
      <c r="J92" s="144">
        <f>J90+J84</f>
        <v>4763.2</v>
      </c>
      <c r="K92" s="96"/>
      <c r="L92" s="97"/>
      <c r="M92" s="96"/>
      <c r="N92" s="98"/>
      <c r="O92" s="98"/>
    </row>
  </sheetData>
  <mergeCells count="165">
    <mergeCell ref="N36:O39"/>
    <mergeCell ref="N40:O42"/>
    <mergeCell ref="D3:H3"/>
    <mergeCell ref="H4:J4"/>
    <mergeCell ref="N4:N6"/>
    <mergeCell ref="O4:O6"/>
    <mergeCell ref="I5:I6"/>
    <mergeCell ref="J5:J6"/>
    <mergeCell ref="E17:E21"/>
    <mergeCell ref="F26:F29"/>
    <mergeCell ref="E30:E31"/>
    <mergeCell ref="C32:C33"/>
    <mergeCell ref="D32:D33"/>
    <mergeCell ref="E32:E33"/>
    <mergeCell ref="F32:F33"/>
    <mergeCell ref="N32:O33"/>
    <mergeCell ref="D2:O2"/>
    <mergeCell ref="N9:O12"/>
    <mergeCell ref="N13:O16"/>
    <mergeCell ref="N17:O21"/>
    <mergeCell ref="N30:O31"/>
    <mergeCell ref="N26:O29"/>
    <mergeCell ref="B4:B6"/>
    <mergeCell ref="K63:K66"/>
    <mergeCell ref="F43:F45"/>
    <mergeCell ref="N43:O45"/>
    <mergeCell ref="N51:O54"/>
    <mergeCell ref="C43:C45"/>
    <mergeCell ref="F36:F39"/>
    <mergeCell ref="E40:E42"/>
    <mergeCell ref="C61:G61"/>
    <mergeCell ref="N56:O56"/>
    <mergeCell ref="N55:O55"/>
    <mergeCell ref="N49:O50"/>
    <mergeCell ref="N34:O35"/>
    <mergeCell ref="N7:O8"/>
    <mergeCell ref="B43:B45"/>
    <mergeCell ref="K43:K44"/>
    <mergeCell ref="E9:E12"/>
    <mergeCell ref="F9:F12"/>
    <mergeCell ref="C26:C29"/>
    <mergeCell ref="D26:D29"/>
    <mergeCell ref="D30:D31"/>
    <mergeCell ref="N46:O48"/>
    <mergeCell ref="D43:D45"/>
    <mergeCell ref="E43:E45"/>
    <mergeCell ref="A17:A21"/>
    <mergeCell ref="F82:J82"/>
    <mergeCell ref="N63:O66"/>
    <mergeCell ref="N67:O68"/>
    <mergeCell ref="B7:M7"/>
    <mergeCell ref="C8:M8"/>
    <mergeCell ref="C56:M56"/>
    <mergeCell ref="E22:E25"/>
    <mergeCell ref="N22:O25"/>
    <mergeCell ref="A22:A25"/>
    <mergeCell ref="B22:B25"/>
    <mergeCell ref="C22:C25"/>
    <mergeCell ref="D22:D25"/>
    <mergeCell ref="A13:A16"/>
    <mergeCell ref="B13:B16"/>
    <mergeCell ref="C13:C16"/>
    <mergeCell ref="D13:D16"/>
    <mergeCell ref="B17:B21"/>
    <mergeCell ref="A67:A68"/>
    <mergeCell ref="B67:B68"/>
    <mergeCell ref="A26:A29"/>
    <mergeCell ref="B26:B29"/>
    <mergeCell ref="F30:F31"/>
    <mergeCell ref="F17:F21"/>
    <mergeCell ref="A40:A42"/>
    <mergeCell ref="B40:B42"/>
    <mergeCell ref="A36:A39"/>
    <mergeCell ref="A58:A60"/>
    <mergeCell ref="C62:M62"/>
    <mergeCell ref="B58:B60"/>
    <mergeCell ref="C58:C60"/>
    <mergeCell ref="D58:D60"/>
    <mergeCell ref="E58:E60"/>
    <mergeCell ref="F58:F60"/>
    <mergeCell ref="K46:K47"/>
    <mergeCell ref="C55:G55"/>
    <mergeCell ref="A51:A54"/>
    <mergeCell ref="B51:B54"/>
    <mergeCell ref="A46:A48"/>
    <mergeCell ref="B46:B48"/>
    <mergeCell ref="C46:C48"/>
    <mergeCell ref="D46:D48"/>
    <mergeCell ref="E46:E48"/>
    <mergeCell ref="F46:F48"/>
    <mergeCell ref="A43:A45"/>
    <mergeCell ref="C36:C39"/>
    <mergeCell ref="D36:D39"/>
    <mergeCell ref="A32:A33"/>
    <mergeCell ref="B32:B33"/>
    <mergeCell ref="I1:M1"/>
    <mergeCell ref="H5:H6"/>
    <mergeCell ref="K5:K6"/>
    <mergeCell ref="L5:M5"/>
    <mergeCell ref="C35:M35"/>
    <mergeCell ref="K41:K42"/>
    <mergeCell ref="L41:L42"/>
    <mergeCell ref="M41:M42"/>
    <mergeCell ref="F40:F42"/>
    <mergeCell ref="D40:D42"/>
    <mergeCell ref="C34:G34"/>
    <mergeCell ref="K4:M4"/>
    <mergeCell ref="E4:E6"/>
    <mergeCell ref="F4:F6"/>
    <mergeCell ref="G4:G6"/>
    <mergeCell ref="C40:C42"/>
    <mergeCell ref="C17:C21"/>
    <mergeCell ref="D17:D21"/>
    <mergeCell ref="C4:C6"/>
    <mergeCell ref="D4:D6"/>
    <mergeCell ref="E13:E16"/>
    <mergeCell ref="F13:F16"/>
    <mergeCell ref="C67:C68"/>
    <mergeCell ref="F63:F66"/>
    <mergeCell ref="D63:D66"/>
    <mergeCell ref="E67:E68"/>
    <mergeCell ref="E63:E66"/>
    <mergeCell ref="C63:C66"/>
    <mergeCell ref="A4:A6"/>
    <mergeCell ref="C50:M50"/>
    <mergeCell ref="C51:C54"/>
    <mergeCell ref="D51:D54"/>
    <mergeCell ref="E51:E54"/>
    <mergeCell ref="F51:F54"/>
    <mergeCell ref="E26:E29"/>
    <mergeCell ref="B36:B39"/>
    <mergeCell ref="C49:G49"/>
    <mergeCell ref="E36:E39"/>
    <mergeCell ref="A30:A31"/>
    <mergeCell ref="B30:B31"/>
    <mergeCell ref="A9:A12"/>
    <mergeCell ref="B9:B12"/>
    <mergeCell ref="C9:C12"/>
    <mergeCell ref="D9:D12"/>
    <mergeCell ref="F22:F25"/>
    <mergeCell ref="C30:C31"/>
    <mergeCell ref="A63:A66"/>
    <mergeCell ref="B63:B66"/>
    <mergeCell ref="C91:G91"/>
    <mergeCell ref="C92:G92"/>
    <mergeCell ref="N61:O61"/>
    <mergeCell ref="D57:K57"/>
    <mergeCell ref="N58:O60"/>
    <mergeCell ref="C83:G83"/>
    <mergeCell ref="C84:G84"/>
    <mergeCell ref="C85:G85"/>
    <mergeCell ref="C86:G86"/>
    <mergeCell ref="C87:G87"/>
    <mergeCell ref="C88:G88"/>
    <mergeCell ref="N69:O71"/>
    <mergeCell ref="K71:M71"/>
    <mergeCell ref="M63:M66"/>
    <mergeCell ref="L63:L66"/>
    <mergeCell ref="K67:K68"/>
    <mergeCell ref="C89:G89"/>
    <mergeCell ref="C90:G90"/>
    <mergeCell ref="B71:G71"/>
    <mergeCell ref="D67:D68"/>
    <mergeCell ref="B70:G70"/>
    <mergeCell ref="C69:G69"/>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7" sqref="G17"/>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86" t="s">
        <v>91</v>
      </c>
      <c r="C3" s="87" t="s">
        <v>92</v>
      </c>
    </row>
    <row r="4" spans="2:3" ht="15.75" x14ac:dyDescent="0.2">
      <c r="B4" s="88">
        <v>0</v>
      </c>
      <c r="C4" s="89" t="s">
        <v>93</v>
      </c>
    </row>
    <row r="5" spans="2:3" ht="15.75" x14ac:dyDescent="0.2">
      <c r="B5" s="90">
        <v>1</v>
      </c>
      <c r="C5" s="91" t="s">
        <v>94</v>
      </c>
    </row>
    <row r="6" spans="2:3" ht="15.75" x14ac:dyDescent="0.2">
      <c r="B6" s="90">
        <v>2</v>
      </c>
      <c r="C6" s="91" t="s">
        <v>95</v>
      </c>
    </row>
    <row r="7" spans="2:3" ht="15.75" x14ac:dyDescent="0.2">
      <c r="B7" s="90">
        <v>3</v>
      </c>
      <c r="C7" s="91" t="s">
        <v>96</v>
      </c>
    </row>
    <row r="8" spans="2:3" ht="15.75" x14ac:dyDescent="0.2">
      <c r="B8" s="90">
        <v>4</v>
      </c>
      <c r="C8" s="91" t="s">
        <v>97</v>
      </c>
    </row>
    <row r="9" spans="2:3" ht="15.75" x14ac:dyDescent="0.2">
      <c r="B9" s="90">
        <v>5</v>
      </c>
      <c r="C9" s="91" t="s">
        <v>98</v>
      </c>
    </row>
    <row r="10" spans="2:3" ht="15.75" x14ac:dyDescent="0.2">
      <c r="B10" s="90">
        <v>6</v>
      </c>
      <c r="C10" s="91" t="s">
        <v>99</v>
      </c>
    </row>
    <row r="11" spans="2:3" ht="15.75" x14ac:dyDescent="0.2">
      <c r="B11" s="90">
        <v>7</v>
      </c>
      <c r="C11" s="91" t="s">
        <v>100</v>
      </c>
    </row>
    <row r="12" spans="2:3" ht="15.75" x14ac:dyDescent="0.2">
      <c r="B12" s="90">
        <v>8</v>
      </c>
      <c r="C12" s="91" t="s">
        <v>101</v>
      </c>
    </row>
    <row r="13" spans="2:3" ht="15.75" x14ac:dyDescent="0.2">
      <c r="B13" s="90">
        <v>9</v>
      </c>
      <c r="C13" s="91" t="s">
        <v>102</v>
      </c>
    </row>
    <row r="14" spans="2:3" ht="15.75" x14ac:dyDescent="0.2">
      <c r="B14" s="90">
        <v>10</v>
      </c>
      <c r="C14" s="91" t="s">
        <v>103</v>
      </c>
    </row>
    <row r="15" spans="2:3" ht="31.5" x14ac:dyDescent="0.2">
      <c r="B15" s="90">
        <v>11</v>
      </c>
      <c r="C15" s="91" t="s">
        <v>104</v>
      </c>
    </row>
    <row r="16" spans="2:3" ht="15.75" x14ac:dyDescent="0.2">
      <c r="B16" s="90">
        <v>12</v>
      </c>
      <c r="C16" s="91" t="s">
        <v>105</v>
      </c>
    </row>
    <row r="17" spans="2:3" ht="15.75" x14ac:dyDescent="0.2">
      <c r="B17" s="90">
        <v>13</v>
      </c>
      <c r="C17" s="91" t="s">
        <v>106</v>
      </c>
    </row>
    <row r="18" spans="2:3" ht="15.75" x14ac:dyDescent="0.2">
      <c r="B18" s="90">
        <v>14</v>
      </c>
      <c r="C18" s="91" t="s">
        <v>107</v>
      </c>
    </row>
    <row r="19" spans="2:3" ht="15.75" x14ac:dyDescent="0.2">
      <c r="B19" s="90">
        <v>15</v>
      </c>
      <c r="C19" s="91" t="s">
        <v>108</v>
      </c>
    </row>
    <row r="20" spans="2:3" ht="15.75" x14ac:dyDescent="0.2">
      <c r="B20" s="90">
        <v>16</v>
      </c>
      <c r="C20" s="91" t="s">
        <v>109</v>
      </c>
    </row>
    <row r="21" spans="2:3" ht="15.75" x14ac:dyDescent="0.2">
      <c r="B21" s="90">
        <v>17</v>
      </c>
      <c r="C21" s="91" t="s">
        <v>110</v>
      </c>
    </row>
    <row r="22" spans="2:3" ht="16.5" thickBot="1" x14ac:dyDescent="0.25">
      <c r="B22" s="92">
        <v>18</v>
      </c>
      <c r="C22" s="93" t="s">
        <v>111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Čepukienė</dc:creator>
  <cp:lastModifiedBy>Daiva Breivienė</cp:lastModifiedBy>
  <cp:lastPrinted>2020-03-05T09:25:52Z</cp:lastPrinted>
  <dcterms:created xsi:type="dcterms:W3CDTF">1996-10-14T23:33:28Z</dcterms:created>
  <dcterms:modified xsi:type="dcterms:W3CDTF">2020-03-12T12:08:51Z</dcterms:modified>
</cp:coreProperties>
</file>