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Priemonių suvestinė" sheetId="4" r:id="rId1"/>
    <sheet name="Priemonių vykdytojų kodai" sheetId="5" r:id="rId2"/>
  </sheets>
  <calcPr calcId="152511"/>
</workbook>
</file>

<file path=xl/calcChain.xml><?xml version="1.0" encoding="utf-8"?>
<calcChain xmlns="http://schemas.openxmlformats.org/spreadsheetml/2006/main">
  <c r="I92" i="4" l="1"/>
  <c r="J77" i="4"/>
  <c r="J92" i="4" s="1"/>
  <c r="I77" i="4"/>
  <c r="H77" i="4"/>
  <c r="H92" i="4" s="1"/>
  <c r="J38" i="4"/>
  <c r="H38" i="4"/>
  <c r="I38" i="4"/>
  <c r="I45" i="4" l="1"/>
  <c r="I24" i="4" l="1"/>
  <c r="J100" i="4" l="1"/>
  <c r="I15" i="4" l="1"/>
  <c r="J15" i="4"/>
  <c r="H15" i="4"/>
  <c r="I12" i="4"/>
  <c r="J12" i="4"/>
  <c r="I65" i="4"/>
  <c r="J61" i="4" l="1"/>
  <c r="H51" i="4"/>
  <c r="J51" i="4"/>
  <c r="I51" i="4"/>
  <c r="J45" i="4"/>
  <c r="H45" i="4"/>
  <c r="J24" i="4"/>
  <c r="H24" i="4"/>
  <c r="J65" i="4" l="1"/>
  <c r="J66" i="4" s="1"/>
  <c r="H65" i="4"/>
  <c r="H61" i="4"/>
  <c r="J28" i="4"/>
  <c r="I28" i="4"/>
  <c r="H28" i="4"/>
  <c r="H66" i="4" l="1"/>
  <c r="J17" i="4"/>
  <c r="J18" i="4" s="1"/>
  <c r="I17" i="4"/>
  <c r="I18" i="4" s="1"/>
  <c r="H17" i="4"/>
  <c r="H12" i="4"/>
  <c r="J107" i="4" l="1"/>
  <c r="J109" i="4" s="1"/>
  <c r="I107" i="4"/>
  <c r="H107" i="4"/>
  <c r="I100" i="4"/>
  <c r="H100" i="4"/>
  <c r="I109" i="4" l="1"/>
  <c r="H109" i="4"/>
  <c r="J54" i="4" l="1"/>
  <c r="H54" i="4" l="1"/>
  <c r="I54" i="4"/>
  <c r="J73" i="4" l="1"/>
  <c r="I73" i="4"/>
  <c r="H73" i="4"/>
  <c r="I61" i="4" l="1"/>
  <c r="I66" i="4" s="1"/>
  <c r="J34" i="4"/>
  <c r="I34" i="4"/>
  <c r="H34" i="4" l="1"/>
  <c r="H18" i="4" l="1"/>
  <c r="J30" i="4"/>
  <c r="J39" i="4" s="1"/>
  <c r="I30" i="4"/>
  <c r="I39" i="4" s="1"/>
  <c r="H30" i="4"/>
  <c r="I55" i="4"/>
  <c r="J55" i="4"/>
  <c r="H55" i="4"/>
  <c r="H71" i="4"/>
  <c r="H74" i="4" s="1"/>
  <c r="I71" i="4"/>
  <c r="I74" i="4" s="1"/>
  <c r="J71" i="4"/>
  <c r="J74" i="4" s="1"/>
  <c r="I67" i="4" l="1"/>
  <c r="J67" i="4"/>
  <c r="H39" i="4"/>
  <c r="H93" i="4"/>
  <c r="I95" i="4" l="1"/>
  <c r="I93" i="4"/>
  <c r="I94" i="4" s="1"/>
  <c r="J95" i="4"/>
  <c r="H67" i="4"/>
  <c r="H95" i="4"/>
  <c r="J93" i="4"/>
  <c r="J94" i="4" s="1"/>
  <c r="H94" i="4"/>
  <c r="H96" i="4" l="1"/>
  <c r="J96" i="4"/>
  <c r="I96" i="4"/>
</calcChain>
</file>

<file path=xl/sharedStrings.xml><?xml version="1.0" encoding="utf-8"?>
<sst xmlns="http://schemas.openxmlformats.org/spreadsheetml/2006/main" count="338" uniqueCount="170">
  <si>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</si>
  <si>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</si>
  <si>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</si>
  <si>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</si>
  <si>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</si>
  <si>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</si>
  <si>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</si>
  <si>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</si>
  <si>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</si>
  <si>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</si>
  <si>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</si>
  <si>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</si>
  <si>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</si>
  <si>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</si>
  <si>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</si>
  <si>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</si>
  <si>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</si>
  <si>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</si>
  <si>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03</t>
  </si>
  <si>
    <t>04</t>
  </si>
  <si>
    <t>07</t>
  </si>
  <si>
    <t>Pedagogų skaičius</t>
  </si>
  <si>
    <t>Egzempliorių skaičius</t>
  </si>
  <si>
    <t>Pedagoginės-psichologinės tarnybos išlaikymas</t>
  </si>
  <si>
    <t>Darbuotojų skaičius</t>
  </si>
  <si>
    <t>Mokinių skaičius</t>
  </si>
  <si>
    <t>Renginių skaičius</t>
  </si>
  <si>
    <t>SB</t>
  </si>
  <si>
    <t>ŠVIETIMO IR UGDYMO PROGRAMA (13)</t>
  </si>
  <si>
    <t>288724610</t>
  </si>
  <si>
    <t>Priešmokyklinio ugdymo grupes lankančių vaikų skaičius</t>
  </si>
  <si>
    <t>Sudaryti sąlygas mokinių mokymuisi bendrojo ugdymo mokyklose</t>
  </si>
  <si>
    <t>Sudaryti sąlygas mokinių saviraiškai neformaliojo vaikų švietimo mokyklose ir formalujį švietimą papildančio ugdymo mokyklose</t>
  </si>
  <si>
    <t>Neformaliojo vaikų švietimo mokyklų aplinkos išlaikymas</t>
  </si>
  <si>
    <t>Tenkinti mokinių užimtumo poreikius, specifinių gebėjimų vystymą</t>
  </si>
  <si>
    <t>09</t>
  </si>
  <si>
    <t>Renginių  skaičius</t>
  </si>
  <si>
    <t>Premijuotų darbų skaičius</t>
  </si>
  <si>
    <t>Išvykų skaičius</t>
  </si>
  <si>
    <t>Sudaryti sąlygas vaikų ir jaunimo meniniam ugdymui</t>
  </si>
  <si>
    <t>Iš dalies finansuotų tinkamai parengtų projektų skaičius (proc.)</t>
  </si>
  <si>
    <t>VB</t>
  </si>
  <si>
    <t xml:space="preserve">Bendrojo ugdymo mokyklų išlaikymas </t>
  </si>
  <si>
    <t xml:space="preserve">Pradinio, pagrindinio, vidurinio ugdymo  programų įgyvendinimas </t>
  </si>
  <si>
    <t>Sudaryti sąlygas bendrųjų vaikų gebėjimų ir vertybinių nuostatų ugdymui ikimokyklinio  ugdymo mokyklose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</si>
  <si>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</si>
  <si>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</si>
  <si>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</si>
  <si>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</si>
  <si>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</si>
  <si>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</si>
  <si>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Bendrojo ugdymo mokyklų skaičius</t>
  </si>
  <si>
    <t>Asignavimai (tūkst. Eur)</t>
  </si>
  <si>
    <t>Informacija apie pasiektus rezultatus, duomenys apie programai skirtų asignavimų panaudojimo tikslingumą</t>
  </si>
  <si>
    <t xml:space="preserve">Ikimokyklinio ugdymo mokyklų aplinkos išlaikymas </t>
  </si>
  <si>
    <t>Ikimokyklinio ugdymo mokyklas lankančių vaikų skaičius</t>
  </si>
  <si>
    <t>K. Paltaroko gimnazijos išlaikymas</t>
  </si>
  <si>
    <t>Sudaryti sąlygas mokiniui, mokytojui, mokyklai gauti pedagoginę, psichologinę, metodinę pagalbą</t>
  </si>
  <si>
    <t xml:space="preserve">Vaikų ir jaunimo meno projektų ir  tautinio meno kolektyvų veiklos projektų konkurso organizavimas </t>
  </si>
  <si>
    <t>Organizuoti švietimo, kultūros ir kitus renginius</t>
  </si>
  <si>
    <t>0;12</t>
  </si>
  <si>
    <t>Ikimokyklinio ir privalomojo priešmokyklinio ugdymo programų įgyvendinimo užtikrinimas</t>
  </si>
  <si>
    <t>Bendrojo ugdymo mokyklose dirbančiųjų pedagogų skaičius</t>
  </si>
  <si>
    <t>Ikimokyklinio ugdymo mokyklų skaičius</t>
  </si>
  <si>
    <t>Neformaliojo vaikų švietimo mokyklų  ir formalųjį švietimą papildančio ugdymo mokyklose dirbančių pedagogų skaičius</t>
  </si>
  <si>
    <t>Neformaliojo vaikų švietimo mokyklų  ir formalųjį švietimą papildančio ugdymo mokyklų skaičius</t>
  </si>
  <si>
    <t>ES</t>
  </si>
  <si>
    <t>Neformaliojo vaikų švietimo (NVŠ krepšelis) programose dalyvaujančių mokinų skaičius</t>
  </si>
  <si>
    <t>Kolektyvų dalyvavimo regiono ir respublikinėse meno šventėse finansavimas</t>
  </si>
  <si>
    <t>Kolektyvų veikloje dalyvaujančių vaikų ir jaunuolių skaičius</t>
  </si>
  <si>
    <t>Transporto skyrimas mokiniams nuvežti į olimpiadas, konkursus, varžybas</t>
  </si>
  <si>
    <t>Įsteigtų nominacijų skaičius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</si>
  <si>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</si>
  <si>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</si>
  <si>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</si>
  <si>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</si>
  <si>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</si>
  <si>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</si>
  <si>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</si>
  <si>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</si>
  <si>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</si>
  <si>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</si>
  <si>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</si>
  <si>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</si>
  <si>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</si>
  <si>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</si>
  <si>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</si>
  <si>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</si>
  <si>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</si>
  <si>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</si>
  <si>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</si>
  <si>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</si>
  <si>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</si>
  <si>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Priemonių vykdytojų kodų klasifikatorius</t>
  </si>
  <si>
    <t>SB(VB)
MK</t>
  </si>
  <si>
    <t>Vertinimo kriterijus</t>
  </si>
  <si>
    <t>SP</t>
  </si>
  <si>
    <t>MK</t>
  </si>
  <si>
    <t>Finasuotų neformaliojo suagusiųjų švietimo ir tęstinio mokymosi programų skaičius</t>
  </si>
  <si>
    <t>Vaikų vasaros poilsio projektų finansavimas</t>
  </si>
  <si>
    <t>Vaikų ir mokinių organizacijų veiklos užtikrinimas</t>
  </si>
  <si>
    <t>Gabių mokinių skatinimas</t>
  </si>
  <si>
    <t xml:space="preserve">Lietuvos mokslų akademijos dienos organizavimas </t>
  </si>
  <si>
    <t>Konkursų, olimpiadų, varžybų, festivalių miesto mokiniams organizavimas</t>
  </si>
  <si>
    <t>P.Butėno premijos skyrimas</t>
  </si>
  <si>
    <t>Mokinių, dalyvaujančių vaikų vasaros poilsio projektuose, skaičius</t>
  </si>
  <si>
    <t>Paskatintų (apdovanotų) gabių mokinių skaičius</t>
  </si>
  <si>
    <t>Iš dalies finansuotų tinkamai parengtų mokslo projektų skaičius (proc.)</t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</si>
  <si>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</si>
  <si>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</si>
  <si>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Įstaigų uždirbtos pajamos </t>
    </r>
    <r>
      <rPr>
        <b/>
        <sz val="10"/>
        <rFont val="Times New Roman"/>
        <family val="1"/>
      </rPr>
      <t>SP</t>
    </r>
    <r>
      <rPr>
        <sz val="10"/>
        <rFont val="Times New Roman"/>
        <family val="1"/>
      </rPr>
      <t xml:space="preserve"> (pajamos už paslaugas)</t>
    </r>
  </si>
  <si>
    <r>
      <t>Mokinio krepšelio lėšos</t>
    </r>
    <r>
      <rPr>
        <b/>
        <sz val="10"/>
        <rFont val="Times New Roman"/>
        <family val="1"/>
      </rPr>
      <t xml:space="preserve"> (MK)</t>
    </r>
  </si>
  <si>
    <t xml:space="preserve">MK
</t>
  </si>
  <si>
    <t>Privačių darželių ugdymo programų įgyvendinimo užtikrinimas</t>
  </si>
  <si>
    <t>1042</t>
  </si>
  <si>
    <t>Švietimo centro išlaikymas</t>
  </si>
  <si>
    <t>11</t>
  </si>
  <si>
    <t>,,Metų mokytojo" nominacijų ir premijų skyrimas švietimo darbuotojams</t>
  </si>
  <si>
    <t>Geriausiai išlaikiusių valstybinius brandos egzaminus abiturientų pagerbimo šventės organizavimas</t>
  </si>
  <si>
    <t>Jaunųjų specialistų pritraukimo į miesto ugdymo įstaigas ir pedagogų perkvalifikavimo programos įgyvendinimas</t>
  </si>
  <si>
    <t>Geriausiai išlaikiusių valstybinius brandos egzaminus abiturientų skaičius</t>
  </si>
  <si>
    <t>22</t>
  </si>
  <si>
    <t>Ikimokyklinio ir priešmokyklinio ugdymo grupes lankančių vaikų skaičius</t>
  </si>
  <si>
    <t>PANEVĖŽIO MIESTO SAVIVALDYBĖS 2019 -2021 METŲ VEIKLOS PLANO ĮGYVENDINIMO 2019 METAIS ATASKAITA</t>
  </si>
  <si>
    <t>2019 m. asignavimų patvirtintas planas</t>
  </si>
  <si>
    <t>2019 m. asignavimų patikslintas planas</t>
  </si>
  <si>
    <t>2019 m. panaudotos lėšos (kasinės išlaidos)</t>
  </si>
  <si>
    <t>Formaliojo ir neformaliojo švietimo kokybės bei prieinamumo gerinimas</t>
  </si>
  <si>
    <t>9600</t>
  </si>
  <si>
    <t xml:space="preserve">Mokyklinės dokumentacijos įsigijimas </t>
  </si>
  <si>
    <t>3500</t>
  </si>
  <si>
    <t>Mokinių ugdymosi pasiekimų gerinimas diegiant kokybės krepšelį</t>
  </si>
  <si>
    <t>Neformaliojo vaikų švietimo mokyklų ir formalųjį švietimą papildančio ugdymo mokyklų programų įgyvendinimas</t>
  </si>
  <si>
    <t>Neformaliojo vaikų švietimo (NVŠ krepšelis) akredituotų programų skaičius</t>
  </si>
  <si>
    <t>Išorės audite dalyvavusių mokyklų procentas</t>
  </si>
  <si>
    <t>25</t>
  </si>
  <si>
    <t>Neformaliojo suagusiųjų švietimo ir tęstinio mokymosi programų įgyvendinimas</t>
  </si>
  <si>
    <t>19</t>
  </si>
  <si>
    <t>13</t>
  </si>
  <si>
    <t>Švietimo, kultūros, sporto ir kitų renginių bei projektų įgyvendinimas</t>
  </si>
  <si>
    <t>Kompetenciją kėlusių vaikų/ mokinių skaičius</t>
  </si>
  <si>
    <t>Aktyviai veikiančių vaikų/ mokinių organizacijų skaičius</t>
  </si>
  <si>
    <t>Tarptautinės Mokytojų dienos minėjimo organizavimas</t>
  </si>
  <si>
    <t xml:space="preserve"> Mokslo projektų dalinis finansavimas</t>
  </si>
  <si>
    <t>Finansinę paramą gavusių  pedagogų skaičius</t>
  </si>
  <si>
    <t>Konkurso ,,Aktyvi mokykla" organizavimas</t>
  </si>
  <si>
    <t>Ženklu  ,,Aktyvi mokykla" įvertintų mokyklų skaičius</t>
  </si>
  <si>
    <t>Sukomplektuota daugiau lopšelių grupių</t>
  </si>
  <si>
    <t>Ne visi deklaruoti vaikai lankė priešmokyklinio ugdymo grupes</t>
  </si>
  <si>
    <t>1040</t>
  </si>
  <si>
    <t>9636</t>
  </si>
  <si>
    <t>3520</t>
  </si>
  <si>
    <t>Didesnis mokyklinės dokumentacijos poreikis</t>
  </si>
  <si>
    <t>1017</t>
  </si>
  <si>
    <t>935</t>
  </si>
  <si>
    <t>Mažiau komplektavo klasių</t>
  </si>
  <si>
    <t>4</t>
  </si>
  <si>
    <t>103</t>
  </si>
  <si>
    <t>117</t>
  </si>
  <si>
    <t>7</t>
  </si>
  <si>
    <t>Buvo finansuota daugiau projektų.</t>
  </si>
  <si>
    <t>Daugiau laimėjo prizinių vietų ŠMSM organizuotose olimpiadose, konkursuose</t>
  </si>
  <si>
    <t>Visi pateikti projektai buvo tinkami finansuoti</t>
  </si>
  <si>
    <t>Nebuvo organizuotas renginys</t>
  </si>
  <si>
    <t>Sumažėjęs konkursinių darbų skaičius</t>
  </si>
  <si>
    <t>Sumažėjęs geriausiai brandos egzaminus išlaikiusių abiturientų skaičius</t>
  </si>
  <si>
    <t>Finansavimas skirtas visiems pateikusiems prašymus neviršijant numatytos programai skirto finansavimo</t>
  </si>
  <si>
    <t>Dalyvavo tik 1 mokykla</t>
  </si>
  <si>
    <t>3800</t>
  </si>
  <si>
    <r>
      <t xml:space="preserve">
</t>
    </r>
    <r>
      <rPr>
        <sz val="9"/>
        <rFont val="Times New Roman"/>
        <family val="1"/>
      </rPr>
      <t>Nemaksimaliai sukomplektuotos grupės
Tiekėjai pateikė daugiau programų</t>
    </r>
    <r>
      <rPr>
        <sz val="9"/>
        <color rgb="FFFF0000"/>
        <rFont val="Times New Roman"/>
        <family val="1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</si>
</sst>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Times New Roman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</font>
    <font>
      <b/>
      <sz val="8"/>
      <name val="Times New Roman"/>
      <family val="1"/>
    </font>
    <font>
      <sz val="9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7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0" fontId="5" fillId="0" borderId="0"/>
  </cellStyleXfs>
  <cellXfs count="514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NumberFormat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8" fillId="0" borderId="0" xfId="1" applyFont="1" applyAlignment="1">
      <alignment vertical="top"/>
    </xf>
    <xf numFmtId="0" fontId="11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right" vertical="top" wrapText="1"/>
    </xf>
    <xf numFmtId="49" fontId="7" fillId="2" borderId="2" xfId="1" applyNumberFormat="1" applyFont="1" applyFill="1" applyBorder="1" applyAlignment="1">
      <alignment horizontal="center" vertical="top"/>
    </xf>
    <xf numFmtId="49" fontId="7" fillId="3" borderId="3" xfId="1" applyNumberFormat="1" applyFont="1" applyFill="1" applyBorder="1" applyAlignment="1">
      <alignment horizontal="center" vertical="top"/>
    </xf>
    <xf numFmtId="164" fontId="5" fillId="6" borderId="12" xfId="1" applyNumberFormat="1" applyFont="1" applyFill="1" applyBorder="1" applyAlignment="1">
      <alignment horizontal="center" vertical="top"/>
    </xf>
    <xf numFmtId="164" fontId="5" fillId="0" borderId="8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164" fontId="5" fillId="6" borderId="36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164" fontId="5" fillId="0" borderId="9" xfId="1" applyNumberFormat="1" applyFont="1" applyFill="1" applyBorder="1" applyAlignment="1">
      <alignment horizontal="center" vertical="top"/>
    </xf>
    <xf numFmtId="164" fontId="7" fillId="4" borderId="1" xfId="1" applyNumberFormat="1" applyFont="1" applyFill="1" applyBorder="1" applyAlignment="1">
      <alignment horizontal="center" vertical="top"/>
    </xf>
    <xf numFmtId="164" fontId="7" fillId="4" borderId="32" xfId="1" applyNumberFormat="1" applyFont="1" applyFill="1" applyBorder="1" applyAlignment="1">
      <alignment horizontal="center" vertical="top"/>
    </xf>
    <xf numFmtId="164" fontId="7" fillId="4" borderId="39" xfId="1" applyNumberFormat="1" applyFont="1" applyFill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center" vertical="top"/>
    </xf>
    <xf numFmtId="164" fontId="7" fillId="3" borderId="2" xfId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vertical="top" wrapText="1"/>
    </xf>
    <xf numFmtId="0" fontId="5" fillId="3" borderId="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49" fontId="5" fillId="0" borderId="34" xfId="1" applyNumberFormat="1" applyFont="1" applyFill="1" applyBorder="1" applyAlignment="1">
      <alignment horizontal="center" vertical="top"/>
    </xf>
    <xf numFmtId="49" fontId="5" fillId="0" borderId="37" xfId="1" applyNumberFormat="1" applyFont="1" applyFill="1" applyBorder="1" applyAlignment="1">
      <alignment horizontal="center" vertical="top"/>
    </xf>
    <xf numFmtId="49" fontId="5" fillId="0" borderId="20" xfId="1" applyNumberFormat="1" applyFont="1" applyFill="1" applyBorder="1" applyAlignment="1">
      <alignment horizontal="center" vertical="top"/>
    </xf>
    <xf numFmtId="164" fontId="5" fillId="0" borderId="12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/>
    </xf>
    <xf numFmtId="164" fontId="5" fillId="6" borderId="66" xfId="1" applyNumberFormat="1" applyFont="1" applyFill="1" applyBorder="1" applyAlignment="1">
      <alignment horizontal="center" vertical="top"/>
    </xf>
    <xf numFmtId="164" fontId="5" fillId="0" borderId="66" xfId="1" applyNumberFormat="1" applyFont="1" applyFill="1" applyBorder="1" applyAlignment="1">
      <alignment horizontal="center" vertical="top"/>
    </xf>
    <xf numFmtId="164" fontId="7" fillId="4" borderId="4" xfId="1" applyNumberFormat="1" applyFont="1" applyFill="1" applyBorder="1" applyAlignment="1">
      <alignment horizontal="center" vertical="top"/>
    </xf>
    <xf numFmtId="49" fontId="7" fillId="2" borderId="19" xfId="1" applyNumberFormat="1" applyFont="1" applyFill="1" applyBorder="1" applyAlignment="1">
      <alignment horizontal="center" vertical="top"/>
    </xf>
    <xf numFmtId="164" fontId="5" fillId="0" borderId="18" xfId="1" applyNumberFormat="1" applyFont="1" applyFill="1" applyBorder="1" applyAlignment="1">
      <alignment horizontal="center" vertical="top"/>
    </xf>
    <xf numFmtId="1" fontId="5" fillId="0" borderId="15" xfId="1" applyNumberFormat="1" applyFont="1" applyFill="1" applyBorder="1" applyAlignment="1">
      <alignment horizontal="center" vertical="top"/>
    </xf>
    <xf numFmtId="164" fontId="7" fillId="4" borderId="38" xfId="1" applyNumberFormat="1" applyFont="1" applyFill="1" applyBorder="1" applyAlignment="1">
      <alignment horizontal="center" vertical="top"/>
    </xf>
    <xf numFmtId="9" fontId="5" fillId="0" borderId="27" xfId="1" applyNumberFormat="1" applyFont="1" applyFill="1" applyBorder="1" applyAlignment="1">
      <alignment horizontal="center" vertical="top"/>
    </xf>
    <xf numFmtId="164" fontId="7" fillId="4" borderId="17" xfId="1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top"/>
    </xf>
    <xf numFmtId="0" fontId="5" fillId="2" borderId="6" xfId="1" applyFont="1" applyFill="1" applyBorder="1" applyAlignment="1">
      <alignment vertical="top"/>
    </xf>
    <xf numFmtId="0" fontId="5" fillId="0" borderId="33" xfId="1" applyFont="1" applyFill="1" applyBorder="1" applyAlignment="1">
      <alignment vertical="top" wrapText="1"/>
    </xf>
    <xf numFmtId="0" fontId="7" fillId="4" borderId="32" xfId="1" applyFont="1" applyFill="1" applyBorder="1" applyAlignment="1">
      <alignment horizontal="center" vertical="top"/>
    </xf>
    <xf numFmtId="164" fontId="7" fillId="4" borderId="27" xfId="1" applyNumberFormat="1" applyFont="1" applyFill="1" applyBorder="1" applyAlignment="1">
      <alignment horizontal="center" vertical="top"/>
    </xf>
    <xf numFmtId="164" fontId="7" fillId="3" borderId="27" xfId="1" applyNumberFormat="1" applyFont="1" applyFill="1" applyBorder="1" applyAlignment="1">
      <alignment horizontal="center" vertical="top"/>
    </xf>
    <xf numFmtId="164" fontId="7" fillId="4" borderId="28" xfId="1" applyNumberFormat="1" applyFont="1" applyFill="1" applyBorder="1" applyAlignment="1">
      <alignment horizontal="center" vertical="top"/>
    </xf>
    <xf numFmtId="164" fontId="7" fillId="2" borderId="31" xfId="1" applyNumberFormat="1" applyFont="1" applyFill="1" applyBorder="1" applyAlignment="1">
      <alignment horizontal="center" vertical="top"/>
    </xf>
    <xf numFmtId="49" fontId="7" fillId="5" borderId="2" xfId="1" applyNumberFormat="1" applyFont="1" applyFill="1" applyBorder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164" fontId="13" fillId="0" borderId="19" xfId="0" applyNumberFormat="1" applyFont="1" applyBorder="1" applyAlignment="1">
      <alignment horizontal="center" vertical="center"/>
    </xf>
    <xf numFmtId="164" fontId="12" fillId="0" borderId="60" xfId="0" applyNumberFormat="1" applyFont="1" applyBorder="1" applyAlignment="1">
      <alignment horizontal="center" vertical="top"/>
    </xf>
    <xf numFmtId="164" fontId="12" fillId="0" borderId="62" xfId="0" applyNumberFormat="1" applyFont="1" applyBorder="1" applyAlignment="1">
      <alignment horizontal="center" vertical="top"/>
    </xf>
    <xf numFmtId="164" fontId="12" fillId="0" borderId="69" xfId="0" applyNumberFormat="1" applyFont="1" applyBorder="1" applyAlignment="1">
      <alignment horizontal="center" vertical="top"/>
    </xf>
    <xf numFmtId="164" fontId="13" fillId="7" borderId="19" xfId="0" applyNumberFormat="1" applyFont="1" applyFill="1" applyBorder="1" applyAlignment="1">
      <alignment horizontal="center" vertical="top"/>
    </xf>
    <xf numFmtId="164" fontId="13" fillId="4" borderId="19" xfId="0" applyNumberFormat="1" applyFont="1" applyFill="1" applyBorder="1" applyAlignment="1">
      <alignment horizontal="center" vertical="top"/>
    </xf>
    <xf numFmtId="0" fontId="6" fillId="6" borderId="9" xfId="1" applyFont="1" applyFill="1" applyBorder="1" applyAlignment="1">
      <alignment vertical="top" wrapText="1"/>
    </xf>
    <xf numFmtId="0" fontId="6" fillId="0" borderId="14" xfId="1" applyFont="1" applyFill="1" applyBorder="1" applyAlignment="1" applyProtection="1">
      <alignment vertical="top" wrapText="1"/>
      <protection locked="0"/>
    </xf>
    <xf numFmtId="0" fontId="6" fillId="0" borderId="17" xfId="1" applyFont="1" applyFill="1" applyBorder="1" applyAlignment="1" applyProtection="1">
      <alignment vertical="top" wrapText="1"/>
      <protection locked="0"/>
    </xf>
    <xf numFmtId="0" fontId="6" fillId="0" borderId="9" xfId="1" applyFont="1" applyFill="1" applyBorder="1" applyAlignment="1" applyProtection="1">
      <alignment vertical="top" wrapText="1"/>
      <protection locked="0"/>
    </xf>
    <xf numFmtId="0" fontId="6" fillId="0" borderId="40" xfId="1" applyFont="1" applyFill="1" applyBorder="1" applyAlignment="1" applyProtection="1">
      <alignment vertical="top" wrapText="1"/>
      <protection locked="0"/>
    </xf>
    <xf numFmtId="49" fontId="7" fillId="3" borderId="19" xfId="1" applyNumberFormat="1" applyFont="1" applyFill="1" applyBorder="1" applyAlignment="1">
      <alignment horizontal="center" vertical="top"/>
    </xf>
    <xf numFmtId="49" fontId="7" fillId="3" borderId="2" xfId="1" applyNumberFormat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left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7" xfId="0" applyFont="1" applyBorder="1" applyAlignment="1">
      <alignment vertical="top" wrapText="1"/>
    </xf>
    <xf numFmtId="0" fontId="4" fillId="0" borderId="67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18" fillId="0" borderId="0" xfId="0" applyFont="1"/>
    <xf numFmtId="164" fontId="5" fillId="0" borderId="41" xfId="1" applyNumberFormat="1" applyFont="1" applyFill="1" applyBorder="1" applyAlignment="1">
      <alignment horizontal="center" vertical="top"/>
    </xf>
    <xf numFmtId="164" fontId="5" fillId="0" borderId="61" xfId="1" applyNumberFormat="1" applyFont="1" applyFill="1" applyBorder="1" applyAlignment="1">
      <alignment horizontal="center" vertical="top"/>
    </xf>
    <xf numFmtId="164" fontId="5" fillId="0" borderId="52" xfId="1" applyNumberFormat="1" applyFont="1" applyFill="1" applyBorder="1" applyAlignment="1">
      <alignment horizontal="center" vertical="top"/>
    </xf>
    <xf numFmtId="164" fontId="5" fillId="0" borderId="62" xfId="1" applyNumberFormat="1" applyFont="1" applyFill="1" applyBorder="1" applyAlignment="1">
      <alignment horizontal="center" vertical="top"/>
    </xf>
    <xf numFmtId="164" fontId="7" fillId="4" borderId="26" xfId="1" applyNumberFormat="1" applyFont="1" applyFill="1" applyBorder="1" applyAlignment="1">
      <alignment horizontal="center" vertical="top"/>
    </xf>
    <xf numFmtId="49" fontId="6" fillId="0" borderId="29" xfId="1" applyNumberFormat="1" applyFont="1" applyFill="1" applyBorder="1" applyAlignment="1">
      <alignment vertical="top" wrapText="1"/>
    </xf>
    <xf numFmtId="49" fontId="5" fillId="0" borderId="14" xfId="1" applyNumberFormat="1" applyFont="1" applyFill="1" applyBorder="1" applyAlignment="1">
      <alignment vertical="top"/>
    </xf>
    <xf numFmtId="49" fontId="5" fillId="0" borderId="25" xfId="1" applyNumberFormat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/>
    </xf>
    <xf numFmtId="0" fontId="6" fillId="0" borderId="13" xfId="1" applyFont="1" applyFill="1" applyBorder="1" applyAlignment="1">
      <alignment horizontal="center" vertical="top"/>
    </xf>
    <xf numFmtId="0" fontId="15" fillId="4" borderId="16" xfId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 wrapText="1"/>
    </xf>
    <xf numFmtId="0" fontId="6" fillId="0" borderId="61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/>
    </xf>
    <xf numFmtId="0" fontId="15" fillId="4" borderId="4" xfId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center" vertical="top" wrapText="1"/>
    </xf>
    <xf numFmtId="0" fontId="15" fillId="4" borderId="32" xfId="1" applyFont="1" applyFill="1" applyBorder="1" applyAlignment="1">
      <alignment horizontal="center" vertical="top"/>
    </xf>
    <xf numFmtId="0" fontId="6" fillId="0" borderId="35" xfId="1" applyFont="1" applyFill="1" applyBorder="1" applyAlignment="1">
      <alignment horizontal="center" vertical="top" wrapText="1"/>
    </xf>
    <xf numFmtId="0" fontId="15" fillId="4" borderId="30" xfId="1" applyFont="1" applyFill="1" applyBorder="1" applyAlignment="1">
      <alignment horizontal="center" vertical="top"/>
    </xf>
    <xf numFmtId="0" fontId="6" fillId="0" borderId="23" xfId="1" applyFont="1" applyFill="1" applyBorder="1" applyAlignment="1">
      <alignment horizontal="center" vertical="top"/>
    </xf>
    <xf numFmtId="49" fontId="6" fillId="0" borderId="9" xfId="1" applyNumberFormat="1" applyFont="1" applyFill="1" applyBorder="1" applyAlignment="1">
      <alignment vertical="top"/>
    </xf>
    <xf numFmtId="0" fontId="5" fillId="3" borderId="7" xfId="1" applyFont="1" applyFill="1" applyBorder="1" applyAlignment="1">
      <alignment horizontal="center" vertical="top" wrapText="1"/>
    </xf>
    <xf numFmtId="164" fontId="7" fillId="5" borderId="35" xfId="1" applyNumberFormat="1" applyFont="1" applyFill="1" applyBorder="1" applyAlignment="1">
      <alignment horizontal="center" vertical="top"/>
    </xf>
    <xf numFmtId="0" fontId="19" fillId="3" borderId="6" xfId="1" applyFont="1" applyFill="1" applyBorder="1" applyAlignment="1">
      <alignment horizontal="center" vertical="top" wrapText="1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/>
    </xf>
    <xf numFmtId="0" fontId="6" fillId="0" borderId="36" xfId="1" applyFont="1" applyFill="1" applyBorder="1" applyAlignment="1">
      <alignment horizontal="center" vertical="top" wrapText="1"/>
    </xf>
    <xf numFmtId="164" fontId="5" fillId="0" borderId="14" xfId="1" applyNumberFormat="1" applyFont="1" applyFill="1" applyBorder="1" applyAlignment="1">
      <alignment horizontal="center" vertical="top"/>
    </xf>
    <xf numFmtId="164" fontId="5" fillId="0" borderId="11" xfId="1" applyNumberFormat="1" applyFont="1" applyFill="1" applyBorder="1" applyAlignment="1">
      <alignment horizontal="center" vertical="top"/>
    </xf>
    <xf numFmtId="49" fontId="15" fillId="2" borderId="22" xfId="1" applyNumberFormat="1" applyFont="1" applyFill="1" applyBorder="1" applyAlignment="1">
      <alignment horizontal="center" vertical="top"/>
    </xf>
    <xf numFmtId="49" fontId="15" fillId="3" borderId="23" xfId="1" applyNumberFormat="1" applyFont="1" applyFill="1" applyBorder="1" applyAlignment="1">
      <alignment horizontal="center" vertical="top"/>
    </xf>
    <xf numFmtId="49" fontId="6" fillId="2" borderId="25" xfId="1" applyNumberFormat="1" applyFont="1" applyFill="1" applyBorder="1" applyAlignment="1">
      <alignment horizontal="center" vertical="top"/>
    </xf>
    <xf numFmtId="49" fontId="15" fillId="3" borderId="26" xfId="1" applyNumberFormat="1" applyFont="1" applyFill="1" applyBorder="1" applyAlignment="1">
      <alignment horizontal="center" vertical="top"/>
    </xf>
    <xf numFmtId="0" fontId="6" fillId="0" borderId="33" xfId="1" applyFont="1" applyFill="1" applyBorder="1" applyAlignment="1">
      <alignment vertical="top" wrapText="1"/>
    </xf>
    <xf numFmtId="0" fontId="22" fillId="4" borderId="32" xfId="1" applyFont="1" applyFill="1" applyBorder="1" applyAlignment="1">
      <alignment horizontal="center" vertical="top"/>
    </xf>
    <xf numFmtId="0" fontId="3" fillId="0" borderId="43" xfId="1" applyFont="1" applyFill="1" applyBorder="1" applyAlignment="1">
      <alignment horizontal="center" vertical="top"/>
    </xf>
    <xf numFmtId="0" fontId="3" fillId="0" borderId="20" xfId="1" applyNumberFormat="1" applyFont="1" applyFill="1" applyBorder="1" applyAlignment="1">
      <alignment horizontal="center" vertical="top"/>
    </xf>
    <xf numFmtId="164" fontId="7" fillId="3" borderId="31" xfId="1" applyNumberFormat="1" applyFont="1" applyFill="1" applyBorder="1" applyAlignment="1">
      <alignment horizontal="center" vertical="top"/>
    </xf>
    <xf numFmtId="164" fontId="7" fillId="3" borderId="6" xfId="1" applyNumberFormat="1" applyFont="1" applyFill="1" applyBorder="1" applyAlignment="1">
      <alignment horizontal="center" vertical="top"/>
    </xf>
    <xf numFmtId="164" fontId="7" fillId="3" borderId="35" xfId="1" applyNumberFormat="1" applyFont="1" applyFill="1" applyBorder="1" applyAlignment="1">
      <alignment horizontal="center" vertical="top"/>
    </xf>
    <xf numFmtId="164" fontId="7" fillId="3" borderId="32" xfId="1" applyNumberFormat="1" applyFont="1" applyFill="1" applyBorder="1" applyAlignment="1">
      <alignment horizontal="center" vertical="top"/>
    </xf>
    <xf numFmtId="164" fontId="7" fillId="2" borderId="35" xfId="1" applyNumberFormat="1" applyFont="1" applyFill="1" applyBorder="1" applyAlignment="1">
      <alignment horizontal="center" vertical="top"/>
    </xf>
    <xf numFmtId="164" fontId="7" fillId="2" borderId="19" xfId="1" applyNumberFormat="1" applyFont="1" applyFill="1" applyBorder="1" applyAlignment="1">
      <alignment horizontal="center" vertical="top"/>
    </xf>
    <xf numFmtId="164" fontId="7" fillId="5" borderId="19" xfId="1" applyNumberFormat="1" applyFont="1" applyFill="1" applyBorder="1" applyAlignment="1">
      <alignment horizontal="center" vertical="top"/>
    </xf>
    <xf numFmtId="0" fontId="6" fillId="0" borderId="55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top"/>
    </xf>
    <xf numFmtId="164" fontId="5" fillId="6" borderId="32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/>
    </xf>
    <xf numFmtId="0" fontId="6" fillId="0" borderId="66" xfId="1" applyFont="1" applyFill="1" applyBorder="1" applyAlignment="1">
      <alignment horizontal="center" vertical="top"/>
    </xf>
    <xf numFmtId="164" fontId="5" fillId="0" borderId="59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/>
    </xf>
    <xf numFmtId="164" fontId="7" fillId="3" borderId="19" xfId="1" applyNumberFormat="1" applyFont="1" applyFill="1" applyBorder="1" applyAlignment="1">
      <alignment horizontal="center" vertical="top"/>
    </xf>
    <xf numFmtId="164" fontId="5" fillId="6" borderId="18" xfId="1" applyNumberFormat="1" applyFont="1" applyFill="1" applyBorder="1" applyAlignment="1">
      <alignment horizontal="center" vertical="top"/>
    </xf>
    <xf numFmtId="164" fontId="7" fillId="4" borderId="51" xfId="1" applyNumberFormat="1" applyFont="1" applyFill="1" applyBorder="1" applyAlignment="1">
      <alignment horizontal="center" vertical="top"/>
    </xf>
    <xf numFmtId="164" fontId="5" fillId="0" borderId="13" xfId="1" applyNumberFormat="1" applyFont="1" applyFill="1" applyBorder="1" applyAlignment="1">
      <alignment horizontal="center" vertical="top"/>
    </xf>
    <xf numFmtId="0" fontId="6" fillId="0" borderId="72" xfId="1" applyFont="1" applyFill="1" applyBorder="1" applyAlignment="1">
      <alignment horizontal="center" vertical="top"/>
    </xf>
    <xf numFmtId="0" fontId="6" fillId="0" borderId="53" xfId="0" applyFont="1" applyBorder="1" applyAlignment="1">
      <alignment vertical="top" wrapText="1"/>
    </xf>
    <xf numFmtId="0" fontId="6" fillId="0" borderId="72" xfId="1" applyFont="1" applyFill="1" applyBorder="1" applyAlignment="1">
      <alignment horizontal="center" vertical="top" wrapText="1"/>
    </xf>
    <xf numFmtId="164" fontId="5" fillId="0" borderId="73" xfId="1" applyNumberFormat="1" applyFont="1" applyFill="1" applyBorder="1" applyAlignment="1">
      <alignment horizontal="center" vertical="top"/>
    </xf>
    <xf numFmtId="164" fontId="5" fillId="6" borderId="68" xfId="1" applyNumberFormat="1" applyFont="1" applyFill="1" applyBorder="1" applyAlignment="1">
      <alignment horizontal="center" vertical="top"/>
    </xf>
    <xf numFmtId="164" fontId="5" fillId="0" borderId="74" xfId="1" applyNumberFormat="1" applyFont="1" applyFill="1" applyBorder="1" applyAlignment="1">
      <alignment horizontal="center" vertical="top"/>
    </xf>
    <xf numFmtId="164" fontId="7" fillId="0" borderId="35" xfId="0" applyNumberFormat="1" applyFont="1" applyBorder="1" applyAlignment="1">
      <alignment horizontal="center" vertical="center"/>
    </xf>
    <xf numFmtId="164" fontId="5" fillId="0" borderId="68" xfId="0" applyNumberFormat="1" applyFont="1" applyBorder="1" applyAlignment="1">
      <alignment horizontal="center" vertical="top"/>
    </xf>
    <xf numFmtId="164" fontId="5" fillId="0" borderId="66" xfId="0" applyNumberFormat="1" applyFont="1" applyBorder="1" applyAlignment="1">
      <alignment horizontal="center" vertical="top"/>
    </xf>
    <xf numFmtId="164" fontId="5" fillId="0" borderId="70" xfId="0" applyNumberFormat="1" applyFont="1" applyBorder="1" applyAlignment="1">
      <alignment horizontal="center" vertical="top"/>
    </xf>
    <xf numFmtId="164" fontId="7" fillId="7" borderId="35" xfId="0" applyNumberFormat="1" applyFont="1" applyFill="1" applyBorder="1" applyAlignment="1">
      <alignment horizontal="center" vertical="top"/>
    </xf>
    <xf numFmtId="164" fontId="7" fillId="4" borderId="35" xfId="0" applyNumberFormat="1" applyFont="1" applyFill="1" applyBorder="1" applyAlignment="1">
      <alignment horizontal="center" vertical="top"/>
    </xf>
    <xf numFmtId="0" fontId="6" fillId="0" borderId="68" xfId="1" applyFont="1" applyFill="1" applyBorder="1" applyAlignment="1">
      <alignment horizontal="left" vertical="top" wrapText="1"/>
    </xf>
    <xf numFmtId="0" fontId="3" fillId="0" borderId="23" xfId="1" applyFont="1" applyFill="1" applyBorder="1" applyAlignment="1">
      <alignment horizontal="center" vertical="top"/>
    </xf>
    <xf numFmtId="0" fontId="3" fillId="0" borderId="28" xfId="1" applyNumberFormat="1" applyFont="1" applyFill="1" applyBorder="1" applyAlignment="1">
      <alignment horizontal="center" vertical="top"/>
    </xf>
    <xf numFmtId="0" fontId="6" fillId="0" borderId="26" xfId="1" applyNumberFormat="1" applyFont="1" applyFill="1" applyBorder="1" applyAlignment="1">
      <alignment horizontal="center" vertical="top"/>
    </xf>
    <xf numFmtId="49" fontId="6" fillId="0" borderId="43" xfId="1" applyNumberFormat="1" applyFont="1" applyFill="1" applyBorder="1" applyAlignment="1">
      <alignment horizontal="center" vertical="top"/>
    </xf>
    <xf numFmtId="49" fontId="6" fillId="0" borderId="49" xfId="1" applyNumberFormat="1" applyFont="1" applyFill="1" applyBorder="1" applyAlignment="1">
      <alignment horizontal="center" vertical="top"/>
    </xf>
    <xf numFmtId="49" fontId="6" fillId="0" borderId="34" xfId="1" applyNumberFormat="1" applyFont="1" applyFill="1" applyBorder="1" applyAlignment="1">
      <alignment horizontal="center" vertical="top"/>
    </xf>
    <xf numFmtId="49" fontId="6" fillId="0" borderId="20" xfId="1" applyNumberFormat="1" applyFont="1" applyFill="1" applyBorder="1" applyAlignment="1">
      <alignment horizontal="center" vertical="top"/>
    </xf>
    <xf numFmtId="49" fontId="6" fillId="0" borderId="10" xfId="1" applyNumberFormat="1" applyFont="1" applyFill="1" applyBorder="1" applyAlignment="1">
      <alignment horizontal="center" vertical="top"/>
    </xf>
    <xf numFmtId="49" fontId="6" fillId="0" borderId="23" xfId="1" applyNumberFormat="1" applyFont="1" applyFill="1" applyBorder="1" applyAlignment="1">
      <alignment horizontal="center" vertical="top"/>
    </xf>
    <xf numFmtId="1" fontId="6" fillId="0" borderId="50" xfId="1" applyNumberFormat="1" applyFont="1" applyFill="1" applyBorder="1" applyAlignment="1">
      <alignment horizontal="center" vertical="top"/>
    </xf>
    <xf numFmtId="1" fontId="6" fillId="0" borderId="15" xfId="1" applyNumberFormat="1" applyFont="1" applyFill="1" applyBorder="1" applyAlignment="1">
      <alignment horizontal="center" vertical="top"/>
    </xf>
    <xf numFmtId="9" fontId="6" fillId="0" borderId="27" xfId="1" applyNumberFormat="1" applyFont="1" applyFill="1" applyBorder="1" applyAlignment="1">
      <alignment horizontal="center" vertical="top"/>
    </xf>
    <xf numFmtId="1" fontId="6" fillId="0" borderId="11" xfId="1" applyNumberFormat="1" applyFont="1" applyFill="1" applyBorder="1" applyAlignment="1">
      <alignment horizontal="center" vertical="top"/>
    </xf>
    <xf numFmtId="49" fontId="6" fillId="0" borderId="37" xfId="1" applyNumberFormat="1" applyFont="1" applyFill="1" applyBorder="1" applyAlignment="1">
      <alignment horizontal="center" vertical="top"/>
    </xf>
    <xf numFmtId="1" fontId="6" fillId="0" borderId="73" xfId="1" applyNumberFormat="1" applyFont="1" applyFill="1" applyBorder="1" applyAlignment="1">
      <alignment horizontal="center" vertical="top"/>
    </xf>
    <xf numFmtId="49" fontId="6" fillId="0" borderId="26" xfId="1" applyNumberFormat="1" applyFont="1" applyFill="1" applyBorder="1" applyAlignment="1">
      <alignment horizontal="center" vertical="top"/>
    </xf>
    <xf numFmtId="0" fontId="6" fillId="0" borderId="20" xfId="1" applyNumberFormat="1" applyFont="1" applyFill="1" applyBorder="1" applyAlignment="1">
      <alignment horizontal="center" vertical="top"/>
    </xf>
    <xf numFmtId="0" fontId="6" fillId="0" borderId="43" xfId="1" applyFont="1" applyFill="1" applyBorder="1" applyAlignment="1">
      <alignment horizontal="center" vertical="top"/>
    </xf>
    <xf numFmtId="0" fontId="6" fillId="0" borderId="10" xfId="1" applyFont="1" applyFill="1" applyBorder="1" applyAlignment="1">
      <alignment horizontal="center" vertical="top"/>
    </xf>
    <xf numFmtId="0" fontId="6" fillId="0" borderId="24" xfId="1" applyFont="1" applyFill="1" applyBorder="1" applyAlignment="1">
      <alignment horizontal="center" vertical="top"/>
    </xf>
    <xf numFmtId="0" fontId="6" fillId="0" borderId="49" xfId="1" applyFont="1" applyFill="1" applyBorder="1" applyAlignment="1">
      <alignment horizontal="center" vertical="top"/>
    </xf>
    <xf numFmtId="0" fontId="6" fillId="0" borderId="64" xfId="1" applyFont="1" applyFill="1" applyBorder="1" applyAlignment="1">
      <alignment horizontal="center" vertical="top"/>
    </xf>
    <xf numFmtId="0" fontId="6" fillId="0" borderId="46" xfId="1" applyFont="1" applyFill="1" applyBorder="1" applyAlignment="1">
      <alignment horizontal="center" vertical="top" wrapText="1"/>
    </xf>
    <xf numFmtId="0" fontId="6" fillId="0" borderId="65" xfId="1" applyFont="1" applyFill="1" applyBorder="1" applyAlignment="1">
      <alignment horizontal="center" vertical="top" wrapText="1"/>
    </xf>
    <xf numFmtId="0" fontId="6" fillId="0" borderId="66" xfId="1" applyFont="1" applyFill="1" applyBorder="1" applyAlignment="1">
      <alignment horizontal="center" vertical="top" wrapText="1"/>
    </xf>
    <xf numFmtId="0" fontId="6" fillId="0" borderId="63" xfId="1" applyFont="1" applyFill="1" applyBorder="1" applyAlignment="1" applyProtection="1">
      <alignment vertical="top" wrapText="1"/>
      <protection locked="0"/>
    </xf>
    <xf numFmtId="0" fontId="3" fillId="0" borderId="26" xfId="1" applyFont="1" applyBorder="1" applyAlignment="1">
      <alignment horizontal="center" vertical="top"/>
    </xf>
    <xf numFmtId="0" fontId="3" fillId="0" borderId="23" xfId="1" applyFont="1" applyBorder="1" applyAlignment="1">
      <alignment horizontal="center" vertical="top"/>
    </xf>
    <xf numFmtId="0" fontId="6" fillId="0" borderId="22" xfId="1" applyFont="1" applyFill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49" fontId="15" fillId="2" borderId="22" xfId="1" applyNumberFormat="1" applyFont="1" applyFill="1" applyBorder="1" applyAlignment="1">
      <alignment horizontal="center" vertical="top" wrapText="1"/>
    </xf>
    <xf numFmtId="49" fontId="7" fillId="3" borderId="20" xfId="1" applyNumberFormat="1" applyFont="1" applyFill="1" applyBorder="1" applyAlignment="1">
      <alignment horizontal="center" vertical="top"/>
    </xf>
    <xf numFmtId="49" fontId="15" fillId="0" borderId="43" xfId="1" applyNumberFormat="1" applyFont="1" applyBorder="1" applyAlignment="1">
      <alignment horizontal="center" vertical="top" wrapText="1"/>
    </xf>
    <xf numFmtId="0" fontId="5" fillId="6" borderId="44" xfId="1" applyFont="1" applyFill="1" applyBorder="1" applyAlignment="1">
      <alignment horizontal="left" vertical="top" wrapText="1"/>
    </xf>
    <xf numFmtId="49" fontId="21" fillId="0" borderId="12" xfId="1" applyNumberFormat="1" applyFont="1" applyBorder="1" applyAlignment="1">
      <alignment horizontal="center" vertical="top"/>
    </xf>
    <xf numFmtId="49" fontId="3" fillId="0" borderId="33" xfId="1" applyNumberFormat="1" applyFont="1" applyBorder="1" applyAlignment="1">
      <alignment horizontal="center" vertical="top" wrapText="1"/>
    </xf>
    <xf numFmtId="0" fontId="5" fillId="0" borderId="44" xfId="1" applyFont="1" applyFill="1" applyBorder="1" applyAlignment="1">
      <alignment horizontal="left" vertical="top" wrapText="1"/>
    </xf>
    <xf numFmtId="49" fontId="15" fillId="3" borderId="23" xfId="1" applyNumberFormat="1" applyFont="1" applyFill="1" applyBorder="1" applyAlignment="1">
      <alignment horizontal="center" vertical="top" wrapText="1"/>
    </xf>
    <xf numFmtId="49" fontId="7" fillId="2" borderId="25" xfId="1" applyNumberFormat="1" applyFont="1" applyFill="1" applyBorder="1" applyAlignment="1">
      <alignment horizontal="center" vertical="top"/>
    </xf>
    <xf numFmtId="0" fontId="17" fillId="0" borderId="22" xfId="1" applyFont="1" applyFill="1" applyBorder="1" applyAlignment="1">
      <alignment vertical="top" wrapText="1"/>
    </xf>
    <xf numFmtId="0" fontId="6" fillId="0" borderId="50" xfId="1" applyFont="1" applyFill="1" applyBorder="1" applyAlignment="1">
      <alignment vertical="top" wrapText="1"/>
    </xf>
    <xf numFmtId="0" fontId="12" fillId="0" borderId="44" xfId="1" applyFont="1" applyFill="1" applyBorder="1" applyAlignment="1">
      <alignment horizontal="left" vertical="top" wrapText="1"/>
    </xf>
    <xf numFmtId="0" fontId="5" fillId="3" borderId="19" xfId="1" applyFont="1" applyFill="1" applyBorder="1" applyAlignment="1">
      <alignment horizontal="center" vertical="top" wrapText="1"/>
    </xf>
    <xf numFmtId="0" fontId="19" fillId="0" borderId="22" xfId="1" applyFont="1" applyBorder="1" applyAlignment="1">
      <alignment vertical="top"/>
    </xf>
    <xf numFmtId="0" fontId="19" fillId="0" borderId="67" xfId="1" applyFont="1" applyBorder="1" applyAlignment="1">
      <alignment vertical="top"/>
    </xf>
    <xf numFmtId="0" fontId="19" fillId="0" borderId="25" xfId="1" applyFont="1" applyBorder="1" applyAlignment="1">
      <alignment vertical="top"/>
    </xf>
    <xf numFmtId="0" fontId="19" fillId="0" borderId="30" xfId="1" applyFont="1" applyBorder="1" applyAlignment="1">
      <alignment vertical="top"/>
    </xf>
    <xf numFmtId="0" fontId="19" fillId="3" borderId="6" xfId="1" applyFont="1" applyFill="1" applyBorder="1" applyAlignment="1">
      <alignment vertical="top" wrapText="1"/>
    </xf>
    <xf numFmtId="0" fontId="19" fillId="3" borderId="7" xfId="1" applyFont="1" applyFill="1" applyBorder="1" applyAlignment="1">
      <alignment horizontal="center" vertical="top" wrapText="1"/>
    </xf>
    <xf numFmtId="49" fontId="24" fillId="0" borderId="20" xfId="1" applyNumberFormat="1" applyFont="1" applyFill="1" applyBorder="1" applyAlignment="1">
      <alignment horizontal="center" vertical="top"/>
    </xf>
    <xf numFmtId="49" fontId="23" fillId="0" borderId="37" xfId="1" applyNumberFormat="1" applyFont="1" applyFill="1" applyBorder="1" applyAlignment="1">
      <alignment horizontal="center" vertical="top"/>
    </xf>
    <xf numFmtId="49" fontId="23" fillId="0" borderId="26" xfId="1" applyNumberFormat="1" applyFont="1" applyFill="1" applyBorder="1" applyAlignment="1">
      <alignment horizontal="center" vertical="top"/>
    </xf>
    <xf numFmtId="49" fontId="27" fillId="0" borderId="43" xfId="1" applyNumberFormat="1" applyFont="1" applyFill="1" applyBorder="1" applyAlignment="1">
      <alignment horizontal="center" vertical="top"/>
    </xf>
    <xf numFmtId="49" fontId="27" fillId="0" borderId="23" xfId="1" applyNumberFormat="1" applyFont="1" applyFill="1" applyBorder="1" applyAlignment="1">
      <alignment horizontal="center" vertical="top"/>
    </xf>
    <xf numFmtId="49" fontId="20" fillId="0" borderId="34" xfId="1" applyNumberFormat="1" applyFont="1" applyFill="1" applyBorder="1" applyAlignment="1">
      <alignment horizontal="center" vertical="top"/>
    </xf>
    <xf numFmtId="49" fontId="20" fillId="0" borderId="37" xfId="1" applyNumberFormat="1" applyFont="1" applyFill="1" applyBorder="1" applyAlignment="1">
      <alignment horizontal="center" vertical="top"/>
    </xf>
    <xf numFmtId="49" fontId="20" fillId="0" borderId="20" xfId="1" applyNumberFormat="1" applyFont="1" applyFill="1" applyBorder="1" applyAlignment="1">
      <alignment horizontal="center" vertical="top"/>
    </xf>
    <xf numFmtId="49" fontId="20" fillId="0" borderId="26" xfId="1" applyNumberFormat="1" applyFont="1" applyFill="1" applyBorder="1" applyAlignment="1">
      <alignment horizontal="center" vertical="top"/>
    </xf>
    <xf numFmtId="9" fontId="23" fillId="0" borderId="26" xfId="1" applyNumberFormat="1" applyFont="1" applyFill="1" applyBorder="1" applyAlignment="1">
      <alignment horizontal="center" vertical="top"/>
    </xf>
    <xf numFmtId="49" fontId="19" fillId="0" borderId="37" xfId="1" applyNumberFormat="1" applyFont="1" applyFill="1" applyBorder="1" applyAlignment="1">
      <alignment horizontal="center" vertical="top"/>
    </xf>
    <xf numFmtId="49" fontId="19" fillId="0" borderId="26" xfId="1" applyNumberFormat="1" applyFont="1" applyFill="1" applyBorder="1" applyAlignment="1">
      <alignment horizontal="center" vertical="top"/>
    </xf>
    <xf numFmtId="49" fontId="25" fillId="2" borderId="22" xfId="1" applyNumberFormat="1" applyFont="1" applyFill="1" applyBorder="1" applyAlignment="1">
      <alignment horizontal="center" vertical="top"/>
    </xf>
    <xf numFmtId="49" fontId="25" fillId="3" borderId="23" xfId="1" applyNumberFormat="1" applyFont="1" applyFill="1" applyBorder="1" applyAlignment="1">
      <alignment horizontal="center" vertical="top"/>
    </xf>
    <xf numFmtId="0" fontId="19" fillId="0" borderId="0" xfId="1" applyFont="1" applyAlignment="1">
      <alignment vertical="top"/>
    </xf>
    <xf numFmtId="0" fontId="20" fillId="0" borderId="0" xfId="1" applyFont="1" applyAlignment="1">
      <alignment vertical="top"/>
    </xf>
    <xf numFmtId="0" fontId="19" fillId="0" borderId="0" xfId="1" applyFont="1" applyBorder="1" applyAlignment="1">
      <alignment vertical="top"/>
    </xf>
    <xf numFmtId="0" fontId="26" fillId="0" borderId="0" xfId="1" applyFont="1" applyAlignment="1">
      <alignment vertical="top"/>
    </xf>
    <xf numFmtId="0" fontId="27" fillId="0" borderId="0" xfId="1" applyFont="1" applyAlignment="1">
      <alignment vertical="top"/>
    </xf>
    <xf numFmtId="0" fontId="26" fillId="0" borderId="0" xfId="1" applyFont="1" applyBorder="1" applyAlignment="1">
      <alignment vertical="top"/>
    </xf>
    <xf numFmtId="0" fontId="26" fillId="0" borderId="0" xfId="1" applyNumberFormat="1" applyFont="1" applyAlignment="1">
      <alignment vertical="top"/>
    </xf>
    <xf numFmtId="0" fontId="26" fillId="0" borderId="0" xfId="1" applyFont="1" applyAlignment="1">
      <alignment horizontal="center" vertical="top"/>
    </xf>
    <xf numFmtId="49" fontId="6" fillId="0" borderId="44" xfId="1" applyNumberFormat="1" applyFont="1" applyFill="1" applyBorder="1" applyAlignment="1">
      <alignment horizontal="center" vertical="top"/>
    </xf>
    <xf numFmtId="49" fontId="6" fillId="0" borderId="71" xfId="1" applyNumberFormat="1" applyFont="1" applyFill="1" applyBorder="1" applyAlignment="1">
      <alignment horizontal="center" vertical="top"/>
    </xf>
    <xf numFmtId="49" fontId="6" fillId="0" borderId="48" xfId="1" applyNumberFormat="1" applyFont="1" applyFill="1" applyBorder="1" applyAlignment="1">
      <alignment horizontal="center" vertical="top"/>
    </xf>
    <xf numFmtId="49" fontId="6" fillId="0" borderId="21" xfId="1" applyNumberFormat="1" applyFont="1" applyFill="1" applyBorder="1" applyAlignment="1">
      <alignment horizontal="center" vertical="top"/>
    </xf>
    <xf numFmtId="49" fontId="6" fillId="0" borderId="45" xfId="1" applyNumberFormat="1" applyFont="1" applyFill="1" applyBorder="1" applyAlignment="1">
      <alignment horizontal="center" vertical="top"/>
    </xf>
    <xf numFmtId="1" fontId="6" fillId="0" borderId="40" xfId="1" applyNumberFormat="1" applyFont="1" applyFill="1" applyBorder="1" applyAlignment="1">
      <alignment horizontal="center" vertical="top"/>
    </xf>
    <xf numFmtId="49" fontId="6" fillId="0" borderId="47" xfId="1" applyNumberFormat="1" applyFont="1" applyFill="1" applyBorder="1" applyAlignment="1">
      <alignment horizontal="center" vertical="top"/>
    </xf>
    <xf numFmtId="0" fontId="6" fillId="0" borderId="32" xfId="0" applyFont="1" applyBorder="1" applyAlignment="1">
      <alignment horizontal="left" vertical="top" wrapText="1"/>
    </xf>
    <xf numFmtId="49" fontId="6" fillId="0" borderId="27" xfId="1" applyNumberFormat="1" applyFont="1" applyFill="1" applyBorder="1" applyAlignment="1">
      <alignment horizontal="center" vertical="top"/>
    </xf>
    <xf numFmtId="9" fontId="5" fillId="0" borderId="26" xfId="1" applyNumberFormat="1" applyFont="1" applyFill="1" applyBorder="1" applyAlignment="1">
      <alignment horizontal="center" vertical="top"/>
    </xf>
    <xf numFmtId="49" fontId="25" fillId="2" borderId="22" xfId="1" applyNumberFormat="1" applyFont="1" applyFill="1" applyBorder="1" applyAlignment="1">
      <alignment horizontal="center" vertical="top" wrapText="1"/>
    </xf>
    <xf numFmtId="49" fontId="25" fillId="3" borderId="23" xfId="1" applyNumberFormat="1" applyFont="1" applyFill="1" applyBorder="1" applyAlignment="1">
      <alignment horizontal="center" vertical="top" wrapText="1"/>
    </xf>
    <xf numFmtId="49" fontId="25" fillId="0" borderId="43" xfId="1" applyNumberFormat="1" applyFont="1" applyBorder="1" applyAlignment="1">
      <alignment horizontal="center" vertical="top" wrapText="1"/>
    </xf>
    <xf numFmtId="0" fontId="6" fillId="7" borderId="33" xfId="1" applyFont="1" applyFill="1" applyBorder="1" applyAlignment="1">
      <alignment vertical="top" wrapText="1"/>
    </xf>
    <xf numFmtId="164" fontId="5" fillId="7" borderId="52" xfId="1" applyNumberFormat="1" applyFont="1" applyFill="1" applyBorder="1" applyAlignment="1">
      <alignment horizontal="center" vertical="top"/>
    </xf>
    <xf numFmtId="164" fontId="5" fillId="7" borderId="12" xfId="1" applyNumberFormat="1" applyFont="1" applyFill="1" applyBorder="1" applyAlignment="1">
      <alignment horizontal="center" vertical="top"/>
    </xf>
    <xf numFmtId="164" fontId="5" fillId="7" borderId="8" xfId="1" applyNumberFormat="1" applyFont="1" applyFill="1" applyBorder="1" applyAlignment="1">
      <alignment horizontal="center" vertical="top"/>
    </xf>
    <xf numFmtId="0" fontId="6" fillId="0" borderId="9" xfId="1" applyFont="1" applyFill="1" applyBorder="1" applyAlignment="1">
      <alignment vertical="top" wrapText="1"/>
    </xf>
    <xf numFmtId="0" fontId="3" fillId="0" borderId="10" xfId="1" applyFont="1" applyFill="1" applyBorder="1" applyAlignment="1">
      <alignment horizontal="center" vertical="top"/>
    </xf>
    <xf numFmtId="0" fontId="3" fillId="0" borderId="45" xfId="1" applyFont="1" applyFill="1" applyBorder="1" applyAlignment="1">
      <alignment horizontal="center" vertical="top"/>
    </xf>
    <xf numFmtId="0" fontId="22" fillId="7" borderId="32" xfId="1" applyFont="1" applyFill="1" applyBorder="1" applyAlignment="1">
      <alignment horizontal="center" vertical="top"/>
    </xf>
    <xf numFmtId="164" fontId="7" fillId="7" borderId="29" xfId="1" applyNumberFormat="1" applyFont="1" applyFill="1" applyBorder="1" applyAlignment="1">
      <alignment horizontal="center" vertical="top"/>
    </xf>
    <xf numFmtId="164" fontId="7" fillId="7" borderId="32" xfId="1" applyNumberFormat="1" applyFont="1" applyFill="1" applyBorder="1" applyAlignment="1">
      <alignment horizontal="center" vertical="top"/>
    </xf>
    <xf numFmtId="164" fontId="7" fillId="7" borderId="30" xfId="1" applyNumberFormat="1" applyFont="1" applyFill="1" applyBorder="1" applyAlignment="1">
      <alignment horizontal="center" vertical="top"/>
    </xf>
    <xf numFmtId="164" fontId="5" fillId="7" borderId="18" xfId="1" applyNumberFormat="1" applyFont="1" applyFill="1" applyBorder="1" applyAlignment="1">
      <alignment horizontal="center" vertical="top"/>
    </xf>
    <xf numFmtId="49" fontId="28" fillId="0" borderId="12" xfId="1" applyNumberFormat="1" applyFont="1" applyBorder="1" applyAlignment="1">
      <alignment horizontal="center" vertical="top"/>
    </xf>
    <xf numFmtId="49" fontId="8" fillId="0" borderId="33" xfId="1" applyNumberFormat="1" applyFont="1" applyBorder="1" applyAlignment="1">
      <alignment horizontal="center" vertical="top" wrapText="1"/>
    </xf>
    <xf numFmtId="0" fontId="17" fillId="0" borderId="33" xfId="1" applyFont="1" applyFill="1" applyBorder="1" applyAlignment="1">
      <alignment vertical="top" wrapText="1"/>
    </xf>
    <xf numFmtId="164" fontId="12" fillId="0" borderId="18" xfId="1" applyNumberFormat="1" applyFont="1" applyFill="1" applyBorder="1" applyAlignment="1">
      <alignment horizontal="center" vertical="top"/>
    </xf>
    <xf numFmtId="164" fontId="12" fillId="0" borderId="12" xfId="1" applyNumberFormat="1" applyFont="1" applyFill="1" applyBorder="1" applyAlignment="1">
      <alignment horizontal="center" vertical="top"/>
    </xf>
    <xf numFmtId="164" fontId="12" fillId="0" borderId="8" xfId="1" applyNumberFormat="1" applyFont="1" applyFill="1" applyBorder="1" applyAlignment="1">
      <alignment horizontal="center" vertical="top"/>
    </xf>
    <xf numFmtId="0" fontId="8" fillId="0" borderId="43" xfId="1" applyFont="1" applyFill="1" applyBorder="1" applyAlignment="1">
      <alignment horizontal="center" vertical="top"/>
    </xf>
    <xf numFmtId="0" fontId="8" fillId="0" borderId="23" xfId="1" applyFont="1" applyFill="1" applyBorder="1" applyAlignment="1">
      <alignment horizontal="center" vertical="top"/>
    </xf>
    <xf numFmtId="0" fontId="5" fillId="3" borderId="28" xfId="1" applyFont="1" applyFill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center"/>
    </xf>
    <xf numFmtId="164" fontId="7" fillId="7" borderId="19" xfId="0" applyNumberFormat="1" applyFont="1" applyFill="1" applyBorder="1" applyAlignment="1">
      <alignment horizontal="center" vertical="top"/>
    </xf>
    <xf numFmtId="164" fontId="7" fillId="4" borderId="19" xfId="0" applyNumberFormat="1" applyFont="1" applyFill="1" applyBorder="1" applyAlignment="1">
      <alignment horizontal="center" vertical="top"/>
    </xf>
    <xf numFmtId="0" fontId="24" fillId="0" borderId="53" xfId="1" applyFont="1" applyBorder="1" applyAlignment="1">
      <alignment vertical="top"/>
    </xf>
    <xf numFmtId="0" fontId="24" fillId="0" borderId="13" xfId="1" applyFont="1" applyBorder="1" applyAlignment="1">
      <alignment vertical="top"/>
    </xf>
    <xf numFmtId="0" fontId="24" fillId="0" borderId="29" xfId="1" applyFont="1" applyBorder="1" applyAlignment="1">
      <alignment vertical="top"/>
    </xf>
    <xf numFmtId="0" fontId="24" fillId="0" borderId="30" xfId="1" applyFont="1" applyBorder="1" applyAlignment="1">
      <alignment vertical="top"/>
    </xf>
    <xf numFmtId="0" fontId="3" fillId="0" borderId="46" xfId="1" applyFont="1" applyFill="1" applyBorder="1" applyAlignment="1">
      <alignment horizontal="center" vertical="top" wrapText="1"/>
    </xf>
    <xf numFmtId="0" fontId="3" fillId="0" borderId="65" xfId="1" applyFont="1" applyFill="1" applyBorder="1" applyAlignment="1">
      <alignment horizontal="center" vertical="top" wrapText="1"/>
    </xf>
    <xf numFmtId="49" fontId="17" fillId="0" borderId="24" xfId="1" applyNumberFormat="1" applyFont="1" applyFill="1" applyBorder="1" applyAlignment="1">
      <alignment horizontal="center" vertical="top"/>
    </xf>
    <xf numFmtId="49" fontId="17" fillId="0" borderId="23" xfId="1" applyNumberFormat="1" applyFont="1" applyFill="1" applyBorder="1" applyAlignment="1">
      <alignment horizontal="center" vertical="top"/>
    </xf>
    <xf numFmtId="0" fontId="6" fillId="0" borderId="15" xfId="1" applyFont="1" applyFill="1" applyBorder="1" applyAlignment="1">
      <alignment horizontal="left" vertical="top"/>
    </xf>
    <xf numFmtId="0" fontId="6" fillId="0" borderId="27" xfId="1" applyFont="1" applyFill="1" applyBorder="1" applyAlignment="1">
      <alignment horizontal="left" vertical="top"/>
    </xf>
    <xf numFmtId="164" fontId="26" fillId="0" borderId="0" xfId="1" applyNumberFormat="1" applyFont="1" applyBorder="1" applyAlignment="1">
      <alignment vertical="top"/>
    </xf>
    <xf numFmtId="164" fontId="3" fillId="0" borderId="0" xfId="1" applyNumberFormat="1" applyFont="1" applyAlignment="1">
      <alignment vertical="top"/>
    </xf>
    <xf numFmtId="1" fontId="6" fillId="0" borderId="26" xfId="1" applyNumberFormat="1" applyFont="1" applyFill="1" applyBorder="1" applyAlignment="1">
      <alignment horizontal="center" vertical="top"/>
    </xf>
    <xf numFmtId="0" fontId="6" fillId="0" borderId="55" xfId="1" applyFont="1" applyBorder="1" applyAlignment="1">
      <alignment vertical="top" wrapText="1"/>
    </xf>
    <xf numFmtId="0" fontId="6" fillId="0" borderId="67" xfId="0" applyFont="1" applyBorder="1" applyAlignment="1">
      <alignment vertical="top" wrapText="1"/>
    </xf>
    <xf numFmtId="0" fontId="24" fillId="0" borderId="55" xfId="1" applyFont="1" applyBorder="1" applyAlignment="1">
      <alignment vertical="top" wrapText="1"/>
    </xf>
    <xf numFmtId="0" fontId="24" fillId="0" borderId="67" xfId="0" applyFont="1" applyBorder="1" applyAlignment="1">
      <alignment vertical="top" wrapText="1"/>
    </xf>
    <xf numFmtId="0" fontId="24" fillId="0" borderId="29" xfId="0" applyFont="1" applyBorder="1" applyAlignment="1">
      <alignment vertical="top" wrapText="1"/>
    </xf>
    <xf numFmtId="0" fontId="24" fillId="0" borderId="30" xfId="0" applyFont="1" applyBorder="1" applyAlignment="1">
      <alignment vertical="top" wrapText="1"/>
    </xf>
    <xf numFmtId="0" fontId="6" fillId="0" borderId="22" xfId="1" applyFont="1" applyFill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5" fillId="0" borderId="55" xfId="1" applyFont="1" applyBorder="1" applyAlignment="1">
      <alignment vertical="top" wrapText="1"/>
    </xf>
    <xf numFmtId="0" fontId="12" fillId="0" borderId="67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9" fillId="0" borderId="55" xfId="1" applyFont="1" applyBorder="1" applyAlignment="1">
      <alignment vertical="top" wrapText="1"/>
    </xf>
    <xf numFmtId="0" fontId="19" fillId="0" borderId="67" xfId="0" applyFont="1" applyBorder="1" applyAlignment="1">
      <alignment vertical="top" wrapText="1"/>
    </xf>
    <xf numFmtId="0" fontId="19" fillId="0" borderId="53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0" borderId="29" xfId="0" applyFont="1" applyBorder="1" applyAlignment="1">
      <alignment vertical="top" wrapText="1"/>
    </xf>
    <xf numFmtId="0" fontId="19" fillId="0" borderId="30" xfId="0" applyFont="1" applyBorder="1" applyAlignment="1">
      <alignment vertical="top" wrapText="1"/>
    </xf>
    <xf numFmtId="0" fontId="6" fillId="0" borderId="33" xfId="1" applyFont="1" applyFill="1" applyBorder="1" applyAlignment="1">
      <alignment horizontal="left" vertical="top" wrapText="1"/>
    </xf>
    <xf numFmtId="0" fontId="6" fillId="0" borderId="36" xfId="1" applyFont="1" applyFill="1" applyBorder="1" applyAlignment="1">
      <alignment horizontal="left" vertical="top" wrapText="1"/>
    </xf>
    <xf numFmtId="0" fontId="6" fillId="0" borderId="32" xfId="1" applyFont="1" applyFill="1" applyBorder="1" applyAlignment="1">
      <alignment horizontal="left" vertical="top" wrapText="1"/>
    </xf>
    <xf numFmtId="0" fontId="23" fillId="0" borderId="55" xfId="1" applyFont="1" applyBorder="1" applyAlignment="1">
      <alignment vertical="top" wrapText="1" shrinkToFit="1"/>
    </xf>
    <xf numFmtId="0" fontId="23" fillId="0" borderId="67" xfId="1" applyFont="1" applyBorder="1" applyAlignment="1">
      <alignment vertical="top" wrapText="1" shrinkToFit="1"/>
    </xf>
    <xf numFmtId="0" fontId="23" fillId="0" borderId="53" xfId="1" applyFont="1" applyBorder="1" applyAlignment="1">
      <alignment vertical="top" wrapText="1" shrinkToFit="1"/>
    </xf>
    <xf numFmtId="0" fontId="23" fillId="0" borderId="13" xfId="1" applyFont="1" applyBorder="1" applyAlignment="1">
      <alignment vertical="top" wrapText="1" shrinkToFit="1"/>
    </xf>
    <xf numFmtId="0" fontId="23" fillId="0" borderId="29" xfId="1" applyFont="1" applyBorder="1" applyAlignment="1">
      <alignment vertical="top" wrapText="1" shrinkToFit="1"/>
    </xf>
    <xf numFmtId="0" fontId="23" fillId="0" borderId="30" xfId="1" applyFont="1" applyBorder="1" applyAlignment="1">
      <alignment vertical="top" wrapText="1" shrinkToFit="1"/>
    </xf>
    <xf numFmtId="0" fontId="23" fillId="0" borderId="55" xfId="1" applyFont="1" applyBorder="1" applyAlignment="1">
      <alignment vertical="top" wrapText="1"/>
    </xf>
    <xf numFmtId="0" fontId="23" fillId="0" borderId="67" xfId="1" applyFont="1" applyBorder="1" applyAlignment="1">
      <alignment vertical="top" wrapText="1"/>
    </xf>
    <xf numFmtId="0" fontId="23" fillId="0" borderId="53" xfId="1" applyFont="1" applyBorder="1" applyAlignment="1">
      <alignment vertical="top" wrapText="1"/>
    </xf>
    <xf numFmtId="0" fontId="23" fillId="0" borderId="13" xfId="1" applyFont="1" applyBorder="1" applyAlignment="1">
      <alignment vertical="top" wrapText="1"/>
    </xf>
    <xf numFmtId="0" fontId="23" fillId="0" borderId="29" xfId="1" applyFont="1" applyBorder="1" applyAlignment="1">
      <alignment vertical="top" wrapText="1"/>
    </xf>
    <xf numFmtId="0" fontId="23" fillId="0" borderId="30" xfId="1" applyFont="1" applyBorder="1" applyAlignment="1">
      <alignment vertical="top" wrapText="1"/>
    </xf>
    <xf numFmtId="0" fontId="23" fillId="0" borderId="67" xfId="0" applyFont="1" applyBorder="1" applyAlignment="1">
      <alignment vertical="top" wrapText="1"/>
    </xf>
    <xf numFmtId="0" fontId="23" fillId="0" borderId="13" xfId="0" applyFont="1" applyBorder="1" applyAlignment="1">
      <alignment vertical="top" wrapText="1"/>
    </xf>
    <xf numFmtId="0" fontId="23" fillId="0" borderId="29" xfId="0" applyFont="1" applyBorder="1" applyAlignment="1">
      <alignment vertical="top" wrapText="1"/>
    </xf>
    <xf numFmtId="0" fontId="23" fillId="0" borderId="30" xfId="0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24" fillId="0" borderId="67" xfId="1" applyFont="1" applyBorder="1" applyAlignment="1">
      <alignment vertical="top" wrapText="1"/>
    </xf>
    <xf numFmtId="0" fontId="24" fillId="0" borderId="53" xfId="1" applyFont="1" applyBorder="1" applyAlignment="1">
      <alignment vertical="top" wrapText="1"/>
    </xf>
    <xf numFmtId="0" fontId="24" fillId="0" borderId="13" xfId="1" applyFont="1" applyBorder="1" applyAlignment="1">
      <alignment vertical="top" wrapText="1"/>
    </xf>
    <xf numFmtId="0" fontId="24" fillId="0" borderId="29" xfId="1" applyFont="1" applyBorder="1" applyAlignment="1">
      <alignment vertical="top" wrapText="1"/>
    </xf>
    <xf numFmtId="0" fontId="24" fillId="0" borderId="30" xfId="1" applyFont="1" applyBorder="1" applyAlignment="1">
      <alignment vertical="top" wrapText="1"/>
    </xf>
    <xf numFmtId="0" fontId="5" fillId="0" borderId="67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17" fillId="0" borderId="55" xfId="1" applyFont="1" applyBorder="1" applyAlignment="1">
      <alignment vertical="top" wrapText="1"/>
    </xf>
    <xf numFmtId="0" fontId="17" fillId="0" borderId="67" xfId="2" applyFont="1" applyBorder="1" applyAlignment="1">
      <alignment vertical="top" wrapText="1"/>
    </xf>
    <xf numFmtId="0" fontId="17" fillId="0" borderId="29" xfId="2" applyFont="1" applyBorder="1" applyAlignment="1">
      <alignment vertical="top" wrapText="1"/>
    </xf>
    <xf numFmtId="0" fontId="17" fillId="0" borderId="30" xfId="2" applyFont="1" applyBorder="1" applyAlignment="1">
      <alignment vertical="top" wrapText="1"/>
    </xf>
    <xf numFmtId="0" fontId="17" fillId="0" borderId="67" xfId="0" applyFont="1" applyBorder="1" applyAlignment="1">
      <alignment vertical="top" wrapText="1"/>
    </xf>
    <xf numFmtId="0" fontId="17" fillId="0" borderId="53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29" xfId="0" applyFont="1" applyBorder="1" applyAlignment="1">
      <alignment vertical="top" wrapText="1"/>
    </xf>
    <xf numFmtId="0" fontId="17" fillId="0" borderId="30" xfId="0" applyFont="1" applyBorder="1" applyAlignment="1">
      <alignment vertical="top" wrapText="1"/>
    </xf>
    <xf numFmtId="0" fontId="20" fillId="0" borderId="55" xfId="1" applyFont="1" applyBorder="1" applyAlignment="1">
      <alignment vertical="top" wrapText="1"/>
    </xf>
    <xf numFmtId="0" fontId="20" fillId="0" borderId="67" xfId="0" applyFont="1" applyBorder="1" applyAlignment="1">
      <alignment vertical="top" wrapText="1"/>
    </xf>
    <xf numFmtId="0" fontId="20" fillId="0" borderId="53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20" fillId="0" borderId="30" xfId="0" applyFont="1" applyBorder="1" applyAlignment="1">
      <alignment vertical="top" wrapText="1"/>
    </xf>
    <xf numFmtId="49" fontId="21" fillId="0" borderId="12" xfId="1" applyNumberFormat="1" applyFont="1" applyBorder="1" applyAlignment="1">
      <alignment horizontal="center" vertical="top"/>
    </xf>
    <xf numFmtId="49" fontId="21" fillId="0" borderId="4" xfId="1" applyNumberFormat="1" applyFont="1" applyBorder="1" applyAlignment="1">
      <alignment horizontal="center" vertical="top"/>
    </xf>
    <xf numFmtId="49" fontId="3" fillId="0" borderId="33" xfId="1" applyNumberFormat="1" applyFont="1" applyBorder="1" applyAlignment="1">
      <alignment horizontal="center" vertical="top" wrapText="1"/>
    </xf>
    <xf numFmtId="0" fontId="1" fillId="0" borderId="32" xfId="1" applyFont="1" applyBorder="1" applyAlignment="1">
      <alignment horizontal="center" vertical="top" wrapText="1"/>
    </xf>
    <xf numFmtId="0" fontId="5" fillId="0" borderId="25" xfId="0" applyFont="1" applyBorder="1" applyAlignment="1">
      <alignment vertical="top" wrapText="1"/>
    </xf>
    <xf numFmtId="49" fontId="6" fillId="0" borderId="12" xfId="1" applyNumberFormat="1" applyFont="1" applyBorder="1" applyAlignment="1">
      <alignment horizontal="center" vertical="top"/>
    </xf>
    <xf numFmtId="49" fontId="6" fillId="0" borderId="36" xfId="1" applyNumberFormat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/>
    </xf>
    <xf numFmtId="49" fontId="6" fillId="0" borderId="52" xfId="1" applyNumberFormat="1" applyFont="1" applyBorder="1" applyAlignment="1">
      <alignment horizontal="center" vertical="top"/>
    </xf>
    <xf numFmtId="49" fontId="6" fillId="0" borderId="53" xfId="1" applyNumberFormat="1" applyFont="1" applyBorder="1" applyAlignment="1">
      <alignment horizontal="center" vertical="top"/>
    </xf>
    <xf numFmtId="0" fontId="24" fillId="0" borderId="52" xfId="1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6" fillId="0" borderId="60" xfId="1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0" fontId="6" fillId="0" borderId="22" xfId="1" applyFont="1" applyFill="1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49" fontId="8" fillId="0" borderId="43" xfId="1" applyNumberFormat="1" applyFont="1" applyFill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top" wrapText="1"/>
    </xf>
    <xf numFmtId="49" fontId="8" fillId="0" borderId="44" xfId="1" applyNumberFormat="1" applyFont="1" applyFill="1" applyBorder="1" applyAlignment="1">
      <alignment horizontal="center" vertical="top" wrapText="1"/>
    </xf>
    <xf numFmtId="0" fontId="12" fillId="0" borderId="71" xfId="0" applyFont="1" applyBorder="1" applyAlignment="1">
      <alignment horizontal="center" vertical="top" wrapText="1"/>
    </xf>
    <xf numFmtId="0" fontId="6" fillId="0" borderId="50" xfId="1" applyFont="1" applyFill="1" applyBorder="1" applyAlignment="1">
      <alignment horizontal="left" vertical="top" wrapText="1"/>
    </xf>
    <xf numFmtId="0" fontId="6" fillId="0" borderId="15" xfId="1" applyFont="1" applyFill="1" applyBorder="1" applyAlignment="1">
      <alignment horizontal="left" vertical="top" wrapText="1"/>
    </xf>
    <xf numFmtId="0" fontId="6" fillId="0" borderId="27" xfId="1" applyFont="1" applyFill="1" applyBorder="1" applyAlignment="1">
      <alignment horizontal="left" vertical="top" wrapText="1"/>
    </xf>
    <xf numFmtId="0" fontId="23" fillId="0" borderId="53" xfId="0" applyFont="1" applyBorder="1" applyAlignment="1">
      <alignment vertical="top" wrapText="1"/>
    </xf>
    <xf numFmtId="0" fontId="6" fillId="0" borderId="70" xfId="1" applyFont="1" applyFill="1" applyBorder="1" applyAlignment="1">
      <alignment horizontal="left" vertical="top" wrapText="1"/>
    </xf>
    <xf numFmtId="0" fontId="5" fillId="0" borderId="68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6" fillId="0" borderId="25" xfId="1" applyFont="1" applyFill="1" applyBorder="1" applyAlignment="1">
      <alignment horizontal="left" vertical="top" wrapText="1"/>
    </xf>
    <xf numFmtId="49" fontId="7" fillId="2" borderId="5" xfId="1" applyNumberFormat="1" applyFont="1" applyFill="1" applyBorder="1" applyAlignment="1">
      <alignment horizontal="right" vertical="top"/>
    </xf>
    <xf numFmtId="49" fontId="7" fillId="2" borderId="6" xfId="1" applyNumberFormat="1" applyFont="1" applyFill="1" applyBorder="1" applyAlignment="1">
      <alignment horizontal="right" vertical="top"/>
    </xf>
    <xf numFmtId="49" fontId="7" fillId="2" borderId="7" xfId="1" applyNumberFormat="1" applyFont="1" applyFill="1" applyBorder="1" applyAlignment="1">
      <alignment horizontal="right" vertical="top"/>
    </xf>
    <xf numFmtId="49" fontId="7" fillId="5" borderId="6" xfId="1" applyNumberFormat="1" applyFont="1" applyFill="1" applyBorder="1" applyAlignment="1">
      <alignment horizontal="right" vertical="top"/>
    </xf>
    <xf numFmtId="49" fontId="7" fillId="3" borderId="2" xfId="1" applyNumberFormat="1" applyFont="1" applyFill="1" applyBorder="1" applyAlignment="1">
      <alignment horizontal="right" vertical="top"/>
    </xf>
    <xf numFmtId="49" fontId="7" fillId="3" borderId="3" xfId="1" applyNumberFormat="1" applyFont="1" applyFill="1" applyBorder="1" applyAlignment="1">
      <alignment horizontal="right" vertical="top"/>
    </xf>
    <xf numFmtId="49" fontId="7" fillId="3" borderId="20" xfId="1" applyNumberFormat="1" applyFont="1" applyFill="1" applyBorder="1" applyAlignment="1">
      <alignment horizontal="right" vertical="top"/>
    </xf>
    <xf numFmtId="49" fontId="7" fillId="3" borderId="54" xfId="1" applyNumberFormat="1" applyFont="1" applyFill="1" applyBorder="1" applyAlignment="1">
      <alignment horizontal="right" vertical="top"/>
    </xf>
    <xf numFmtId="49" fontId="15" fillId="2" borderId="55" xfId="1" applyNumberFormat="1" applyFont="1" applyFill="1" applyBorder="1" applyAlignment="1">
      <alignment horizontal="center" vertical="top" wrapText="1"/>
    </xf>
    <xf numFmtId="0" fontId="16" fillId="0" borderId="29" xfId="1" applyFont="1" applyBorder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/>
    </xf>
    <xf numFmtId="49" fontId="7" fillId="0" borderId="34" xfId="1" applyNumberFormat="1" applyFont="1" applyBorder="1" applyAlignment="1">
      <alignment horizontal="center" vertical="top"/>
    </xf>
    <xf numFmtId="49" fontId="7" fillId="0" borderId="1" xfId="1" applyNumberFormat="1" applyFont="1" applyBorder="1" applyAlignment="1">
      <alignment horizontal="center" vertical="top"/>
    </xf>
    <xf numFmtId="0" fontId="5" fillId="0" borderId="24" xfId="1" applyFont="1" applyFill="1" applyBorder="1" applyAlignment="1">
      <alignment vertical="top" wrapText="1"/>
    </xf>
    <xf numFmtId="0" fontId="5" fillId="0" borderId="37" xfId="1" applyFont="1" applyFill="1" applyBorder="1" applyAlignment="1">
      <alignment vertical="top" wrapText="1"/>
    </xf>
    <xf numFmtId="0" fontId="5" fillId="0" borderId="38" xfId="1" applyFont="1" applyFill="1" applyBorder="1" applyAlignment="1">
      <alignment vertical="top" wrapText="1"/>
    </xf>
    <xf numFmtId="49" fontId="7" fillId="3" borderId="43" xfId="1" applyNumberFormat="1" applyFont="1" applyFill="1" applyBorder="1" applyAlignment="1">
      <alignment horizontal="center" vertical="top"/>
    </xf>
    <xf numFmtId="49" fontId="7" fillId="3" borderId="34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49" fontId="7" fillId="0" borderId="43" xfId="1" applyNumberFormat="1" applyFont="1" applyBorder="1" applyAlignment="1">
      <alignment horizontal="center" vertical="top"/>
    </xf>
    <xf numFmtId="49" fontId="7" fillId="0" borderId="20" xfId="1" applyNumberFormat="1" applyFont="1" applyBorder="1" applyAlignment="1">
      <alignment horizontal="center" vertical="top"/>
    </xf>
    <xf numFmtId="0" fontId="5" fillId="0" borderId="44" xfId="1" applyFont="1" applyFill="1" applyBorder="1" applyAlignment="1">
      <alignment vertical="top" wrapText="1"/>
    </xf>
    <xf numFmtId="0" fontId="5" fillId="0" borderId="48" xfId="1" applyFont="1" applyFill="1" applyBorder="1" applyAlignment="1">
      <alignment vertical="top" wrapText="1"/>
    </xf>
    <xf numFmtId="0" fontId="5" fillId="0" borderId="21" xfId="1" applyFont="1" applyFill="1" applyBorder="1" applyAlignment="1">
      <alignment vertical="top" wrapText="1"/>
    </xf>
    <xf numFmtId="49" fontId="7" fillId="2" borderId="52" xfId="1" applyNumberFormat="1" applyFont="1" applyFill="1" applyBorder="1" applyAlignment="1">
      <alignment horizontal="center" vertical="top"/>
    </xf>
    <xf numFmtId="49" fontId="7" fillId="2" borderId="53" xfId="1" applyNumberFormat="1" applyFont="1" applyFill="1" applyBorder="1" applyAlignment="1">
      <alignment horizontal="center" vertical="top"/>
    </xf>
    <xf numFmtId="49" fontId="7" fillId="2" borderId="42" xfId="1" applyNumberFormat="1" applyFont="1" applyFill="1" applyBorder="1" applyAlignment="1">
      <alignment horizontal="center" vertical="top"/>
    </xf>
    <xf numFmtId="49" fontId="15" fillId="0" borderId="43" xfId="1" applyNumberFormat="1" applyFont="1" applyBorder="1" applyAlignment="1">
      <alignment horizontal="center" vertical="top" wrapText="1"/>
    </xf>
    <xf numFmtId="0" fontId="1" fillId="0" borderId="20" xfId="1" applyFont="1" applyBorder="1" applyAlignment="1">
      <alignment horizontal="center" vertical="top" wrapText="1"/>
    </xf>
    <xf numFmtId="0" fontId="5" fillId="0" borderId="44" xfId="1" applyFont="1" applyFill="1" applyBorder="1" applyAlignment="1">
      <alignment horizontal="left" vertical="top" wrapText="1"/>
    </xf>
    <xf numFmtId="0" fontId="5" fillId="0" borderId="21" xfId="1" applyFont="1" applyFill="1" applyBorder="1" applyAlignment="1">
      <alignment horizontal="left" vertical="top" wrapText="1"/>
    </xf>
    <xf numFmtId="49" fontId="15" fillId="2" borderId="22" xfId="1" applyNumberFormat="1" applyFont="1" applyFill="1" applyBorder="1" applyAlignment="1">
      <alignment horizontal="center" vertical="top" wrapText="1"/>
    </xf>
    <xf numFmtId="0" fontId="1" fillId="0" borderId="25" xfId="1" applyFont="1" applyBorder="1" applyAlignment="1">
      <alignment horizontal="center" vertical="top" wrapText="1"/>
    </xf>
    <xf numFmtId="49" fontId="15" fillId="3" borderId="23" xfId="1" applyNumberFormat="1" applyFont="1" applyFill="1" applyBorder="1" applyAlignment="1">
      <alignment horizontal="center" vertical="top" wrapText="1"/>
    </xf>
    <xf numFmtId="0" fontId="1" fillId="0" borderId="26" xfId="1" applyFont="1" applyBorder="1" applyAlignment="1">
      <alignment horizontal="center" vertical="top" wrapText="1"/>
    </xf>
    <xf numFmtId="0" fontId="12" fillId="6" borderId="44" xfId="1" applyFont="1" applyFill="1" applyBorder="1" applyAlignment="1">
      <alignment horizontal="left" vertical="top" wrapText="1"/>
    </xf>
    <xf numFmtId="0" fontId="1" fillId="6" borderId="21" xfId="1" applyFont="1" applyFill="1" applyBorder="1" applyAlignment="1">
      <alignment horizontal="left" vertical="top" wrapText="1"/>
    </xf>
    <xf numFmtId="49" fontId="7" fillId="2" borderId="9" xfId="1" applyNumberFormat="1" applyFont="1" applyFill="1" applyBorder="1" applyAlignment="1">
      <alignment horizontal="center" vertical="top"/>
    </xf>
    <xf numFmtId="49" fontId="7" fillId="2" borderId="17" xfId="1" applyNumberFormat="1" applyFont="1" applyFill="1" applyBorder="1" applyAlignment="1">
      <alignment horizontal="center" vertical="top"/>
    </xf>
    <xf numFmtId="49" fontId="7" fillId="3" borderId="24" xfId="1" applyNumberFormat="1" applyFont="1" applyFill="1" applyBorder="1" applyAlignment="1">
      <alignment horizontal="center" vertical="top"/>
    </xf>
    <xf numFmtId="49" fontId="7" fillId="3" borderId="38" xfId="1" applyNumberFormat="1" applyFont="1" applyFill="1" applyBorder="1" applyAlignment="1">
      <alignment horizontal="center" vertical="top"/>
    </xf>
    <xf numFmtId="0" fontId="5" fillId="0" borderId="23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49" fontId="6" fillId="0" borderId="42" xfId="1" applyNumberFormat="1" applyFont="1" applyBorder="1" applyAlignment="1">
      <alignment horizontal="center" vertical="top"/>
    </xf>
    <xf numFmtId="0" fontId="13" fillId="4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54" xfId="0" applyFont="1" applyBorder="1" applyAlignment="1">
      <alignment vertical="top" wrapText="1"/>
    </xf>
    <xf numFmtId="0" fontId="5" fillId="0" borderId="62" xfId="0" applyFont="1" applyBorder="1" applyAlignment="1">
      <alignment horizontal="left" vertical="top" wrapText="1"/>
    </xf>
    <xf numFmtId="0" fontId="1" fillId="0" borderId="59" xfId="0" applyFont="1" applyBorder="1" applyAlignment="1">
      <alignment vertical="top" wrapText="1"/>
    </xf>
    <xf numFmtId="0" fontId="1" fillId="0" borderId="61" xfId="0" applyFont="1" applyBorder="1" applyAlignment="1">
      <alignment vertical="top" wrapText="1"/>
    </xf>
    <xf numFmtId="0" fontId="5" fillId="6" borderId="62" xfId="0" applyFont="1" applyFill="1" applyBorder="1" applyAlignment="1">
      <alignment horizontal="left" vertical="top" wrapText="1"/>
    </xf>
    <xf numFmtId="0" fontId="1" fillId="6" borderId="59" xfId="0" applyFont="1" applyFill="1" applyBorder="1" applyAlignment="1">
      <alignment horizontal="left" vertical="top" wrapText="1"/>
    </xf>
    <xf numFmtId="0" fontId="1" fillId="6" borderId="61" xfId="0" applyFont="1" applyFill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1" fillId="0" borderId="46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0" fontId="7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16" fillId="0" borderId="25" xfId="1" applyFont="1" applyBorder="1" applyAlignment="1">
      <alignment horizontal="center" vertical="top" wrapText="1"/>
    </xf>
    <xf numFmtId="49" fontId="7" fillId="3" borderId="10" xfId="1" applyNumberFormat="1" applyFont="1" applyFill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top"/>
    </xf>
    <xf numFmtId="49" fontId="6" fillId="0" borderId="33" xfId="1" applyNumberFormat="1" applyFont="1" applyBorder="1" applyAlignment="1">
      <alignment horizontal="center" vertical="top"/>
    </xf>
    <xf numFmtId="49" fontId="6" fillId="0" borderId="32" xfId="1" applyNumberFormat="1" applyFont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left" vertical="top" wrapText="1"/>
    </xf>
    <xf numFmtId="49" fontId="7" fillId="3" borderId="6" xfId="1" applyNumberFormat="1" applyFont="1" applyFill="1" applyBorder="1" applyAlignment="1">
      <alignment horizontal="left" vertical="top" wrapText="1"/>
    </xf>
    <xf numFmtId="49" fontId="7" fillId="2" borderId="22" xfId="1" applyNumberFormat="1" applyFont="1" applyFill="1" applyBorder="1" applyAlignment="1">
      <alignment horizontal="center" vertical="top"/>
    </xf>
    <xf numFmtId="49" fontId="7" fillId="2" borderId="14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0" fontId="10" fillId="0" borderId="0" xfId="1" applyFont="1" applyAlignment="1">
      <alignment horizontal="left" vertical="top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46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3" xfId="1" applyNumberFormat="1" applyFont="1" applyBorder="1" applyAlignment="1">
      <alignment horizontal="center" vertical="center" textRotation="90" wrapText="1"/>
    </xf>
    <xf numFmtId="0" fontId="5" fillId="0" borderId="36" xfId="1" applyNumberFormat="1" applyFont="1" applyBorder="1" applyAlignment="1">
      <alignment horizontal="center" vertical="center" textRotation="90" wrapText="1"/>
    </xf>
    <xf numFmtId="0" fontId="5" fillId="0" borderId="32" xfId="1" applyNumberFormat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59" xfId="1" applyFont="1" applyBorder="1" applyAlignment="1">
      <alignment horizontal="center" vertical="center" textRotation="90" wrapText="1"/>
    </xf>
    <xf numFmtId="0" fontId="5" fillId="0" borderId="51" xfId="1" applyFont="1" applyBorder="1" applyAlignment="1">
      <alignment horizontal="center" vertical="center" textRotation="90" wrapText="1"/>
    </xf>
    <xf numFmtId="49" fontId="7" fillId="3" borderId="19" xfId="1" applyNumberFormat="1" applyFont="1" applyFill="1" applyBorder="1" applyAlignment="1">
      <alignment horizontal="right" vertical="top"/>
    </xf>
    <xf numFmtId="49" fontId="7" fillId="3" borderId="6" xfId="1" applyNumberFormat="1" applyFont="1" applyFill="1" applyBorder="1" applyAlignment="1">
      <alignment horizontal="right" vertical="top"/>
    </xf>
    <xf numFmtId="49" fontId="7" fillId="3" borderId="7" xfId="1" applyNumberFormat="1" applyFont="1" applyFill="1" applyBorder="1" applyAlignment="1">
      <alignment horizontal="right" vertical="top"/>
    </xf>
    <xf numFmtId="49" fontId="7" fillId="3" borderId="5" xfId="1" applyNumberFormat="1" applyFont="1" applyFill="1" applyBorder="1" applyAlignment="1">
      <alignment horizontal="left" vertical="top"/>
    </xf>
    <xf numFmtId="49" fontId="7" fillId="3" borderId="6" xfId="1" applyNumberFormat="1" applyFont="1" applyFill="1" applyBorder="1" applyAlignment="1">
      <alignment horizontal="left" vertical="top"/>
    </xf>
    <xf numFmtId="49" fontId="6" fillId="0" borderId="55" xfId="1" applyNumberFormat="1" applyFont="1" applyBorder="1" applyAlignment="1">
      <alignment horizontal="center" vertical="top"/>
    </xf>
    <xf numFmtId="49" fontId="6" fillId="0" borderId="29" xfId="1" applyNumberFormat="1" applyFont="1" applyBorder="1" applyAlignment="1">
      <alignment horizontal="center" vertical="top"/>
    </xf>
    <xf numFmtId="49" fontId="6" fillId="0" borderId="55" xfId="1" applyNumberFormat="1" applyFont="1" applyFill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28" xfId="1" applyFont="1" applyBorder="1" applyAlignment="1">
      <alignment horizontal="left" wrapText="1"/>
    </xf>
    <xf numFmtId="0" fontId="9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0" borderId="44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5" fillId="0" borderId="57" xfId="0" applyFont="1" applyFill="1" applyBorder="1" applyAlignment="1">
      <alignment horizontal="center" vertical="center" textRotation="90" wrapText="1"/>
    </xf>
    <xf numFmtId="0" fontId="1" fillId="0" borderId="20" xfId="0" applyFont="1" applyBorder="1"/>
    <xf numFmtId="0" fontId="5" fillId="0" borderId="58" xfId="0" applyFont="1" applyFill="1" applyBorder="1" applyAlignment="1">
      <alignment horizontal="center" vertical="center" textRotation="90" wrapText="1"/>
    </xf>
    <xf numFmtId="0" fontId="1" fillId="0" borderId="21" xfId="0" applyFont="1" applyBorder="1"/>
    <xf numFmtId="0" fontId="6" fillId="0" borderId="53" xfId="1" applyFont="1" applyBorder="1" applyAlignment="1">
      <alignment vertical="top" wrapText="1"/>
    </xf>
    <xf numFmtId="49" fontId="7" fillId="3" borderId="37" xfId="1" applyNumberFormat="1" applyFont="1" applyFill="1" applyBorder="1" applyAlignment="1">
      <alignment horizontal="center" vertical="top"/>
    </xf>
    <xf numFmtId="0" fontId="5" fillId="0" borderId="5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textRotation="90" wrapText="1"/>
    </xf>
    <xf numFmtId="0" fontId="5" fillId="0" borderId="40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33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32" xfId="1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1" fillId="0" borderId="25" xfId="0" applyFont="1" applyBorder="1"/>
    <xf numFmtId="0" fontId="7" fillId="2" borderId="5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7" fillId="3" borderId="5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4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63" xfId="0" applyFont="1" applyBorder="1" applyAlignment="1">
      <alignment horizontal="left" vertical="top" wrapText="1"/>
    </xf>
    <xf numFmtId="0" fontId="1" fillId="0" borderId="49" xfId="0" applyFont="1" applyBorder="1" applyAlignment="1">
      <alignment vertical="top" wrapText="1"/>
    </xf>
    <xf numFmtId="0" fontId="1" fillId="0" borderId="64" xfId="0" applyFont="1" applyBorder="1" applyAlignment="1">
      <alignment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1" fillId="0" borderId="71" xfId="0" applyFont="1" applyBorder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4" fillId="0" borderId="75" xfId="1" applyFont="1" applyBorder="1" applyAlignment="1">
      <alignment vertical="top" wrapText="1"/>
    </xf>
    <xf numFmtId="0" fontId="24" fillId="0" borderId="75" xfId="0" applyFont="1" applyBorder="1" applyAlignment="1">
      <alignment vertical="top" wrapText="1"/>
    </xf>
    <xf numFmtId="0" fontId="6" fillId="0" borderId="67" xfId="1" applyFont="1" applyBorder="1" applyAlignment="1">
      <alignment vertical="top" wrapText="1"/>
    </xf>
    <xf numFmtId="49" fontId="7" fillId="3" borderId="26" xfId="1" applyNumberFormat="1" applyFont="1" applyFill="1" applyBorder="1" applyAlignment="1">
      <alignment horizontal="right" vertical="top"/>
    </xf>
    <xf numFmtId="49" fontId="7" fillId="3" borderId="28" xfId="1" applyNumberFormat="1" applyFont="1" applyFill="1" applyBorder="1" applyAlignment="1">
      <alignment horizontal="right" vertical="top"/>
    </xf>
    <xf numFmtId="0" fontId="5" fillId="5" borderId="6" xfId="1" applyFont="1" applyFill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right" vertical="top"/>
    </xf>
    <xf numFmtId="49" fontId="6" fillId="0" borderId="55" xfId="1" applyNumberFormat="1" applyFont="1" applyBorder="1" applyAlignment="1">
      <alignment horizontal="center" vertical="top" wrapText="1"/>
    </xf>
    <xf numFmtId="0" fontId="19" fillId="0" borderId="19" xfId="1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6" fillId="0" borderId="44" xfId="1" applyFont="1" applyFill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6" borderId="44" xfId="1" applyFont="1" applyFill="1" applyBorder="1" applyAlignment="1">
      <alignment horizontal="left" vertical="top" wrapText="1"/>
    </xf>
    <xf numFmtId="49" fontId="6" fillId="0" borderId="33" xfId="1" applyNumberFormat="1" applyFont="1" applyBorder="1" applyAlignment="1">
      <alignment horizontal="center" vertical="top" wrapText="1"/>
    </xf>
    <xf numFmtId="0" fontId="16" fillId="0" borderId="32" xfId="1" applyFont="1" applyBorder="1" applyAlignment="1">
      <alignment horizontal="center" vertical="top" wrapText="1"/>
    </xf>
    <xf numFmtId="0" fontId="16" fillId="0" borderId="20" xfId="1" applyFont="1" applyBorder="1" applyAlignment="1">
      <alignment horizontal="center" vertical="top" wrapText="1"/>
    </xf>
    <xf numFmtId="49" fontId="15" fillId="3" borderId="55" xfId="1" applyNumberFormat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top" wrapText="1"/>
    </xf>
  </cellXfs>
  <cellStyles count="4">
    <cellStyle name="Įprastas" xfId="0" builtinId="0"/>
    <cellStyle name="Įprastas 2" xfId="2"/>
    <cellStyle name="Normal 2 2" xfId="3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tabSelected="1" workbookViewId="0">
      <selection activeCell="N109" sqref="N109"/>
    </sheetView>
  </sheetViews>
  <sheetFormatPr defaultColWidth="10.6640625" defaultRowHeight="11.25" x14ac:dyDescent="0.2"/>
  <cols>
    <col min="1" max="1" width="2.5" style="1" customWidth="1"/>
    <col min="2" max="2" width="2.83203125" style="1" customWidth="1"/>
    <col min="3" max="3" width="2.5" style="1" customWidth="1"/>
    <col min="4" max="4" width="25" style="1" customWidth="1"/>
    <col min="5" max="5" width="8.5" style="2" customWidth="1"/>
    <col min="6" max="6" width="4.1640625" style="1" customWidth="1"/>
    <col min="7" max="7" width="6.83203125" style="3" customWidth="1"/>
    <col min="8" max="8" width="7.6640625" style="1" customWidth="1"/>
    <col min="9" max="9" width="8.33203125" style="1" customWidth="1"/>
    <col min="10" max="10" width="7.83203125" style="1" customWidth="1"/>
    <col min="11" max="11" width="21.1640625" style="1" customWidth="1"/>
    <col min="12" max="12" width="6" style="7" customWidth="1"/>
    <col min="13" max="13" width="5.33203125" style="1" customWidth="1"/>
    <col min="14" max="14" width="16" style="4" customWidth="1"/>
    <col min="15" max="15" width="13.1640625" style="4" customWidth="1"/>
    <col min="16" max="16384" width="10.6640625" style="4"/>
  </cols>
  <sheetData>
    <row r="1" spans="1:19" ht="52.5" customHeight="1" x14ac:dyDescent="0.2">
      <c r="I1" s="428"/>
      <c r="J1" s="428"/>
      <c r="K1" s="428"/>
      <c r="L1" s="428"/>
      <c r="M1" s="428"/>
    </row>
    <row r="2" spans="1:19" ht="15.75" customHeight="1" x14ac:dyDescent="0.2">
      <c r="D2" s="454" t="s">
        <v>123</v>
      </c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</row>
    <row r="3" spans="1:19" ht="14.25" customHeight="1" thickBot="1" x14ac:dyDescent="0.25">
      <c r="A3" s="5"/>
      <c r="B3" s="101"/>
      <c r="C3" s="101"/>
      <c r="D3" s="453" t="s">
        <v>28</v>
      </c>
      <c r="E3" s="453"/>
      <c r="F3" s="453"/>
      <c r="G3" s="453"/>
      <c r="H3" s="453"/>
      <c r="I3" s="102"/>
      <c r="J3" s="102"/>
      <c r="K3" s="102"/>
      <c r="L3" s="102"/>
      <c r="M3" s="102"/>
      <c r="N3" s="102"/>
      <c r="O3" s="102"/>
      <c r="P3" s="8"/>
      <c r="Q3" s="8"/>
      <c r="R3" s="8"/>
      <c r="S3" s="8"/>
    </row>
    <row r="4" spans="1:19" ht="36.75" customHeight="1" x14ac:dyDescent="0.2">
      <c r="A4" s="468" t="s">
        <v>0</v>
      </c>
      <c r="B4" s="429" t="s">
        <v>1</v>
      </c>
      <c r="C4" s="429" t="s">
        <v>2</v>
      </c>
      <c r="D4" s="432" t="s">
        <v>3</v>
      </c>
      <c r="E4" s="435" t="s">
        <v>4</v>
      </c>
      <c r="F4" s="438" t="s">
        <v>5</v>
      </c>
      <c r="G4" s="471" t="s">
        <v>6</v>
      </c>
      <c r="H4" s="450" t="s">
        <v>52</v>
      </c>
      <c r="I4" s="451"/>
      <c r="J4" s="452"/>
      <c r="K4" s="483" t="s">
        <v>95</v>
      </c>
      <c r="L4" s="484"/>
      <c r="M4" s="484"/>
      <c r="N4" s="456" t="s">
        <v>53</v>
      </c>
      <c r="O4" s="458" t="s">
        <v>45</v>
      </c>
    </row>
    <row r="5" spans="1:19" ht="15" customHeight="1" x14ac:dyDescent="0.2">
      <c r="A5" s="469"/>
      <c r="B5" s="430"/>
      <c r="C5" s="430"/>
      <c r="D5" s="433"/>
      <c r="E5" s="436"/>
      <c r="F5" s="439"/>
      <c r="G5" s="472"/>
      <c r="H5" s="474" t="s">
        <v>124</v>
      </c>
      <c r="I5" s="460" t="s">
        <v>125</v>
      </c>
      <c r="J5" s="462" t="s">
        <v>126</v>
      </c>
      <c r="K5" s="466" t="s">
        <v>3</v>
      </c>
      <c r="L5" s="481"/>
      <c r="M5" s="482"/>
      <c r="N5" s="457"/>
      <c r="O5" s="459"/>
    </row>
    <row r="6" spans="1:19" ht="94.5" customHeight="1" thickBot="1" x14ac:dyDescent="0.25">
      <c r="A6" s="470"/>
      <c r="B6" s="431"/>
      <c r="C6" s="431"/>
      <c r="D6" s="434"/>
      <c r="E6" s="437"/>
      <c r="F6" s="440"/>
      <c r="G6" s="473"/>
      <c r="H6" s="475"/>
      <c r="I6" s="461"/>
      <c r="J6" s="463"/>
      <c r="K6" s="467"/>
      <c r="L6" s="9" t="s">
        <v>46</v>
      </c>
      <c r="M6" s="10" t="s">
        <v>47</v>
      </c>
      <c r="N6" s="457"/>
      <c r="O6" s="459"/>
    </row>
    <row r="7" spans="1:19" ht="14.25" customHeight="1" thickBot="1" x14ac:dyDescent="0.25">
      <c r="A7" s="12" t="s">
        <v>7</v>
      </c>
      <c r="B7" s="476" t="s">
        <v>127</v>
      </c>
      <c r="C7" s="477"/>
      <c r="D7" s="477"/>
      <c r="E7" s="477"/>
      <c r="F7" s="477"/>
      <c r="G7" s="477"/>
      <c r="H7" s="477"/>
      <c r="I7" s="477"/>
      <c r="J7" s="477"/>
      <c r="K7" s="477"/>
      <c r="L7" s="477"/>
      <c r="M7" s="477"/>
      <c r="N7" s="189"/>
      <c r="O7" s="190"/>
    </row>
    <row r="8" spans="1:19" ht="27" customHeight="1" thickBot="1" x14ac:dyDescent="0.25">
      <c r="A8" s="12" t="s">
        <v>7</v>
      </c>
      <c r="B8" s="13" t="s">
        <v>7</v>
      </c>
      <c r="C8" s="478" t="s">
        <v>44</v>
      </c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191"/>
      <c r="O8" s="192"/>
    </row>
    <row r="9" spans="1:19" ht="24" customHeight="1" x14ac:dyDescent="0.2">
      <c r="A9" s="396" t="s">
        <v>7</v>
      </c>
      <c r="B9" s="398" t="s">
        <v>7</v>
      </c>
      <c r="C9" s="369" t="s">
        <v>7</v>
      </c>
      <c r="D9" s="400" t="s">
        <v>54</v>
      </c>
      <c r="E9" s="336" t="s">
        <v>29</v>
      </c>
      <c r="F9" s="339" t="s">
        <v>60</v>
      </c>
      <c r="G9" s="90" t="s">
        <v>27</v>
      </c>
      <c r="H9" s="79">
        <v>10284.4</v>
      </c>
      <c r="I9" s="14">
        <v>10293.1</v>
      </c>
      <c r="J9" s="15">
        <v>10286.6</v>
      </c>
      <c r="K9" s="60" t="s">
        <v>63</v>
      </c>
      <c r="L9" s="164">
        <v>29</v>
      </c>
      <c r="M9" s="165">
        <v>29</v>
      </c>
      <c r="N9" s="341"/>
      <c r="O9" s="342"/>
    </row>
    <row r="10" spans="1:19" ht="35.450000000000003" customHeight="1" x14ac:dyDescent="0.2">
      <c r="A10" s="426"/>
      <c r="B10" s="465"/>
      <c r="C10" s="370"/>
      <c r="D10" s="480"/>
      <c r="E10" s="337"/>
      <c r="F10" s="340"/>
      <c r="G10" s="126" t="s">
        <v>96</v>
      </c>
      <c r="H10" s="127">
        <v>1557.8</v>
      </c>
      <c r="I10" s="33">
        <v>1603.6</v>
      </c>
      <c r="J10" s="78">
        <v>1490.4</v>
      </c>
      <c r="K10" s="64" t="s">
        <v>55</v>
      </c>
      <c r="L10" s="166">
        <v>3512</v>
      </c>
      <c r="M10" s="167">
        <v>3661</v>
      </c>
      <c r="N10" s="343" t="s">
        <v>147</v>
      </c>
      <c r="O10" s="344"/>
    </row>
    <row r="11" spans="1:19" ht="12" customHeight="1" thickBot="1" x14ac:dyDescent="0.25">
      <c r="A11" s="426"/>
      <c r="B11" s="465"/>
      <c r="C11" s="370"/>
      <c r="D11" s="480"/>
      <c r="E11" s="337"/>
      <c r="F11" s="340"/>
      <c r="G11" s="123" t="s">
        <v>41</v>
      </c>
      <c r="H11" s="128">
        <v>0</v>
      </c>
      <c r="I11" s="124">
        <v>0</v>
      </c>
      <c r="J11" s="125">
        <v>0</v>
      </c>
      <c r="K11" s="61"/>
      <c r="L11" s="166"/>
      <c r="M11" s="167"/>
      <c r="N11" s="254"/>
      <c r="O11" s="255"/>
    </row>
    <row r="12" spans="1:19" ht="25.15" customHeight="1" thickBot="1" x14ac:dyDescent="0.25">
      <c r="A12" s="397"/>
      <c r="B12" s="399"/>
      <c r="C12" s="371"/>
      <c r="D12" s="401"/>
      <c r="E12" s="338"/>
      <c r="F12" s="402"/>
      <c r="G12" s="93" t="s">
        <v>8</v>
      </c>
      <c r="H12" s="81">
        <f>SUM(H9:H11)</f>
        <v>11842.199999999999</v>
      </c>
      <c r="I12" s="81">
        <f t="shared" ref="I12:J12" si="0">SUM(I9:I11)</f>
        <v>11896.7</v>
      </c>
      <c r="J12" s="81">
        <f t="shared" si="0"/>
        <v>11777</v>
      </c>
      <c r="K12" s="62"/>
      <c r="L12" s="168"/>
      <c r="M12" s="169"/>
      <c r="N12" s="256"/>
      <c r="O12" s="257"/>
    </row>
    <row r="13" spans="1:19" ht="25.9" customHeight="1" x14ac:dyDescent="0.2">
      <c r="A13" s="396" t="s">
        <v>7</v>
      </c>
      <c r="B13" s="398" t="s">
        <v>7</v>
      </c>
      <c r="C13" s="369" t="s">
        <v>9</v>
      </c>
      <c r="D13" s="400" t="s">
        <v>61</v>
      </c>
      <c r="E13" s="336" t="s">
        <v>29</v>
      </c>
      <c r="F13" s="339" t="s">
        <v>60</v>
      </c>
      <c r="G13" s="92" t="s">
        <v>112</v>
      </c>
      <c r="H13" s="19">
        <v>5165.3999999999996</v>
      </c>
      <c r="I13" s="14">
        <v>5237.5</v>
      </c>
      <c r="J13" s="15">
        <v>5214.2</v>
      </c>
      <c r="K13" s="63" t="s">
        <v>30</v>
      </c>
      <c r="L13" s="164">
        <v>924</v>
      </c>
      <c r="M13" s="165">
        <v>824</v>
      </c>
      <c r="N13" s="267" t="s">
        <v>148</v>
      </c>
      <c r="O13" s="268"/>
    </row>
    <row r="14" spans="1:19" ht="25.9" customHeight="1" x14ac:dyDescent="0.2">
      <c r="A14" s="426"/>
      <c r="B14" s="465"/>
      <c r="C14" s="370"/>
      <c r="D14" s="480"/>
      <c r="E14" s="337"/>
      <c r="F14" s="340"/>
      <c r="G14" s="103" t="s">
        <v>41</v>
      </c>
      <c r="H14" s="16">
        <v>0</v>
      </c>
      <c r="I14" s="17">
        <v>0</v>
      </c>
      <c r="J14" s="18">
        <v>0</v>
      </c>
      <c r="K14" s="171"/>
      <c r="L14" s="166"/>
      <c r="M14" s="167"/>
      <c r="N14" s="464"/>
      <c r="O14" s="305"/>
    </row>
    <row r="15" spans="1:19" ht="40.9" customHeight="1" thickBot="1" x14ac:dyDescent="0.25">
      <c r="A15" s="397"/>
      <c r="B15" s="399"/>
      <c r="C15" s="371"/>
      <c r="D15" s="401"/>
      <c r="E15" s="338"/>
      <c r="F15" s="402"/>
      <c r="G15" s="91" t="s">
        <v>8</v>
      </c>
      <c r="H15" s="20">
        <f>H13+H14</f>
        <v>5165.3999999999996</v>
      </c>
      <c r="I15" s="20">
        <f t="shared" ref="I15:J15" si="1">I13+I14</f>
        <v>5237.5</v>
      </c>
      <c r="J15" s="20">
        <f t="shared" si="1"/>
        <v>5214.2</v>
      </c>
      <c r="K15" s="64" t="s">
        <v>21</v>
      </c>
      <c r="L15" s="168">
        <v>605</v>
      </c>
      <c r="M15" s="169">
        <v>605</v>
      </c>
      <c r="N15" s="306"/>
      <c r="O15" s="307"/>
    </row>
    <row r="16" spans="1:19" ht="14.45" customHeight="1" x14ac:dyDescent="0.2">
      <c r="A16" s="396" t="s">
        <v>7</v>
      </c>
      <c r="B16" s="398" t="s">
        <v>7</v>
      </c>
      <c r="C16" s="369" t="s">
        <v>18</v>
      </c>
      <c r="D16" s="400" t="s">
        <v>113</v>
      </c>
      <c r="E16" s="336" t="s">
        <v>29</v>
      </c>
      <c r="F16" s="339" t="s">
        <v>60</v>
      </c>
      <c r="G16" s="92" t="s">
        <v>112</v>
      </c>
      <c r="H16" s="19">
        <v>37.200000000000003</v>
      </c>
      <c r="I16" s="14">
        <v>41.7</v>
      </c>
      <c r="J16" s="15">
        <v>41.7</v>
      </c>
      <c r="K16" s="63" t="s">
        <v>21</v>
      </c>
      <c r="L16" s="164">
        <v>5</v>
      </c>
      <c r="M16" s="165">
        <v>5</v>
      </c>
      <c r="N16" s="269"/>
      <c r="O16" s="270"/>
    </row>
    <row r="17" spans="1:16" ht="36" customHeight="1" thickBot="1" x14ac:dyDescent="0.25">
      <c r="A17" s="397"/>
      <c r="B17" s="399"/>
      <c r="C17" s="371"/>
      <c r="D17" s="401"/>
      <c r="E17" s="338"/>
      <c r="F17" s="402"/>
      <c r="G17" s="91" t="s">
        <v>8</v>
      </c>
      <c r="H17" s="20">
        <f>SUM(H16)</f>
        <v>37.200000000000003</v>
      </c>
      <c r="I17" s="21">
        <f>SUM(I16:I16)</f>
        <v>41.7</v>
      </c>
      <c r="J17" s="22">
        <f>SUM(J16:J16)</f>
        <v>41.7</v>
      </c>
      <c r="K17" s="64" t="s">
        <v>122</v>
      </c>
      <c r="L17" s="258">
        <v>30</v>
      </c>
      <c r="M17" s="259">
        <v>29</v>
      </c>
      <c r="N17" s="271"/>
      <c r="O17" s="272"/>
    </row>
    <row r="18" spans="1:16" ht="15" customHeight="1" thickBot="1" x14ac:dyDescent="0.25">
      <c r="A18" s="36" t="s">
        <v>7</v>
      </c>
      <c r="B18" s="65" t="s">
        <v>7</v>
      </c>
      <c r="C18" s="441" t="s">
        <v>10</v>
      </c>
      <c r="D18" s="442"/>
      <c r="E18" s="442"/>
      <c r="F18" s="442"/>
      <c r="G18" s="443"/>
      <c r="H18" s="24">
        <f>H12+H15+H17</f>
        <v>17044.8</v>
      </c>
      <c r="I18" s="24">
        <f t="shared" ref="I18:J18" si="2">I12+I15+I17</f>
        <v>17175.900000000001</v>
      </c>
      <c r="J18" s="24">
        <f t="shared" si="2"/>
        <v>17032.900000000001</v>
      </c>
      <c r="K18" s="193"/>
      <c r="L18" s="100"/>
      <c r="M18" s="194"/>
      <c r="N18" s="279"/>
      <c r="O18" s="280"/>
    </row>
    <row r="19" spans="1:16" ht="15" customHeight="1" thickBot="1" x14ac:dyDescent="0.25">
      <c r="A19" s="36" t="s">
        <v>7</v>
      </c>
      <c r="B19" s="66" t="s">
        <v>9</v>
      </c>
      <c r="C19" s="444" t="s">
        <v>31</v>
      </c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283"/>
      <c r="O19" s="284"/>
    </row>
    <row r="20" spans="1:16" ht="12.75" customHeight="1" x14ac:dyDescent="0.2">
      <c r="A20" s="383" t="s">
        <v>7</v>
      </c>
      <c r="B20" s="419" t="s">
        <v>9</v>
      </c>
      <c r="C20" s="369" t="s">
        <v>7</v>
      </c>
      <c r="D20" s="372" t="s">
        <v>42</v>
      </c>
      <c r="E20" s="446" t="s">
        <v>29</v>
      </c>
      <c r="F20" s="339" t="s">
        <v>60</v>
      </c>
      <c r="G20" s="90" t="s">
        <v>27</v>
      </c>
      <c r="H20" s="79">
        <v>6374.6</v>
      </c>
      <c r="I20" s="14">
        <v>6306.5</v>
      </c>
      <c r="J20" s="130">
        <v>6259.4</v>
      </c>
      <c r="K20" s="448" t="s">
        <v>51</v>
      </c>
      <c r="L20" s="149" t="s">
        <v>121</v>
      </c>
      <c r="M20" s="217" t="s">
        <v>121</v>
      </c>
      <c r="N20" s="288"/>
      <c r="O20" s="289"/>
      <c r="P20" s="6"/>
    </row>
    <row r="21" spans="1:16" ht="12.75" customHeight="1" x14ac:dyDescent="0.2">
      <c r="A21" s="384"/>
      <c r="B21" s="376"/>
      <c r="C21" s="370"/>
      <c r="D21" s="373"/>
      <c r="E21" s="340"/>
      <c r="F21" s="340"/>
      <c r="G21" s="126" t="s">
        <v>96</v>
      </c>
      <c r="H21" s="127">
        <v>247.4</v>
      </c>
      <c r="I21" s="33">
        <v>267.8</v>
      </c>
      <c r="J21" s="78">
        <v>221.4</v>
      </c>
      <c r="K21" s="449"/>
      <c r="L21" s="150"/>
      <c r="M21" s="218"/>
      <c r="N21" s="290"/>
      <c r="O21" s="291"/>
      <c r="P21" s="6"/>
    </row>
    <row r="22" spans="1:16" ht="12.75" customHeight="1" x14ac:dyDescent="0.2">
      <c r="A22" s="384"/>
      <c r="B22" s="376"/>
      <c r="C22" s="370"/>
      <c r="D22" s="373"/>
      <c r="E22" s="340"/>
      <c r="F22" s="340"/>
      <c r="G22" s="126" t="s">
        <v>41</v>
      </c>
      <c r="H22" s="127">
        <v>0</v>
      </c>
      <c r="I22" s="33">
        <v>0</v>
      </c>
      <c r="J22" s="78">
        <v>0</v>
      </c>
      <c r="K22" s="134"/>
      <c r="L22" s="151"/>
      <c r="M22" s="219"/>
      <c r="N22" s="290"/>
      <c r="O22" s="291"/>
      <c r="P22" s="6"/>
    </row>
    <row r="23" spans="1:16" ht="12.75" customHeight="1" x14ac:dyDescent="0.2">
      <c r="A23" s="384"/>
      <c r="B23" s="376"/>
      <c r="C23" s="370"/>
      <c r="D23" s="373"/>
      <c r="E23" s="340"/>
      <c r="F23" s="340"/>
      <c r="G23" s="103"/>
      <c r="H23" s="18"/>
      <c r="I23" s="17"/>
      <c r="J23" s="18"/>
      <c r="K23" s="134"/>
      <c r="L23" s="151"/>
      <c r="M23" s="219"/>
      <c r="N23" s="290"/>
      <c r="O23" s="291"/>
      <c r="P23" s="6"/>
    </row>
    <row r="24" spans="1:16" ht="24.6" customHeight="1" thickBot="1" x14ac:dyDescent="0.25">
      <c r="A24" s="385"/>
      <c r="B24" s="420"/>
      <c r="C24" s="371"/>
      <c r="D24" s="374"/>
      <c r="E24" s="447"/>
      <c r="F24" s="402"/>
      <c r="G24" s="91" t="s">
        <v>8</v>
      </c>
      <c r="H24" s="39">
        <f>H20+H21+H22+H23</f>
        <v>6622</v>
      </c>
      <c r="I24" s="35">
        <f>I20+I21+I22+I23</f>
        <v>6574.3</v>
      </c>
      <c r="J24" s="131">
        <f>J20+J21+J22+J23</f>
        <v>6480.7999999999993</v>
      </c>
      <c r="K24" s="82" t="s">
        <v>62</v>
      </c>
      <c r="L24" s="152" t="s">
        <v>114</v>
      </c>
      <c r="M24" s="220" t="s">
        <v>149</v>
      </c>
      <c r="N24" s="292"/>
      <c r="O24" s="293"/>
      <c r="P24" s="6"/>
    </row>
    <row r="25" spans="1:16" ht="22.15" customHeight="1" x14ac:dyDescent="0.2">
      <c r="A25" s="425" t="s">
        <v>7</v>
      </c>
      <c r="B25" s="375" t="s">
        <v>9</v>
      </c>
      <c r="C25" s="378" t="s">
        <v>9</v>
      </c>
      <c r="D25" s="380" t="s">
        <v>43</v>
      </c>
      <c r="E25" s="421" t="s">
        <v>29</v>
      </c>
      <c r="F25" s="339" t="s">
        <v>60</v>
      </c>
      <c r="G25" s="92" t="s">
        <v>97</v>
      </c>
      <c r="H25" s="79">
        <v>14985.4</v>
      </c>
      <c r="I25" s="14">
        <v>15368.4</v>
      </c>
      <c r="J25" s="37">
        <v>15357.3</v>
      </c>
      <c r="K25" s="97" t="s">
        <v>25</v>
      </c>
      <c r="L25" s="153" t="s">
        <v>128</v>
      </c>
      <c r="M25" s="260" t="s">
        <v>150</v>
      </c>
      <c r="N25" s="294"/>
      <c r="O25" s="295"/>
      <c r="P25" s="6"/>
    </row>
    <row r="26" spans="1:16" ht="12.6" customHeight="1" x14ac:dyDescent="0.2">
      <c r="A26" s="426"/>
      <c r="B26" s="376"/>
      <c r="C26" s="370"/>
      <c r="D26" s="381"/>
      <c r="E26" s="337"/>
      <c r="F26" s="340"/>
      <c r="G26" s="170" t="s">
        <v>94</v>
      </c>
      <c r="H26" s="80">
        <v>1781.1</v>
      </c>
      <c r="I26" s="33">
        <v>1781.1</v>
      </c>
      <c r="J26" s="127">
        <v>1781.1</v>
      </c>
      <c r="K26" s="83"/>
      <c r="L26" s="151"/>
      <c r="M26" s="196"/>
      <c r="N26" s="296"/>
      <c r="O26" s="297"/>
      <c r="P26" s="6"/>
    </row>
    <row r="27" spans="1:16" ht="12.6" customHeight="1" x14ac:dyDescent="0.2">
      <c r="A27" s="426"/>
      <c r="B27" s="376"/>
      <c r="C27" s="370"/>
      <c r="D27" s="381"/>
      <c r="E27" s="337"/>
      <c r="F27" s="340"/>
      <c r="G27" s="103" t="s">
        <v>41</v>
      </c>
      <c r="H27" s="18">
        <v>0</v>
      </c>
      <c r="I27" s="17">
        <v>0</v>
      </c>
      <c r="J27" s="18">
        <v>0</v>
      </c>
      <c r="K27" s="83"/>
      <c r="L27" s="151"/>
      <c r="M27" s="196"/>
      <c r="N27" s="296"/>
      <c r="O27" s="297"/>
      <c r="P27" s="6"/>
    </row>
    <row r="28" spans="1:16" ht="15.6" customHeight="1" thickBot="1" x14ac:dyDescent="0.25">
      <c r="A28" s="427"/>
      <c r="B28" s="377"/>
      <c r="C28" s="379"/>
      <c r="D28" s="382"/>
      <c r="E28" s="422"/>
      <c r="F28" s="402"/>
      <c r="G28" s="93" t="s">
        <v>8</v>
      </c>
      <c r="H28" s="81">
        <f>SUM(H25:H27)</f>
        <v>16766.5</v>
      </c>
      <c r="I28" s="21">
        <f>SUM(I25:I27)</f>
        <v>17149.5</v>
      </c>
      <c r="J28" s="48">
        <f>SUM(J25:J27)</f>
        <v>17138.399999999998</v>
      </c>
      <c r="K28" s="84"/>
      <c r="L28" s="152"/>
      <c r="M28" s="197"/>
      <c r="N28" s="298"/>
      <c r="O28" s="299"/>
      <c r="P28" s="6"/>
    </row>
    <row r="29" spans="1:16" ht="14.45" customHeight="1" x14ac:dyDescent="0.2">
      <c r="A29" s="383" t="s">
        <v>7</v>
      </c>
      <c r="B29" s="419" t="s">
        <v>9</v>
      </c>
      <c r="C29" s="369" t="s">
        <v>18</v>
      </c>
      <c r="D29" s="372" t="s">
        <v>129</v>
      </c>
      <c r="E29" s="336" t="s">
        <v>29</v>
      </c>
      <c r="F29" s="339" t="s">
        <v>60</v>
      </c>
      <c r="G29" s="90" t="s">
        <v>27</v>
      </c>
      <c r="H29" s="79">
        <v>2.2000000000000002</v>
      </c>
      <c r="I29" s="14">
        <v>2.2000000000000002</v>
      </c>
      <c r="J29" s="37">
        <v>1.7</v>
      </c>
      <c r="K29" s="345" t="s">
        <v>22</v>
      </c>
      <c r="L29" s="149" t="s">
        <v>130</v>
      </c>
      <c r="M29" s="261" t="s">
        <v>151</v>
      </c>
      <c r="N29" s="316" t="s">
        <v>152</v>
      </c>
      <c r="O29" s="317"/>
      <c r="P29" s="6"/>
    </row>
    <row r="30" spans="1:16" ht="13.15" customHeight="1" thickBot="1" x14ac:dyDescent="0.25">
      <c r="A30" s="385"/>
      <c r="B30" s="420"/>
      <c r="C30" s="371"/>
      <c r="D30" s="374"/>
      <c r="E30" s="338"/>
      <c r="F30" s="402"/>
      <c r="G30" s="91" t="s">
        <v>8</v>
      </c>
      <c r="H30" s="39">
        <f t="shared" ref="H30:J30" si="3">SUM(H29:H29)</f>
        <v>2.2000000000000002</v>
      </c>
      <c r="I30" s="35">
        <f t="shared" si="3"/>
        <v>2.2000000000000002</v>
      </c>
      <c r="J30" s="131">
        <f t="shared" si="3"/>
        <v>1.7</v>
      </c>
      <c r="K30" s="358"/>
      <c r="L30" s="195"/>
      <c r="M30" s="197"/>
      <c r="N30" s="318"/>
      <c r="O30" s="319"/>
      <c r="P30" s="6"/>
    </row>
    <row r="31" spans="1:16" ht="15" customHeight="1" thickBot="1" x14ac:dyDescent="0.25">
      <c r="A31" s="383" t="s">
        <v>7</v>
      </c>
      <c r="B31" s="419" t="s">
        <v>9</v>
      </c>
      <c r="C31" s="369" t="s">
        <v>20</v>
      </c>
      <c r="D31" s="372" t="s">
        <v>56</v>
      </c>
      <c r="E31" s="336" t="s">
        <v>29</v>
      </c>
      <c r="F31" s="339" t="s">
        <v>60</v>
      </c>
      <c r="G31" s="90" t="s">
        <v>27</v>
      </c>
      <c r="H31" s="79">
        <v>0</v>
      </c>
      <c r="I31" s="14">
        <v>0</v>
      </c>
      <c r="J31" s="15">
        <v>0</v>
      </c>
      <c r="K31" s="345" t="s">
        <v>25</v>
      </c>
      <c r="L31" s="347" t="s">
        <v>153</v>
      </c>
      <c r="M31" s="349" t="s">
        <v>154</v>
      </c>
      <c r="N31" s="316" t="s">
        <v>155</v>
      </c>
      <c r="O31" s="320"/>
      <c r="P31" s="6"/>
    </row>
    <row r="32" spans="1:16" ht="13.9" customHeight="1" thickBot="1" x14ac:dyDescent="0.25">
      <c r="A32" s="384"/>
      <c r="B32" s="376"/>
      <c r="C32" s="370"/>
      <c r="D32" s="373"/>
      <c r="E32" s="337"/>
      <c r="F32" s="340"/>
      <c r="G32" s="90" t="s">
        <v>41</v>
      </c>
      <c r="H32" s="80">
        <v>0</v>
      </c>
      <c r="I32" s="33">
        <v>0</v>
      </c>
      <c r="J32" s="78">
        <v>0</v>
      </c>
      <c r="K32" s="346"/>
      <c r="L32" s="348"/>
      <c r="M32" s="350"/>
      <c r="N32" s="321"/>
      <c r="O32" s="322"/>
      <c r="P32" s="6"/>
    </row>
    <row r="33" spans="1:16" ht="13.9" customHeight="1" thickBot="1" x14ac:dyDescent="0.25">
      <c r="A33" s="384"/>
      <c r="B33" s="376"/>
      <c r="C33" s="370"/>
      <c r="D33" s="373"/>
      <c r="E33" s="337"/>
      <c r="F33" s="340"/>
      <c r="G33" s="94" t="s">
        <v>97</v>
      </c>
      <c r="H33" s="18">
        <v>1423.1</v>
      </c>
      <c r="I33" s="17">
        <v>1432.9</v>
      </c>
      <c r="J33" s="132">
        <v>1432.9</v>
      </c>
      <c r="K33" s="262"/>
      <c r="L33" s="200"/>
      <c r="M33" s="201"/>
      <c r="N33" s="321"/>
      <c r="O33" s="322"/>
      <c r="P33" s="6"/>
    </row>
    <row r="34" spans="1:16" ht="12.6" customHeight="1" thickBot="1" x14ac:dyDescent="0.25">
      <c r="A34" s="385"/>
      <c r="B34" s="420"/>
      <c r="C34" s="371"/>
      <c r="D34" s="374"/>
      <c r="E34" s="338"/>
      <c r="F34" s="338"/>
      <c r="G34" s="95" t="s">
        <v>8</v>
      </c>
      <c r="H34" s="39">
        <f>SUM(H31:H33)</f>
        <v>1423.1</v>
      </c>
      <c r="I34" s="35">
        <f t="shared" ref="I34:J34" si="4">SUM(I31:I33)</f>
        <v>1432.9</v>
      </c>
      <c r="J34" s="22">
        <f t="shared" si="4"/>
        <v>1432.9</v>
      </c>
      <c r="K34" s="263"/>
      <c r="L34" s="202"/>
      <c r="M34" s="203"/>
      <c r="N34" s="323"/>
      <c r="O34" s="324"/>
      <c r="P34" s="6"/>
    </row>
    <row r="35" spans="1:16" ht="12.6" customHeight="1" thickBot="1" x14ac:dyDescent="0.25">
      <c r="A35" s="383" t="s">
        <v>7</v>
      </c>
      <c r="B35" s="419" t="s">
        <v>9</v>
      </c>
      <c r="C35" s="369" t="s">
        <v>35</v>
      </c>
      <c r="D35" s="372" t="s">
        <v>131</v>
      </c>
      <c r="E35" s="336" t="s">
        <v>29</v>
      </c>
      <c r="F35" s="339" t="s">
        <v>60</v>
      </c>
      <c r="G35" s="90" t="s">
        <v>27</v>
      </c>
      <c r="H35" s="79">
        <v>0</v>
      </c>
      <c r="I35" s="14">
        <v>0</v>
      </c>
      <c r="J35" s="15">
        <v>0</v>
      </c>
      <c r="K35" s="351"/>
      <c r="L35" s="198"/>
      <c r="M35" s="199"/>
      <c r="N35" s="294"/>
      <c r="O35" s="300"/>
      <c r="P35" s="6"/>
    </row>
    <row r="36" spans="1:16" ht="12.6" customHeight="1" thickBot="1" x14ac:dyDescent="0.25">
      <c r="A36" s="384"/>
      <c r="B36" s="376"/>
      <c r="C36" s="370"/>
      <c r="D36" s="373"/>
      <c r="E36" s="337"/>
      <c r="F36" s="340"/>
      <c r="G36" s="90" t="s">
        <v>41</v>
      </c>
      <c r="H36" s="80">
        <v>0</v>
      </c>
      <c r="I36" s="33">
        <v>0</v>
      </c>
      <c r="J36" s="78">
        <v>0</v>
      </c>
      <c r="K36" s="352"/>
      <c r="L36" s="200"/>
      <c r="M36" s="201"/>
      <c r="N36" s="354"/>
      <c r="O36" s="301"/>
      <c r="P36" s="6"/>
    </row>
    <row r="37" spans="1:16" ht="12.6" customHeight="1" thickBot="1" x14ac:dyDescent="0.25">
      <c r="A37" s="384"/>
      <c r="B37" s="376"/>
      <c r="C37" s="370"/>
      <c r="D37" s="373"/>
      <c r="E37" s="337"/>
      <c r="F37" s="340"/>
      <c r="G37" s="94" t="s">
        <v>66</v>
      </c>
      <c r="H37" s="18">
        <v>0</v>
      </c>
      <c r="I37" s="17">
        <v>120.7</v>
      </c>
      <c r="J37" s="132">
        <v>120.7</v>
      </c>
      <c r="K37" s="352"/>
      <c r="L37" s="200"/>
      <c r="M37" s="201"/>
      <c r="N37" s="354"/>
      <c r="O37" s="301"/>
      <c r="P37" s="6"/>
    </row>
    <row r="38" spans="1:16" ht="12.6" customHeight="1" thickBot="1" x14ac:dyDescent="0.25">
      <c r="A38" s="385"/>
      <c r="B38" s="420"/>
      <c r="C38" s="371"/>
      <c r="D38" s="374"/>
      <c r="E38" s="338"/>
      <c r="F38" s="338"/>
      <c r="G38" s="95" t="s">
        <v>8</v>
      </c>
      <c r="H38" s="35">
        <f t="shared" ref="H38:J38" si="5">SUM(H35:H37)</f>
        <v>0</v>
      </c>
      <c r="I38" s="35">
        <f t="shared" si="5"/>
        <v>120.7</v>
      </c>
      <c r="J38" s="35">
        <f t="shared" si="5"/>
        <v>120.7</v>
      </c>
      <c r="K38" s="353"/>
      <c r="L38" s="202"/>
      <c r="M38" s="203"/>
      <c r="N38" s="302"/>
      <c r="O38" s="303"/>
      <c r="P38" s="6"/>
    </row>
    <row r="39" spans="1:16" ht="12" customHeight="1" thickBot="1" x14ac:dyDescent="0.25">
      <c r="A39" s="36" t="s">
        <v>7</v>
      </c>
      <c r="B39" s="23" t="s">
        <v>9</v>
      </c>
      <c r="C39" s="363" t="s">
        <v>10</v>
      </c>
      <c r="D39" s="364"/>
      <c r="E39" s="365"/>
      <c r="F39" s="365"/>
      <c r="G39" s="366"/>
      <c r="H39" s="129">
        <f>H24+H28+H34+H30</f>
        <v>24813.8</v>
      </c>
      <c r="I39" s="116">
        <f>I24+I28+I34+I30+I38</f>
        <v>25279.600000000002</v>
      </c>
      <c r="J39" s="116">
        <f>J24+J28+J34+J30+J38</f>
        <v>25174.5</v>
      </c>
      <c r="K39" s="24"/>
      <c r="L39" s="26"/>
      <c r="M39" s="26"/>
      <c r="N39" s="279"/>
      <c r="O39" s="280"/>
      <c r="P39" s="6"/>
    </row>
    <row r="40" spans="1:16" ht="24" customHeight="1" thickBot="1" x14ac:dyDescent="0.25">
      <c r="A40" s="12" t="s">
        <v>7</v>
      </c>
      <c r="B40" s="13" t="s">
        <v>18</v>
      </c>
      <c r="C40" s="423" t="s">
        <v>32</v>
      </c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283"/>
      <c r="O40" s="284"/>
      <c r="P40" s="6"/>
    </row>
    <row r="41" spans="1:16" ht="12" customHeight="1" x14ac:dyDescent="0.2">
      <c r="A41" s="383" t="s">
        <v>7</v>
      </c>
      <c r="B41" s="419" t="s">
        <v>18</v>
      </c>
      <c r="C41" s="369" t="s">
        <v>7</v>
      </c>
      <c r="D41" s="372" t="s">
        <v>33</v>
      </c>
      <c r="E41" s="336" t="s">
        <v>29</v>
      </c>
      <c r="F41" s="336" t="s">
        <v>60</v>
      </c>
      <c r="G41" s="85" t="s">
        <v>27</v>
      </c>
      <c r="H41" s="79">
        <v>1812.4</v>
      </c>
      <c r="I41" s="14">
        <v>1820.5</v>
      </c>
      <c r="J41" s="37">
        <v>1809.9</v>
      </c>
      <c r="K41" s="285" t="s">
        <v>65</v>
      </c>
      <c r="L41" s="155">
        <v>4</v>
      </c>
      <c r="M41" s="261" t="s">
        <v>156</v>
      </c>
      <c r="N41" s="325"/>
      <c r="O41" s="326"/>
    </row>
    <row r="42" spans="1:16" ht="15" customHeight="1" x14ac:dyDescent="0.2">
      <c r="A42" s="384"/>
      <c r="B42" s="376"/>
      <c r="C42" s="370"/>
      <c r="D42" s="373"/>
      <c r="E42" s="337"/>
      <c r="F42" s="337"/>
      <c r="G42" s="126" t="s">
        <v>96</v>
      </c>
      <c r="H42" s="127">
        <v>180</v>
      </c>
      <c r="I42" s="33">
        <v>181.1</v>
      </c>
      <c r="J42" s="78">
        <v>159.6</v>
      </c>
      <c r="K42" s="286"/>
      <c r="L42" s="156"/>
      <c r="M42" s="196"/>
      <c r="N42" s="327"/>
      <c r="O42" s="328"/>
    </row>
    <row r="43" spans="1:16" ht="15" customHeight="1" x14ac:dyDescent="0.2">
      <c r="A43" s="384"/>
      <c r="B43" s="376"/>
      <c r="C43" s="370"/>
      <c r="D43" s="373"/>
      <c r="E43" s="337"/>
      <c r="F43" s="337"/>
      <c r="G43" s="126" t="s">
        <v>41</v>
      </c>
      <c r="H43" s="127">
        <v>0</v>
      </c>
      <c r="I43" s="33">
        <v>68.400000000000006</v>
      </c>
      <c r="J43" s="78">
        <v>69.7</v>
      </c>
      <c r="K43" s="286"/>
      <c r="L43" s="156"/>
      <c r="M43" s="196"/>
      <c r="N43" s="327"/>
      <c r="O43" s="328"/>
    </row>
    <row r="44" spans="1:16" ht="15" customHeight="1" x14ac:dyDescent="0.2">
      <c r="A44" s="384"/>
      <c r="B44" s="376"/>
      <c r="C44" s="370"/>
      <c r="D44" s="373"/>
      <c r="E44" s="337"/>
      <c r="F44" s="337"/>
      <c r="G44" s="86"/>
      <c r="H44" s="18"/>
      <c r="I44" s="17"/>
      <c r="J44" s="18"/>
      <c r="K44" s="286"/>
      <c r="L44" s="156"/>
      <c r="M44" s="196"/>
      <c r="N44" s="327"/>
      <c r="O44" s="328"/>
    </row>
    <row r="45" spans="1:16" ht="15.6" customHeight="1" thickBot="1" x14ac:dyDescent="0.25">
      <c r="A45" s="385"/>
      <c r="B45" s="420"/>
      <c r="C45" s="371"/>
      <c r="D45" s="374"/>
      <c r="E45" s="338"/>
      <c r="F45" s="338"/>
      <c r="G45" s="87" t="s">
        <v>8</v>
      </c>
      <c r="H45" s="39">
        <f>SUM(H41:H44)</f>
        <v>1992.4</v>
      </c>
      <c r="I45" s="35">
        <f>SUM(I41:I44)</f>
        <v>2070</v>
      </c>
      <c r="J45" s="131">
        <f>SUM(J41:J44)</f>
        <v>2039.2</v>
      </c>
      <c r="K45" s="287"/>
      <c r="L45" s="157"/>
      <c r="M45" s="204"/>
      <c r="N45" s="329"/>
      <c r="O45" s="330"/>
      <c r="P45" s="6"/>
    </row>
    <row r="46" spans="1:16" ht="22.15" customHeight="1" x14ac:dyDescent="0.2">
      <c r="A46" s="383" t="s">
        <v>7</v>
      </c>
      <c r="B46" s="419" t="s">
        <v>18</v>
      </c>
      <c r="C46" s="369" t="s">
        <v>18</v>
      </c>
      <c r="D46" s="372" t="s">
        <v>132</v>
      </c>
      <c r="E46" s="336" t="s">
        <v>29</v>
      </c>
      <c r="F46" s="336" t="s">
        <v>60</v>
      </c>
      <c r="G46" s="88" t="s">
        <v>97</v>
      </c>
      <c r="H46" s="19">
        <v>190.2</v>
      </c>
      <c r="I46" s="14">
        <v>190.2</v>
      </c>
      <c r="J46" s="37">
        <v>190.2</v>
      </c>
      <c r="K46" s="285" t="s">
        <v>64</v>
      </c>
      <c r="L46" s="158">
        <v>103</v>
      </c>
      <c r="M46" s="221" t="s">
        <v>157</v>
      </c>
      <c r="N46" s="294" t="s">
        <v>169</v>
      </c>
      <c r="O46" s="300"/>
      <c r="P46" s="6"/>
    </row>
    <row r="47" spans="1:16" ht="25.15" customHeight="1" x14ac:dyDescent="0.2">
      <c r="A47" s="384"/>
      <c r="B47" s="376"/>
      <c r="C47" s="370"/>
      <c r="D47" s="373"/>
      <c r="E47" s="337"/>
      <c r="F47" s="337"/>
      <c r="G47" s="135" t="s">
        <v>41</v>
      </c>
      <c r="H47" s="136">
        <v>57.4</v>
      </c>
      <c r="I47" s="137">
        <v>0</v>
      </c>
      <c r="J47" s="138"/>
      <c r="K47" s="356"/>
      <c r="L47" s="222"/>
      <c r="M47" s="223"/>
      <c r="N47" s="296"/>
      <c r="O47" s="301"/>
      <c r="P47" s="6"/>
    </row>
    <row r="48" spans="1:16" ht="22.9" customHeight="1" x14ac:dyDescent="0.2">
      <c r="A48" s="384"/>
      <c r="B48" s="376"/>
      <c r="C48" s="370"/>
      <c r="D48" s="373"/>
      <c r="E48" s="337"/>
      <c r="F48" s="337"/>
      <c r="G48" s="135"/>
      <c r="H48" s="136"/>
      <c r="I48" s="137"/>
      <c r="J48" s="138"/>
      <c r="K48" s="355" t="s">
        <v>67</v>
      </c>
      <c r="L48" s="156">
        <v>3900</v>
      </c>
      <c r="M48" s="159" t="s">
        <v>168</v>
      </c>
      <c r="N48" s="296"/>
      <c r="O48" s="301"/>
      <c r="P48" s="6"/>
    </row>
    <row r="49" spans="1:16" ht="13.15" customHeight="1" x14ac:dyDescent="0.2">
      <c r="A49" s="384"/>
      <c r="B49" s="376"/>
      <c r="C49" s="370"/>
      <c r="D49" s="373"/>
      <c r="E49" s="337"/>
      <c r="F49" s="337"/>
      <c r="G49" s="89" t="s">
        <v>27</v>
      </c>
      <c r="H49" s="77">
        <v>377.9</v>
      </c>
      <c r="I49" s="33">
        <v>1</v>
      </c>
      <c r="J49" s="78">
        <v>1</v>
      </c>
      <c r="K49" s="356"/>
      <c r="L49" s="160"/>
      <c r="M49" s="218"/>
      <c r="N49" s="296"/>
      <c r="O49" s="301"/>
      <c r="P49" s="6"/>
    </row>
    <row r="50" spans="1:16" ht="37.15" customHeight="1" x14ac:dyDescent="0.2">
      <c r="A50" s="384"/>
      <c r="B50" s="376"/>
      <c r="C50" s="370"/>
      <c r="D50" s="373"/>
      <c r="E50" s="337"/>
      <c r="F50" s="337"/>
      <c r="G50" s="86" t="s">
        <v>66</v>
      </c>
      <c r="H50" s="16">
        <v>1</v>
      </c>
      <c r="I50" s="17">
        <v>480</v>
      </c>
      <c r="J50" s="18">
        <v>388.6</v>
      </c>
      <c r="K50" s="145" t="s">
        <v>133</v>
      </c>
      <c r="L50" s="160">
        <v>100</v>
      </c>
      <c r="M50" s="218" t="s">
        <v>158</v>
      </c>
      <c r="N50" s="296"/>
      <c r="O50" s="301"/>
      <c r="P50" s="6"/>
    </row>
    <row r="51" spans="1:16" ht="25.9" customHeight="1" thickBot="1" x14ac:dyDescent="0.25">
      <c r="A51" s="385"/>
      <c r="B51" s="420"/>
      <c r="C51" s="371"/>
      <c r="D51" s="374"/>
      <c r="E51" s="338"/>
      <c r="F51" s="338"/>
      <c r="G51" s="87" t="s">
        <v>8</v>
      </c>
      <c r="H51" s="35">
        <f>SUM(H46:H50)</f>
        <v>626.5</v>
      </c>
      <c r="I51" s="35">
        <f>SUM(I46:I50)</f>
        <v>671.2</v>
      </c>
      <c r="J51" s="35">
        <f>SUM(J46:J50)</f>
        <v>579.79999999999995</v>
      </c>
      <c r="K51" s="224" t="s">
        <v>134</v>
      </c>
      <c r="L51" s="225" t="s">
        <v>135</v>
      </c>
      <c r="M51" s="266">
        <v>25</v>
      </c>
      <c r="N51" s="302"/>
      <c r="O51" s="303"/>
      <c r="P51" s="6"/>
    </row>
    <row r="52" spans="1:16" ht="36.6" customHeight="1" x14ac:dyDescent="0.2">
      <c r="A52" s="383" t="s">
        <v>7</v>
      </c>
      <c r="B52" s="419" t="s">
        <v>18</v>
      </c>
      <c r="C52" s="369" t="s">
        <v>19</v>
      </c>
      <c r="D52" s="372" t="s">
        <v>136</v>
      </c>
      <c r="E52" s="336" t="s">
        <v>29</v>
      </c>
      <c r="F52" s="336" t="s">
        <v>60</v>
      </c>
      <c r="G52" s="88" t="s">
        <v>27</v>
      </c>
      <c r="H52" s="19">
        <v>7</v>
      </c>
      <c r="I52" s="14">
        <v>7</v>
      </c>
      <c r="J52" s="37">
        <v>7</v>
      </c>
      <c r="K52" s="67" t="s">
        <v>98</v>
      </c>
      <c r="L52" s="158">
        <v>7</v>
      </c>
      <c r="M52" s="221" t="s">
        <v>159</v>
      </c>
      <c r="N52" s="294"/>
      <c r="O52" s="300"/>
      <c r="P52" s="6"/>
    </row>
    <row r="53" spans="1:16" ht="11.45" customHeight="1" x14ac:dyDescent="0.2">
      <c r="A53" s="384"/>
      <c r="B53" s="376"/>
      <c r="C53" s="370"/>
      <c r="D53" s="373"/>
      <c r="E53" s="337"/>
      <c r="F53" s="337"/>
      <c r="G53" s="86" t="s">
        <v>97</v>
      </c>
      <c r="H53" s="16">
        <v>0</v>
      </c>
      <c r="I53" s="17">
        <v>0</v>
      </c>
      <c r="J53" s="18">
        <v>0</v>
      </c>
      <c r="K53" s="355"/>
      <c r="L53" s="38"/>
      <c r="M53" s="29"/>
      <c r="N53" s="296"/>
      <c r="O53" s="301"/>
      <c r="P53" s="6"/>
    </row>
    <row r="54" spans="1:16" ht="12.6" customHeight="1" thickBot="1" x14ac:dyDescent="0.25">
      <c r="A54" s="385"/>
      <c r="B54" s="420"/>
      <c r="C54" s="371"/>
      <c r="D54" s="374"/>
      <c r="E54" s="338"/>
      <c r="F54" s="338"/>
      <c r="G54" s="87" t="s">
        <v>8</v>
      </c>
      <c r="H54" s="35">
        <f>SUM(H52:H53)</f>
        <v>7</v>
      </c>
      <c r="I54" s="35">
        <f>SUM(I52:I53)</f>
        <v>7</v>
      </c>
      <c r="J54" s="35">
        <f>SUM(J52:J53)</f>
        <v>7</v>
      </c>
      <c r="K54" s="357"/>
      <c r="L54" s="40"/>
      <c r="M54" s="226"/>
      <c r="N54" s="302"/>
      <c r="O54" s="303"/>
      <c r="P54" s="6"/>
    </row>
    <row r="55" spans="1:16" ht="14.25" customHeight="1" thickBot="1" x14ac:dyDescent="0.25">
      <c r="A55" s="36" t="s">
        <v>7</v>
      </c>
      <c r="B55" s="23" t="s">
        <v>18</v>
      </c>
      <c r="C55" s="363" t="s">
        <v>10</v>
      </c>
      <c r="D55" s="364"/>
      <c r="E55" s="364"/>
      <c r="F55" s="364"/>
      <c r="G55" s="366"/>
      <c r="H55" s="24">
        <f>H45+H54+H51</f>
        <v>2625.9</v>
      </c>
      <c r="I55" s="24">
        <f>I45+I54+I51</f>
        <v>2748.2</v>
      </c>
      <c r="J55" s="24">
        <f>J45+J54+J51</f>
        <v>2626</v>
      </c>
      <c r="K55" s="25"/>
      <c r="L55" s="26"/>
      <c r="M55" s="26"/>
      <c r="N55" s="275"/>
      <c r="O55" s="313"/>
      <c r="P55" s="6"/>
    </row>
    <row r="56" spans="1:16" ht="13.15" customHeight="1" thickBot="1" x14ac:dyDescent="0.25">
      <c r="A56" s="12" t="s">
        <v>7</v>
      </c>
      <c r="B56" s="13" t="s">
        <v>19</v>
      </c>
      <c r="C56" s="444" t="s">
        <v>57</v>
      </c>
      <c r="D56" s="445"/>
      <c r="E56" s="445"/>
      <c r="F56" s="445"/>
      <c r="G56" s="445"/>
      <c r="H56" s="445"/>
      <c r="I56" s="445"/>
      <c r="J56" s="445"/>
      <c r="K56" s="445"/>
      <c r="L56" s="445"/>
      <c r="M56" s="445"/>
      <c r="N56" s="314"/>
      <c r="O56" s="315"/>
      <c r="P56" s="6"/>
    </row>
    <row r="57" spans="1:16" ht="12.6" customHeight="1" x14ac:dyDescent="0.2">
      <c r="A57" s="383" t="s">
        <v>7</v>
      </c>
      <c r="B57" s="419" t="s">
        <v>19</v>
      </c>
      <c r="C57" s="369" t="s">
        <v>7</v>
      </c>
      <c r="D57" s="372" t="s">
        <v>23</v>
      </c>
      <c r="E57" s="336" t="s">
        <v>29</v>
      </c>
      <c r="F57" s="336" t="s">
        <v>60</v>
      </c>
      <c r="G57" s="88" t="s">
        <v>97</v>
      </c>
      <c r="H57" s="19">
        <v>146.69999999999999</v>
      </c>
      <c r="I57" s="14">
        <v>146.69999999999999</v>
      </c>
      <c r="J57" s="31">
        <v>146.69999999999999</v>
      </c>
      <c r="K57" s="351" t="s">
        <v>24</v>
      </c>
      <c r="L57" s="149" t="s">
        <v>137</v>
      </c>
      <c r="M57" s="154" t="s">
        <v>137</v>
      </c>
      <c r="N57" s="267"/>
      <c r="O57" s="268"/>
    </row>
    <row r="58" spans="1:16" ht="10.9" customHeight="1" x14ac:dyDescent="0.2">
      <c r="A58" s="384"/>
      <c r="B58" s="376"/>
      <c r="C58" s="370"/>
      <c r="D58" s="373"/>
      <c r="E58" s="337"/>
      <c r="F58" s="337"/>
      <c r="G58" s="126" t="s">
        <v>41</v>
      </c>
      <c r="H58" s="32">
        <v>0</v>
      </c>
      <c r="I58" s="33">
        <v>0</v>
      </c>
      <c r="J58" s="34">
        <v>0</v>
      </c>
      <c r="K58" s="352"/>
      <c r="L58" s="151"/>
      <c r="M58" s="159"/>
      <c r="N58" s="304"/>
      <c r="O58" s="305"/>
    </row>
    <row r="59" spans="1:16" ht="14.25" customHeight="1" x14ac:dyDescent="0.2">
      <c r="A59" s="384"/>
      <c r="B59" s="376"/>
      <c r="C59" s="370"/>
      <c r="D59" s="373"/>
      <c r="E59" s="337"/>
      <c r="F59" s="337"/>
      <c r="G59" s="126" t="s">
        <v>96</v>
      </c>
      <c r="H59" s="32">
        <v>0</v>
      </c>
      <c r="I59" s="33">
        <v>1</v>
      </c>
      <c r="J59" s="34">
        <v>1</v>
      </c>
      <c r="K59" s="352"/>
      <c r="L59" s="151"/>
      <c r="M59" s="159"/>
      <c r="N59" s="304"/>
      <c r="O59" s="305"/>
    </row>
    <row r="60" spans="1:16" ht="12.6" customHeight="1" x14ac:dyDescent="0.2">
      <c r="A60" s="384"/>
      <c r="B60" s="376"/>
      <c r="C60" s="370"/>
      <c r="D60" s="373"/>
      <c r="E60" s="337"/>
      <c r="F60" s="337"/>
      <c r="G60" s="86" t="s">
        <v>27</v>
      </c>
      <c r="H60" s="104">
        <v>142.69999999999999</v>
      </c>
      <c r="I60" s="17">
        <v>142.69999999999999</v>
      </c>
      <c r="J60" s="27">
        <v>142.69999999999999</v>
      </c>
      <c r="K60" s="352"/>
      <c r="L60" s="151"/>
      <c r="M60" s="159"/>
      <c r="N60" s="304"/>
      <c r="O60" s="305"/>
    </row>
    <row r="61" spans="1:16" ht="12.75" customHeight="1" thickBot="1" x14ac:dyDescent="0.25">
      <c r="A61" s="385"/>
      <c r="B61" s="420"/>
      <c r="C61" s="371"/>
      <c r="D61" s="374"/>
      <c r="E61" s="338"/>
      <c r="F61" s="338"/>
      <c r="G61" s="87" t="s">
        <v>8</v>
      </c>
      <c r="H61" s="41">
        <f>SUM(H57:H60)</f>
        <v>289.39999999999998</v>
      </c>
      <c r="I61" s="41">
        <f t="shared" ref="I61" si="6">SUM(I57:I60)</f>
        <v>290.39999999999998</v>
      </c>
      <c r="J61" s="41">
        <f>SUM(J57:J60)</f>
        <v>290.39999999999998</v>
      </c>
      <c r="K61" s="353"/>
      <c r="L61" s="152"/>
      <c r="M61" s="161"/>
      <c r="N61" s="306"/>
      <c r="O61" s="307"/>
      <c r="P61" s="6"/>
    </row>
    <row r="62" spans="1:16" ht="12.75" customHeight="1" x14ac:dyDescent="0.2">
      <c r="A62" s="425" t="s">
        <v>7</v>
      </c>
      <c r="B62" s="375" t="s">
        <v>19</v>
      </c>
      <c r="C62" s="378" t="s">
        <v>9</v>
      </c>
      <c r="D62" s="380" t="s">
        <v>115</v>
      </c>
      <c r="E62" s="336" t="s">
        <v>29</v>
      </c>
      <c r="F62" s="421" t="s">
        <v>60</v>
      </c>
      <c r="G62" s="90" t="s">
        <v>27</v>
      </c>
      <c r="H62" s="79">
        <v>196.4</v>
      </c>
      <c r="I62" s="31">
        <v>199.2</v>
      </c>
      <c r="J62" s="31">
        <v>199.2</v>
      </c>
      <c r="K62" s="351" t="s">
        <v>24</v>
      </c>
      <c r="L62" s="149" t="s">
        <v>116</v>
      </c>
      <c r="M62" s="154" t="s">
        <v>116</v>
      </c>
      <c r="N62" s="269"/>
      <c r="O62" s="308"/>
      <c r="P62" s="6"/>
    </row>
    <row r="63" spans="1:16" ht="12.75" customHeight="1" x14ac:dyDescent="0.2">
      <c r="A63" s="426"/>
      <c r="B63" s="376"/>
      <c r="C63" s="370"/>
      <c r="D63" s="381"/>
      <c r="E63" s="337"/>
      <c r="F63" s="337"/>
      <c r="G63" s="133" t="s">
        <v>96</v>
      </c>
      <c r="H63" s="80">
        <v>12</v>
      </c>
      <c r="I63" s="34">
        <v>15.5</v>
      </c>
      <c r="J63" s="34">
        <v>15.2</v>
      </c>
      <c r="K63" s="352"/>
      <c r="L63" s="28"/>
      <c r="M63" s="205"/>
      <c r="N63" s="309"/>
      <c r="O63" s="310"/>
      <c r="P63" s="6"/>
    </row>
    <row r="64" spans="1:16" ht="12.75" customHeight="1" x14ac:dyDescent="0.2">
      <c r="A64" s="426"/>
      <c r="B64" s="376"/>
      <c r="C64" s="370"/>
      <c r="D64" s="381"/>
      <c r="E64" s="337"/>
      <c r="F64" s="337"/>
      <c r="G64" s="86" t="s">
        <v>41</v>
      </c>
      <c r="H64" s="80">
        <v>0</v>
      </c>
      <c r="I64" s="34">
        <v>1.3</v>
      </c>
      <c r="J64" s="34">
        <v>0</v>
      </c>
      <c r="K64" s="352"/>
      <c r="L64" s="28"/>
      <c r="M64" s="205"/>
      <c r="N64" s="309"/>
      <c r="O64" s="310"/>
      <c r="P64" s="6"/>
    </row>
    <row r="65" spans="1:16" ht="12" customHeight="1" thickBot="1" x14ac:dyDescent="0.25">
      <c r="A65" s="427"/>
      <c r="B65" s="377"/>
      <c r="C65" s="379"/>
      <c r="D65" s="382"/>
      <c r="E65" s="338"/>
      <c r="F65" s="422"/>
      <c r="G65" s="87" t="s">
        <v>8</v>
      </c>
      <c r="H65" s="39">
        <f>SUM(H62:H64)</f>
        <v>208.4</v>
      </c>
      <c r="I65" s="35">
        <f>SUM(I62:I64)</f>
        <v>216</v>
      </c>
      <c r="J65" s="35">
        <f>SUM(J62:J64)</f>
        <v>214.39999999999998</v>
      </c>
      <c r="K65" s="353"/>
      <c r="L65" s="30"/>
      <c r="M65" s="206"/>
      <c r="N65" s="311"/>
      <c r="O65" s="312"/>
      <c r="P65" s="6"/>
    </row>
    <row r="66" spans="1:16" ht="13.5" customHeight="1" thickBot="1" x14ac:dyDescent="0.25">
      <c r="A66" s="36" t="s">
        <v>7</v>
      </c>
      <c r="B66" s="23" t="s">
        <v>19</v>
      </c>
      <c r="C66" s="363" t="s">
        <v>10</v>
      </c>
      <c r="D66" s="364"/>
      <c r="E66" s="364"/>
      <c r="F66" s="364"/>
      <c r="G66" s="366"/>
      <c r="H66" s="129">
        <f>H65+H61</f>
        <v>497.79999999999995</v>
      </c>
      <c r="I66" s="129">
        <f t="shared" ref="I66:J66" si="7">I65+I61</f>
        <v>506.4</v>
      </c>
      <c r="J66" s="129">
        <f t="shared" si="7"/>
        <v>504.79999999999995</v>
      </c>
      <c r="K66" s="25"/>
      <c r="L66" s="26"/>
      <c r="M66" s="98"/>
      <c r="N66" s="279"/>
      <c r="O66" s="280"/>
      <c r="P66" s="6"/>
    </row>
    <row r="67" spans="1:16" ht="12" customHeight="1" thickBot="1" x14ac:dyDescent="0.25">
      <c r="A67" s="36" t="s">
        <v>7</v>
      </c>
      <c r="B67" s="359" t="s">
        <v>11</v>
      </c>
      <c r="C67" s="360"/>
      <c r="D67" s="360"/>
      <c r="E67" s="360"/>
      <c r="F67" s="360"/>
      <c r="G67" s="361"/>
      <c r="H67" s="119">
        <f>H39+H18+H55+H66</f>
        <v>44982.3</v>
      </c>
      <c r="I67" s="119">
        <f t="shared" ref="I67:J67" si="8">I39+I18+I55+I66</f>
        <v>45710.1</v>
      </c>
      <c r="J67" s="119">
        <f t="shared" si="8"/>
        <v>45338.200000000004</v>
      </c>
      <c r="K67" s="43"/>
      <c r="L67" s="43"/>
      <c r="M67" s="43"/>
      <c r="N67" s="281"/>
      <c r="O67" s="282"/>
      <c r="P67" s="6"/>
    </row>
    <row r="68" spans="1:16" ht="12.75" customHeight="1" thickBot="1" x14ac:dyDescent="0.25">
      <c r="A68" s="12" t="s">
        <v>9</v>
      </c>
      <c r="B68" s="476" t="s">
        <v>34</v>
      </c>
      <c r="C68" s="477"/>
      <c r="D68" s="477"/>
      <c r="E68" s="477"/>
      <c r="F68" s="477"/>
      <c r="G68" s="477"/>
      <c r="H68" s="477"/>
      <c r="I68" s="477"/>
      <c r="J68" s="477"/>
      <c r="K68" s="477"/>
      <c r="L68" s="477"/>
      <c r="M68" s="477"/>
      <c r="N68" s="281"/>
      <c r="O68" s="282"/>
    </row>
    <row r="69" spans="1:16" ht="14.25" customHeight="1" thickBot="1" x14ac:dyDescent="0.25">
      <c r="A69" s="12" t="s">
        <v>9</v>
      </c>
      <c r="B69" s="13" t="s">
        <v>7</v>
      </c>
      <c r="C69" s="478" t="s">
        <v>39</v>
      </c>
      <c r="D69" s="479"/>
      <c r="E69" s="479"/>
      <c r="F69" s="479"/>
      <c r="G69" s="479"/>
      <c r="H69" s="479"/>
      <c r="I69" s="479"/>
      <c r="J69" s="479"/>
      <c r="K69" s="479"/>
      <c r="L69" s="479"/>
      <c r="M69" s="479"/>
      <c r="N69" s="283"/>
      <c r="O69" s="284"/>
    </row>
    <row r="70" spans="1:16" ht="12" customHeight="1" x14ac:dyDescent="0.2">
      <c r="A70" s="390" t="s">
        <v>9</v>
      </c>
      <c r="B70" s="392" t="s">
        <v>7</v>
      </c>
      <c r="C70" s="386" t="s">
        <v>7</v>
      </c>
      <c r="D70" s="508" t="s">
        <v>58</v>
      </c>
      <c r="E70" s="503" t="s">
        <v>29</v>
      </c>
      <c r="F70" s="509" t="s">
        <v>60</v>
      </c>
      <c r="G70" s="44" t="s">
        <v>27</v>
      </c>
      <c r="H70" s="105">
        <v>17</v>
      </c>
      <c r="I70" s="31">
        <v>17</v>
      </c>
      <c r="J70" s="37">
        <v>17</v>
      </c>
      <c r="K70" s="273" t="s">
        <v>40</v>
      </c>
      <c r="L70" s="163">
        <v>90</v>
      </c>
      <c r="M70" s="96">
        <v>90</v>
      </c>
      <c r="N70" s="275"/>
      <c r="O70" s="276"/>
    </row>
    <row r="71" spans="1:16" ht="50.45" customHeight="1" thickBot="1" x14ac:dyDescent="0.25">
      <c r="A71" s="418"/>
      <c r="B71" s="513"/>
      <c r="C71" s="511"/>
      <c r="D71" s="395"/>
      <c r="E71" s="368"/>
      <c r="F71" s="510"/>
      <c r="G71" s="45" t="s">
        <v>8</v>
      </c>
      <c r="H71" s="46">
        <f t="shared" ref="H71:J71" si="9">SUM(H70:H70)</f>
        <v>17</v>
      </c>
      <c r="I71" s="46">
        <f t="shared" si="9"/>
        <v>17</v>
      </c>
      <c r="J71" s="46">
        <f t="shared" si="9"/>
        <v>17</v>
      </c>
      <c r="K71" s="274"/>
      <c r="L71" s="162"/>
      <c r="M71" s="148"/>
      <c r="N71" s="277"/>
      <c r="O71" s="278"/>
    </row>
    <row r="72" spans="1:16" ht="18" customHeight="1" x14ac:dyDescent="0.2">
      <c r="A72" s="367" t="s">
        <v>9</v>
      </c>
      <c r="B72" s="512" t="s">
        <v>7</v>
      </c>
      <c r="C72" s="386" t="s">
        <v>18</v>
      </c>
      <c r="D72" s="508" t="s">
        <v>68</v>
      </c>
      <c r="E72" s="503" t="s">
        <v>29</v>
      </c>
      <c r="F72" s="509" t="s">
        <v>60</v>
      </c>
      <c r="G72" s="44" t="s">
        <v>27</v>
      </c>
      <c r="H72" s="105">
        <v>0</v>
      </c>
      <c r="I72" s="31">
        <v>0</v>
      </c>
      <c r="J72" s="37">
        <v>0</v>
      </c>
      <c r="K72" s="273" t="s">
        <v>69</v>
      </c>
      <c r="L72" s="163">
        <v>0</v>
      </c>
      <c r="M72" s="506">
        <v>0</v>
      </c>
      <c r="N72" s="275"/>
      <c r="O72" s="276"/>
    </row>
    <row r="73" spans="1:16" ht="21.6" customHeight="1" thickBot="1" x14ac:dyDescent="0.25">
      <c r="A73" s="368"/>
      <c r="B73" s="368"/>
      <c r="C73" s="511"/>
      <c r="D73" s="395"/>
      <c r="E73" s="368"/>
      <c r="F73" s="510"/>
      <c r="G73" s="45" t="s">
        <v>8</v>
      </c>
      <c r="H73" s="46">
        <f t="shared" ref="H73:J73" si="10">SUM(H72:H72)</f>
        <v>0</v>
      </c>
      <c r="I73" s="46">
        <f t="shared" si="10"/>
        <v>0</v>
      </c>
      <c r="J73" s="46">
        <f t="shared" si="10"/>
        <v>0</v>
      </c>
      <c r="K73" s="274"/>
      <c r="L73" s="162"/>
      <c r="M73" s="507"/>
      <c r="N73" s="277"/>
      <c r="O73" s="278"/>
    </row>
    <row r="74" spans="1:16" ht="18" customHeight="1" thickBot="1" x14ac:dyDescent="0.25">
      <c r="A74" s="12" t="s">
        <v>9</v>
      </c>
      <c r="B74" s="13" t="s">
        <v>7</v>
      </c>
      <c r="C74" s="502" t="s">
        <v>10</v>
      </c>
      <c r="D74" s="442"/>
      <c r="E74" s="442"/>
      <c r="F74" s="442"/>
      <c r="G74" s="442"/>
      <c r="H74" s="114">
        <f>H71+H73</f>
        <v>17</v>
      </c>
      <c r="I74" s="114">
        <f>I71+I73</f>
        <v>17</v>
      </c>
      <c r="J74" s="114">
        <f>J71+J73</f>
        <v>17</v>
      </c>
      <c r="K74" s="188"/>
      <c r="L74" s="26"/>
      <c r="M74" s="26"/>
      <c r="N74" s="279"/>
      <c r="O74" s="280"/>
      <c r="P74" s="6"/>
    </row>
    <row r="75" spans="1:16" ht="21" customHeight="1" thickBot="1" x14ac:dyDescent="0.25">
      <c r="A75" s="12" t="s">
        <v>9</v>
      </c>
      <c r="B75" s="13" t="s">
        <v>9</v>
      </c>
      <c r="C75" s="444" t="s">
        <v>59</v>
      </c>
      <c r="D75" s="445"/>
      <c r="E75" s="445"/>
      <c r="F75" s="445"/>
      <c r="G75" s="445"/>
      <c r="H75" s="445"/>
      <c r="I75" s="445"/>
      <c r="J75" s="445"/>
      <c r="K75" s="445"/>
      <c r="L75" s="445"/>
      <c r="M75" s="445"/>
      <c r="N75" s="283"/>
      <c r="O75" s="284"/>
      <c r="P75" s="6"/>
    </row>
    <row r="76" spans="1:16" ht="21" customHeight="1" x14ac:dyDescent="0.2">
      <c r="A76" s="390" t="s">
        <v>9</v>
      </c>
      <c r="B76" s="392" t="s">
        <v>9</v>
      </c>
      <c r="C76" s="386" t="s">
        <v>138</v>
      </c>
      <c r="D76" s="394" t="s">
        <v>139</v>
      </c>
      <c r="E76" s="331" t="s">
        <v>29</v>
      </c>
      <c r="F76" s="333" t="s">
        <v>60</v>
      </c>
      <c r="G76" s="110" t="s">
        <v>27</v>
      </c>
      <c r="H76" s="37">
        <v>84.8</v>
      </c>
      <c r="I76" s="31">
        <v>80.3</v>
      </c>
      <c r="J76" s="37">
        <v>74.2</v>
      </c>
      <c r="K76" s="273"/>
      <c r="L76" s="112"/>
      <c r="M76" s="173"/>
      <c r="N76" s="267"/>
      <c r="O76" s="268"/>
      <c r="P76" s="6"/>
    </row>
    <row r="77" spans="1:16" ht="23.45" customHeight="1" thickBot="1" x14ac:dyDescent="0.25">
      <c r="A77" s="391"/>
      <c r="B77" s="393"/>
      <c r="C77" s="387"/>
      <c r="D77" s="395"/>
      <c r="E77" s="332"/>
      <c r="F77" s="334"/>
      <c r="G77" s="111" t="s">
        <v>8</v>
      </c>
      <c r="H77" s="48">
        <f t="shared" ref="H77:J77" si="11">SUM(H76:H76)</f>
        <v>84.8</v>
      </c>
      <c r="I77" s="21">
        <f t="shared" si="11"/>
        <v>80.3</v>
      </c>
      <c r="J77" s="46">
        <f t="shared" si="11"/>
        <v>74.2</v>
      </c>
      <c r="K77" s="335"/>
      <c r="L77" s="113"/>
      <c r="M77" s="172"/>
      <c r="N77" s="306"/>
      <c r="O77" s="307"/>
      <c r="P77" s="6"/>
    </row>
    <row r="78" spans="1:16" ht="37.15" customHeight="1" thickBot="1" x14ac:dyDescent="0.25">
      <c r="A78" s="176"/>
      <c r="B78" s="183"/>
      <c r="C78" s="178"/>
      <c r="D78" s="179" t="s">
        <v>99</v>
      </c>
      <c r="E78" s="180"/>
      <c r="F78" s="181"/>
      <c r="G78" s="110"/>
      <c r="H78" s="37"/>
      <c r="I78" s="31"/>
      <c r="J78" s="37"/>
      <c r="K78" s="174" t="s">
        <v>105</v>
      </c>
      <c r="L78" s="112">
        <v>2000</v>
      </c>
      <c r="M78" s="173">
        <v>3445</v>
      </c>
      <c r="N78" s="267" t="s">
        <v>160</v>
      </c>
      <c r="O78" s="268"/>
      <c r="P78" s="6"/>
    </row>
    <row r="79" spans="1:16" ht="21.6" customHeight="1" x14ac:dyDescent="0.2">
      <c r="A79" s="106"/>
      <c r="B79" s="107"/>
      <c r="C79" s="386"/>
      <c r="D79" s="388" t="s">
        <v>100</v>
      </c>
      <c r="E79" s="331"/>
      <c r="F79" s="333"/>
      <c r="G79" s="230"/>
      <c r="H79" s="231"/>
      <c r="I79" s="232"/>
      <c r="J79" s="233"/>
      <c r="K79" s="234" t="s">
        <v>140</v>
      </c>
      <c r="L79" s="235">
        <v>20</v>
      </c>
      <c r="M79" s="236">
        <v>20</v>
      </c>
      <c r="N79" s="269"/>
      <c r="O79" s="270"/>
    </row>
    <row r="80" spans="1:16" ht="25.15" customHeight="1" thickBot="1" x14ac:dyDescent="0.25">
      <c r="A80" s="108"/>
      <c r="B80" s="109"/>
      <c r="C80" s="387"/>
      <c r="D80" s="389"/>
      <c r="E80" s="332"/>
      <c r="F80" s="334"/>
      <c r="G80" s="237"/>
      <c r="H80" s="238"/>
      <c r="I80" s="239"/>
      <c r="J80" s="240"/>
      <c r="K80" s="175" t="s">
        <v>141</v>
      </c>
      <c r="L80" s="113">
        <v>15</v>
      </c>
      <c r="M80" s="147">
        <v>15</v>
      </c>
      <c r="N80" s="271"/>
      <c r="O80" s="272"/>
    </row>
    <row r="81" spans="1:16" ht="36.6" customHeight="1" thickBot="1" x14ac:dyDescent="0.25">
      <c r="A81" s="207"/>
      <c r="B81" s="208"/>
      <c r="C81" s="229"/>
      <c r="D81" s="182" t="s">
        <v>101</v>
      </c>
      <c r="E81" s="180"/>
      <c r="F81" s="181"/>
      <c r="G81" s="230"/>
      <c r="H81" s="231"/>
      <c r="I81" s="232"/>
      <c r="J81" s="233"/>
      <c r="K81" s="174" t="s">
        <v>106</v>
      </c>
      <c r="L81" s="112">
        <v>50</v>
      </c>
      <c r="M81" s="146">
        <v>56</v>
      </c>
      <c r="N81" s="267" t="s">
        <v>161</v>
      </c>
      <c r="O81" s="268"/>
      <c r="P81" s="6"/>
    </row>
    <row r="82" spans="1:16" ht="29.45" customHeight="1" thickBot="1" x14ac:dyDescent="0.25">
      <c r="A82" s="207"/>
      <c r="B82" s="107"/>
      <c r="C82" s="178"/>
      <c r="D82" s="182" t="s">
        <v>142</v>
      </c>
      <c r="E82" s="180"/>
      <c r="F82" s="181"/>
      <c r="G82" s="230"/>
      <c r="H82" s="241"/>
      <c r="I82" s="232"/>
      <c r="J82" s="241"/>
      <c r="K82" s="174" t="s">
        <v>36</v>
      </c>
      <c r="L82" s="112">
        <v>1</v>
      </c>
      <c r="M82" s="146">
        <v>1</v>
      </c>
      <c r="N82" s="269"/>
      <c r="O82" s="270"/>
      <c r="P82" s="6"/>
    </row>
    <row r="83" spans="1:16" ht="36.6" customHeight="1" thickBot="1" x14ac:dyDescent="0.25">
      <c r="A83" s="227"/>
      <c r="B83" s="228"/>
      <c r="C83" s="229"/>
      <c r="D83" s="179" t="s">
        <v>143</v>
      </c>
      <c r="E83" s="180"/>
      <c r="F83" s="181"/>
      <c r="G83" s="230"/>
      <c r="H83" s="241"/>
      <c r="I83" s="232"/>
      <c r="J83" s="241"/>
      <c r="K83" s="174" t="s">
        <v>107</v>
      </c>
      <c r="L83" s="112">
        <v>70</v>
      </c>
      <c r="M83" s="146">
        <v>100</v>
      </c>
      <c r="N83" s="267" t="s">
        <v>162</v>
      </c>
      <c r="O83" s="498"/>
      <c r="P83" s="6"/>
    </row>
    <row r="84" spans="1:16" ht="25.9" customHeight="1" thickBot="1" x14ac:dyDescent="0.25">
      <c r="A84" s="207"/>
      <c r="B84" s="208"/>
      <c r="C84" s="229"/>
      <c r="D84" s="182" t="s">
        <v>102</v>
      </c>
      <c r="E84" s="180"/>
      <c r="F84" s="181"/>
      <c r="G84" s="230"/>
      <c r="H84" s="241"/>
      <c r="I84" s="232"/>
      <c r="J84" s="241"/>
      <c r="K84" s="174" t="s">
        <v>26</v>
      </c>
      <c r="L84" s="112">
        <v>1</v>
      </c>
      <c r="M84" s="146">
        <v>0</v>
      </c>
      <c r="N84" s="267" t="s">
        <v>163</v>
      </c>
      <c r="O84" s="268"/>
      <c r="P84" s="6"/>
    </row>
    <row r="85" spans="1:16" ht="40.15" customHeight="1" thickBot="1" x14ac:dyDescent="0.25">
      <c r="A85" s="207"/>
      <c r="B85" s="208"/>
      <c r="C85" s="229"/>
      <c r="D85" s="182" t="s">
        <v>103</v>
      </c>
      <c r="E85" s="180"/>
      <c r="F85" s="181"/>
      <c r="G85" s="230"/>
      <c r="H85" s="241"/>
      <c r="I85" s="232"/>
      <c r="J85" s="241"/>
      <c r="K85" s="174" t="s">
        <v>26</v>
      </c>
      <c r="L85" s="112">
        <v>44</v>
      </c>
      <c r="M85" s="146">
        <v>44</v>
      </c>
      <c r="N85" s="275"/>
      <c r="O85" s="313"/>
      <c r="P85" s="6"/>
    </row>
    <row r="86" spans="1:16" ht="61.9" customHeight="1" thickBot="1" x14ac:dyDescent="0.25">
      <c r="A86" s="207"/>
      <c r="B86" s="208"/>
      <c r="C86" s="229"/>
      <c r="D86" s="187" t="s">
        <v>70</v>
      </c>
      <c r="E86" s="242"/>
      <c r="F86" s="243"/>
      <c r="G86" s="244"/>
      <c r="H86" s="245"/>
      <c r="I86" s="246"/>
      <c r="J86" s="247"/>
      <c r="K86" s="185" t="s">
        <v>38</v>
      </c>
      <c r="L86" s="248">
        <v>44</v>
      </c>
      <c r="M86" s="249">
        <v>44</v>
      </c>
      <c r="N86" s="269"/>
      <c r="O86" s="270"/>
      <c r="P86" s="6"/>
    </row>
    <row r="87" spans="1:16" ht="21.6" customHeight="1" thickBot="1" x14ac:dyDescent="0.25">
      <c r="A87" s="207"/>
      <c r="B87" s="208"/>
      <c r="C87" s="229"/>
      <c r="D87" s="182" t="s">
        <v>104</v>
      </c>
      <c r="E87" s="180"/>
      <c r="F87" s="181"/>
      <c r="G87" s="110"/>
      <c r="H87" s="37"/>
      <c r="I87" s="31"/>
      <c r="J87" s="15"/>
      <c r="K87" s="186" t="s">
        <v>37</v>
      </c>
      <c r="L87" s="112">
        <v>3</v>
      </c>
      <c r="M87" s="146">
        <v>2</v>
      </c>
      <c r="N87" s="267" t="s">
        <v>164</v>
      </c>
      <c r="O87" s="268"/>
      <c r="P87" s="6"/>
    </row>
    <row r="88" spans="1:16" ht="40.9" customHeight="1" thickBot="1" x14ac:dyDescent="0.25">
      <c r="A88" s="207"/>
      <c r="B88" s="208"/>
      <c r="C88" s="229"/>
      <c r="D88" s="182" t="s">
        <v>117</v>
      </c>
      <c r="E88" s="180"/>
      <c r="F88" s="181"/>
      <c r="G88" s="110"/>
      <c r="H88" s="37"/>
      <c r="I88" s="31"/>
      <c r="J88" s="15"/>
      <c r="K88" s="174" t="s">
        <v>71</v>
      </c>
      <c r="L88" s="112">
        <v>3</v>
      </c>
      <c r="M88" s="146">
        <v>3</v>
      </c>
      <c r="N88" s="269"/>
      <c r="O88" s="270"/>
      <c r="P88" s="6"/>
    </row>
    <row r="89" spans="1:16" ht="53.45" customHeight="1" thickBot="1" x14ac:dyDescent="0.25">
      <c r="A89" s="207"/>
      <c r="B89" s="208"/>
      <c r="C89" s="229"/>
      <c r="D89" s="182" t="s">
        <v>118</v>
      </c>
      <c r="E89" s="180"/>
      <c r="F89" s="181"/>
      <c r="G89" s="110"/>
      <c r="H89" s="37"/>
      <c r="I89" s="31"/>
      <c r="J89" s="15"/>
      <c r="K89" s="174" t="s">
        <v>120</v>
      </c>
      <c r="L89" s="112">
        <v>20</v>
      </c>
      <c r="M89" s="146">
        <v>9</v>
      </c>
      <c r="N89" s="267" t="s">
        <v>165</v>
      </c>
      <c r="O89" s="268"/>
      <c r="P89" s="6"/>
    </row>
    <row r="90" spans="1:16" ht="56.45" customHeight="1" thickBot="1" x14ac:dyDescent="0.25">
      <c r="A90" s="106"/>
      <c r="B90" s="107"/>
      <c r="C90" s="178"/>
      <c r="D90" s="182" t="s">
        <v>119</v>
      </c>
      <c r="E90" s="180"/>
      <c r="F90" s="181"/>
      <c r="G90" s="110"/>
      <c r="H90" s="37"/>
      <c r="I90" s="31"/>
      <c r="J90" s="15"/>
      <c r="K90" s="174" t="s">
        <v>144</v>
      </c>
      <c r="L90" s="112">
        <v>10</v>
      </c>
      <c r="M90" s="146">
        <v>11</v>
      </c>
      <c r="N90" s="267" t="s">
        <v>166</v>
      </c>
      <c r="O90" s="268"/>
      <c r="P90" s="6"/>
    </row>
    <row r="91" spans="1:16" ht="27" customHeight="1" thickBot="1" x14ac:dyDescent="0.25">
      <c r="A91" s="106"/>
      <c r="B91" s="107"/>
      <c r="C91" s="178"/>
      <c r="D91" s="182" t="s">
        <v>145</v>
      </c>
      <c r="E91" s="180"/>
      <c r="F91" s="181"/>
      <c r="G91" s="110"/>
      <c r="H91" s="37"/>
      <c r="I91" s="31"/>
      <c r="J91" s="15"/>
      <c r="K91" s="174" t="s">
        <v>146</v>
      </c>
      <c r="L91" s="112">
        <v>2</v>
      </c>
      <c r="M91" s="146">
        <v>1</v>
      </c>
      <c r="N91" s="267" t="s">
        <v>167</v>
      </c>
      <c r="O91" s="268"/>
      <c r="P91" s="6"/>
    </row>
    <row r="92" spans="1:16" ht="12.75" customHeight="1" thickBot="1" x14ac:dyDescent="0.25">
      <c r="A92" s="12" t="s">
        <v>9</v>
      </c>
      <c r="B92" s="13" t="s">
        <v>9</v>
      </c>
      <c r="C92" s="502" t="s">
        <v>10</v>
      </c>
      <c r="D92" s="442"/>
      <c r="E92" s="442"/>
      <c r="F92" s="442"/>
      <c r="G92" s="442"/>
      <c r="H92" s="114">
        <f>H77*1</f>
        <v>84.8</v>
      </c>
      <c r="I92" s="114">
        <f>I77*1</f>
        <v>80.3</v>
      </c>
      <c r="J92" s="114">
        <f>J77*1</f>
        <v>74.2</v>
      </c>
      <c r="K92" s="26"/>
      <c r="L92" s="26"/>
      <c r="M92" s="26"/>
      <c r="N92" s="279"/>
      <c r="O92" s="280"/>
      <c r="P92" s="6"/>
    </row>
    <row r="93" spans="1:16" ht="4.5" hidden="1" customHeight="1" thickBot="1" x14ac:dyDescent="0.25">
      <c r="A93" s="184" t="s">
        <v>9</v>
      </c>
      <c r="B93" s="177" t="s">
        <v>9</v>
      </c>
      <c r="C93" s="499" t="s">
        <v>10</v>
      </c>
      <c r="D93" s="500"/>
      <c r="E93" s="500"/>
      <c r="F93" s="500"/>
      <c r="G93" s="500"/>
      <c r="H93" s="47" t="e">
        <f>#REF!+#REF!+#REF!+#REF!+#REF!+#REF!+#REF!+#REF!+#REF!+#REF!+#REF!</f>
        <v>#REF!</v>
      </c>
      <c r="I93" s="115" t="e">
        <f>#REF!+I81+I82+I83+I84+I85+I86+I87+I88+I92</f>
        <v>#REF!</v>
      </c>
      <c r="J93" s="117" t="e">
        <f>#REF!+#REF!+#REF!+#REF!+#REF!+#REF!+#REF!+#REF!+#REF!+#REF!+#REF!</f>
        <v>#REF!</v>
      </c>
      <c r="K93" s="250"/>
      <c r="L93" s="250"/>
      <c r="M93" s="250"/>
      <c r="N93" s="281"/>
      <c r="O93" s="282"/>
      <c r="P93" s="6"/>
    </row>
    <row r="94" spans="1:16" ht="21" hidden="1" customHeight="1" thickBot="1" x14ac:dyDescent="0.25">
      <c r="A94" s="12" t="s">
        <v>9</v>
      </c>
      <c r="B94" s="359" t="s">
        <v>11</v>
      </c>
      <c r="C94" s="360"/>
      <c r="D94" s="360"/>
      <c r="E94" s="360"/>
      <c r="F94" s="360"/>
      <c r="G94" s="360"/>
      <c r="H94" s="49" t="e">
        <f>H74+H93</f>
        <v>#REF!</v>
      </c>
      <c r="I94" s="115" t="e">
        <f>#REF!+#REF!+#REF!+#REF!+#REF!+#REF!+#REF!+#REF!+#REF!+I93</f>
        <v>#REF!</v>
      </c>
      <c r="J94" s="118" t="e">
        <f>J74+J93</f>
        <v>#REF!</v>
      </c>
      <c r="K94" s="43"/>
      <c r="L94" s="43"/>
      <c r="M94" s="43"/>
      <c r="N94" s="281"/>
      <c r="O94" s="282"/>
      <c r="P94" s="6"/>
    </row>
    <row r="95" spans="1:16" ht="15" customHeight="1" thickBot="1" x14ac:dyDescent="0.25">
      <c r="A95" s="36" t="s">
        <v>7</v>
      </c>
      <c r="B95" s="359" t="s">
        <v>11</v>
      </c>
      <c r="C95" s="360"/>
      <c r="D95" s="360"/>
      <c r="E95" s="360"/>
      <c r="F95" s="360"/>
      <c r="G95" s="361"/>
      <c r="H95" s="42">
        <f>H92+H74</f>
        <v>101.8</v>
      </c>
      <c r="I95" s="119">
        <f>I92+I74</f>
        <v>97.3</v>
      </c>
      <c r="J95" s="118">
        <f>J92+J74</f>
        <v>91.2</v>
      </c>
      <c r="K95" s="43"/>
      <c r="L95" s="43"/>
      <c r="M95" s="43"/>
      <c r="N95" s="283"/>
      <c r="O95" s="284"/>
      <c r="P95" s="6"/>
    </row>
    <row r="96" spans="1:16" ht="14.25" customHeight="1" thickBot="1" x14ac:dyDescent="0.25">
      <c r="A96" s="50" t="s">
        <v>7</v>
      </c>
      <c r="B96" s="362" t="s">
        <v>12</v>
      </c>
      <c r="C96" s="362"/>
      <c r="D96" s="362"/>
      <c r="E96" s="362"/>
      <c r="F96" s="362"/>
      <c r="G96" s="362"/>
      <c r="H96" s="99">
        <f>H95+H67</f>
        <v>45084.100000000006</v>
      </c>
      <c r="I96" s="120">
        <f>I95+I67</f>
        <v>45807.4</v>
      </c>
      <c r="J96" s="99">
        <f>J95+J67</f>
        <v>45429.4</v>
      </c>
      <c r="K96" s="501"/>
      <c r="L96" s="501"/>
      <c r="M96" s="501"/>
      <c r="N96" s="504"/>
      <c r="O96" s="505"/>
    </row>
    <row r="97" spans="1:15" ht="14.45" customHeight="1" x14ac:dyDescent="0.2">
      <c r="A97" s="496"/>
      <c r="B97" s="497"/>
      <c r="C97" s="497"/>
      <c r="D97" s="497"/>
      <c r="E97" s="497"/>
      <c r="F97" s="497"/>
      <c r="G97" s="497"/>
      <c r="H97" s="497"/>
      <c r="I97" s="497"/>
      <c r="J97" s="497"/>
      <c r="K97" s="209"/>
      <c r="L97" s="210"/>
      <c r="M97" s="209"/>
      <c r="N97" s="211"/>
      <c r="O97" s="211"/>
    </row>
    <row r="98" spans="1:15" ht="13.5" thickBot="1" x14ac:dyDescent="0.25">
      <c r="A98" s="209"/>
      <c r="B98" s="51"/>
      <c r="C98" s="52"/>
      <c r="D98" s="53"/>
      <c r="E98" s="11"/>
      <c r="F98" s="494" t="s">
        <v>13</v>
      </c>
      <c r="G98" s="495"/>
      <c r="H98" s="495"/>
      <c r="I98" s="495"/>
      <c r="J98" s="495"/>
      <c r="K98" s="51"/>
      <c r="L98" s="210"/>
      <c r="M98" s="209"/>
      <c r="N98" s="211"/>
      <c r="O98" s="211"/>
    </row>
    <row r="99" spans="1:15" ht="72.75" thickBot="1" x14ac:dyDescent="0.25">
      <c r="A99" s="212"/>
      <c r="C99" s="485" t="s">
        <v>14</v>
      </c>
      <c r="D99" s="486"/>
      <c r="E99" s="486"/>
      <c r="F99" s="486"/>
      <c r="G99" s="487"/>
      <c r="H99" s="121" t="s">
        <v>124</v>
      </c>
      <c r="I99" s="122" t="s">
        <v>125</v>
      </c>
      <c r="J99" s="122" t="s">
        <v>126</v>
      </c>
      <c r="L99" s="213"/>
      <c r="M99" s="212"/>
      <c r="N99" s="264"/>
      <c r="O99" s="214"/>
    </row>
    <row r="100" spans="1:15" ht="13.5" thickBot="1" x14ac:dyDescent="0.25">
      <c r="A100" s="212"/>
      <c r="C100" s="415" t="s">
        <v>15</v>
      </c>
      <c r="D100" s="416"/>
      <c r="E100" s="416"/>
      <c r="F100" s="416"/>
      <c r="G100" s="417"/>
      <c r="H100" s="54">
        <f>H101+H102+H103+H106+H104+H105</f>
        <v>45084.1</v>
      </c>
      <c r="I100" s="251">
        <f t="shared" ref="I100" si="12">I101+I102+I103+I106+I104+I105</f>
        <v>45807.399999999994</v>
      </c>
      <c r="J100" s="139">
        <f>J101+J102+J103+J106+J104+J105</f>
        <v>45429.399999999994</v>
      </c>
      <c r="L100" s="213"/>
      <c r="M100" s="212"/>
      <c r="N100" s="214"/>
      <c r="O100" s="214"/>
    </row>
    <row r="101" spans="1:15" ht="12.75" x14ac:dyDescent="0.2">
      <c r="A101" s="212"/>
      <c r="C101" s="488" t="s">
        <v>48</v>
      </c>
      <c r="D101" s="489"/>
      <c r="E101" s="489"/>
      <c r="F101" s="489"/>
      <c r="G101" s="490"/>
      <c r="H101" s="55">
        <v>18922.5</v>
      </c>
      <c r="I101" s="140">
        <v>18860.900000000001</v>
      </c>
      <c r="J101" s="140">
        <v>18798.7</v>
      </c>
      <c r="K101" s="265"/>
      <c r="L101" s="213"/>
      <c r="M101" s="212"/>
      <c r="N101" s="214"/>
      <c r="O101" s="214"/>
    </row>
    <row r="102" spans="1:15" ht="12.75" x14ac:dyDescent="0.2">
      <c r="A102" s="212"/>
      <c r="C102" s="406" t="s">
        <v>111</v>
      </c>
      <c r="D102" s="407"/>
      <c r="E102" s="407"/>
      <c r="F102" s="407"/>
      <c r="G102" s="408"/>
      <c r="H102" s="56">
        <v>21948</v>
      </c>
      <c r="I102" s="141">
        <v>22417.4</v>
      </c>
      <c r="J102" s="141">
        <v>22383</v>
      </c>
      <c r="K102" s="265"/>
      <c r="L102" s="213"/>
      <c r="M102" s="212"/>
      <c r="N102" s="214"/>
      <c r="O102" s="214"/>
    </row>
    <row r="103" spans="1:15" ht="25.9" customHeight="1" x14ac:dyDescent="0.2">
      <c r="A103" s="212"/>
      <c r="C103" s="406" t="s">
        <v>109</v>
      </c>
      <c r="D103" s="491"/>
      <c r="E103" s="491"/>
      <c r="F103" s="491"/>
      <c r="G103" s="492"/>
      <c r="H103" s="56">
        <v>1781.1</v>
      </c>
      <c r="I103" s="141">
        <v>1781.1</v>
      </c>
      <c r="J103" s="141">
        <v>1781.1</v>
      </c>
      <c r="L103" s="213"/>
      <c r="M103" s="212"/>
      <c r="N103" s="214"/>
      <c r="O103" s="214"/>
    </row>
    <row r="104" spans="1:15" ht="12.75" x14ac:dyDescent="0.2">
      <c r="A104" s="212"/>
      <c r="C104" s="488" t="s">
        <v>110</v>
      </c>
      <c r="D104" s="489"/>
      <c r="E104" s="489"/>
      <c r="F104" s="489"/>
      <c r="G104" s="493"/>
      <c r="H104" s="57">
        <v>1997.2</v>
      </c>
      <c r="I104" s="142">
        <v>2077.6</v>
      </c>
      <c r="J104" s="142">
        <v>1887.6</v>
      </c>
      <c r="K104" s="265"/>
      <c r="L104" s="213"/>
      <c r="M104" s="212"/>
      <c r="N104" s="214"/>
      <c r="O104" s="214"/>
    </row>
    <row r="105" spans="1:15" ht="12.75" x14ac:dyDescent="0.2">
      <c r="A105" s="212"/>
      <c r="C105" s="409" t="s">
        <v>49</v>
      </c>
      <c r="D105" s="410"/>
      <c r="E105" s="410"/>
      <c r="F105" s="410"/>
      <c r="G105" s="411"/>
      <c r="H105" s="57">
        <v>377.9</v>
      </c>
      <c r="I105" s="142">
        <v>600.70000000000005</v>
      </c>
      <c r="J105" s="142">
        <v>509.3</v>
      </c>
      <c r="K105" s="265"/>
      <c r="L105" s="213"/>
      <c r="M105" s="212"/>
      <c r="N105" s="214"/>
      <c r="O105" s="214"/>
    </row>
    <row r="106" spans="1:15" ht="13.5" thickBot="1" x14ac:dyDescent="0.25">
      <c r="A106" s="212"/>
      <c r="C106" s="406" t="s">
        <v>108</v>
      </c>
      <c r="D106" s="407"/>
      <c r="E106" s="407"/>
      <c r="F106" s="407"/>
      <c r="G106" s="408"/>
      <c r="H106" s="57">
        <v>57.4</v>
      </c>
      <c r="I106" s="142">
        <v>69.7</v>
      </c>
      <c r="J106" s="142">
        <v>69.7</v>
      </c>
      <c r="L106" s="213"/>
      <c r="M106" s="212"/>
      <c r="N106" s="214"/>
      <c r="O106" s="214"/>
    </row>
    <row r="107" spans="1:15" ht="13.5" thickBot="1" x14ac:dyDescent="0.25">
      <c r="A107" s="212"/>
      <c r="C107" s="415" t="s">
        <v>16</v>
      </c>
      <c r="D107" s="416"/>
      <c r="E107" s="416"/>
      <c r="F107" s="416"/>
      <c r="G107" s="417"/>
      <c r="H107" s="58">
        <f>H108*1</f>
        <v>0</v>
      </c>
      <c r="I107" s="252">
        <f t="shared" ref="I107:J107" si="13">I108*1</f>
        <v>0</v>
      </c>
      <c r="J107" s="143">
        <f t="shared" si="13"/>
        <v>0</v>
      </c>
      <c r="L107" s="213"/>
      <c r="M107" s="212"/>
      <c r="N107" s="214"/>
      <c r="O107" s="214"/>
    </row>
    <row r="108" spans="1:15" ht="13.5" thickBot="1" x14ac:dyDescent="0.25">
      <c r="A108" s="212"/>
      <c r="C108" s="412" t="s">
        <v>50</v>
      </c>
      <c r="D108" s="413"/>
      <c r="E108" s="413"/>
      <c r="F108" s="413"/>
      <c r="G108" s="414"/>
      <c r="H108" s="57"/>
      <c r="I108" s="142"/>
      <c r="J108" s="142"/>
      <c r="L108" s="213"/>
      <c r="M108" s="212"/>
      <c r="N108" s="214"/>
      <c r="O108" s="214"/>
    </row>
    <row r="109" spans="1:15" ht="13.5" thickBot="1" x14ac:dyDescent="0.25">
      <c r="A109" s="212"/>
      <c r="C109" s="403" t="s">
        <v>17</v>
      </c>
      <c r="D109" s="404"/>
      <c r="E109" s="404"/>
      <c r="F109" s="404"/>
      <c r="G109" s="405"/>
      <c r="H109" s="59">
        <f>H107+H100</f>
        <v>45084.1</v>
      </c>
      <c r="I109" s="253">
        <f>I107+I100</f>
        <v>45807.399999999994</v>
      </c>
      <c r="J109" s="144">
        <f>J107+J100</f>
        <v>45429.399999999994</v>
      </c>
      <c r="L109" s="213"/>
      <c r="M109" s="212"/>
      <c r="N109" s="214"/>
      <c r="O109" s="214"/>
    </row>
    <row r="110" spans="1:15" x14ac:dyDescent="0.2">
      <c r="A110" s="212"/>
      <c r="B110" s="212"/>
      <c r="C110" s="212"/>
      <c r="D110" s="212"/>
      <c r="E110" s="215"/>
      <c r="F110" s="212"/>
      <c r="G110" s="216"/>
      <c r="H110" s="212"/>
      <c r="I110" s="212"/>
      <c r="J110" s="212"/>
      <c r="K110" s="212"/>
      <c r="L110" s="213"/>
      <c r="M110" s="212"/>
      <c r="N110" s="214"/>
      <c r="O110" s="214"/>
    </row>
  </sheetData>
  <mergeCells count="205">
    <mergeCell ref="N96:O96"/>
    <mergeCell ref="N70:O71"/>
    <mergeCell ref="N89:O89"/>
    <mergeCell ref="N90:O90"/>
    <mergeCell ref="N46:O51"/>
    <mergeCell ref="C74:G74"/>
    <mergeCell ref="C75:M75"/>
    <mergeCell ref="K70:K71"/>
    <mergeCell ref="B67:G67"/>
    <mergeCell ref="M72:M73"/>
    <mergeCell ref="B57:B61"/>
    <mergeCell ref="C69:M69"/>
    <mergeCell ref="D70:D71"/>
    <mergeCell ref="F70:F71"/>
    <mergeCell ref="C70:C71"/>
    <mergeCell ref="B72:B73"/>
    <mergeCell ref="C72:C73"/>
    <mergeCell ref="D72:D73"/>
    <mergeCell ref="E72:E73"/>
    <mergeCell ref="F72:F73"/>
    <mergeCell ref="B70:B71"/>
    <mergeCell ref="K57:K61"/>
    <mergeCell ref="K62:K65"/>
    <mergeCell ref="B94:G94"/>
    <mergeCell ref="A97:J97"/>
    <mergeCell ref="N82:O82"/>
    <mergeCell ref="N85:O85"/>
    <mergeCell ref="N86:O86"/>
    <mergeCell ref="N84:O84"/>
    <mergeCell ref="N88:O88"/>
    <mergeCell ref="N87:O87"/>
    <mergeCell ref="K46:K47"/>
    <mergeCell ref="N78:O78"/>
    <mergeCell ref="N81:O81"/>
    <mergeCell ref="N74:O75"/>
    <mergeCell ref="F46:F51"/>
    <mergeCell ref="N83:O83"/>
    <mergeCell ref="C56:M56"/>
    <mergeCell ref="C93:G93"/>
    <mergeCell ref="E52:E54"/>
    <mergeCell ref="A46:A51"/>
    <mergeCell ref="B46:B51"/>
    <mergeCell ref="K96:M96"/>
    <mergeCell ref="C92:G92"/>
    <mergeCell ref="C66:G66"/>
    <mergeCell ref="E70:E71"/>
    <mergeCell ref="B68:M68"/>
    <mergeCell ref="N92:O95"/>
    <mergeCell ref="A13:A15"/>
    <mergeCell ref="B13:B15"/>
    <mergeCell ref="D13:D15"/>
    <mergeCell ref="C99:G99"/>
    <mergeCell ref="C101:G101"/>
    <mergeCell ref="C102:G102"/>
    <mergeCell ref="C103:G103"/>
    <mergeCell ref="C104:G104"/>
    <mergeCell ref="F98:J98"/>
    <mergeCell ref="F52:F54"/>
    <mergeCell ref="F57:F61"/>
    <mergeCell ref="E13:E15"/>
    <mergeCell ref="F13:F15"/>
    <mergeCell ref="E62:E65"/>
    <mergeCell ref="B25:B28"/>
    <mergeCell ref="A62:A65"/>
    <mergeCell ref="B41:B45"/>
    <mergeCell ref="A29:A30"/>
    <mergeCell ref="B29:B30"/>
    <mergeCell ref="C29:C30"/>
    <mergeCell ref="D29:D30"/>
    <mergeCell ref="E29:E30"/>
    <mergeCell ref="F29:F30"/>
    <mergeCell ref="A31:A34"/>
    <mergeCell ref="A9:A12"/>
    <mergeCell ref="B9:B12"/>
    <mergeCell ref="K5:K6"/>
    <mergeCell ref="A4:A6"/>
    <mergeCell ref="B4:B6"/>
    <mergeCell ref="G4:G6"/>
    <mergeCell ref="H5:H6"/>
    <mergeCell ref="B7:M7"/>
    <mergeCell ref="C8:M8"/>
    <mergeCell ref="C9:C12"/>
    <mergeCell ref="D9:D12"/>
    <mergeCell ref="L5:M5"/>
    <mergeCell ref="K4:M4"/>
    <mergeCell ref="E9:E12"/>
    <mergeCell ref="F9:F12"/>
    <mergeCell ref="I1:M1"/>
    <mergeCell ref="C4:C6"/>
    <mergeCell ref="D4:D6"/>
    <mergeCell ref="E4:E6"/>
    <mergeCell ref="F4:F6"/>
    <mergeCell ref="E25:E28"/>
    <mergeCell ref="F25:F28"/>
    <mergeCell ref="C25:C28"/>
    <mergeCell ref="D25:D28"/>
    <mergeCell ref="C18:G18"/>
    <mergeCell ref="C19:M19"/>
    <mergeCell ref="E20:E24"/>
    <mergeCell ref="F20:F24"/>
    <mergeCell ref="K20:K21"/>
    <mergeCell ref="H4:J4"/>
    <mergeCell ref="D3:H3"/>
    <mergeCell ref="D2:O2"/>
    <mergeCell ref="N4:N6"/>
    <mergeCell ref="C13:C15"/>
    <mergeCell ref="O4:O6"/>
    <mergeCell ref="I5:I6"/>
    <mergeCell ref="J5:J6"/>
    <mergeCell ref="N13:O15"/>
    <mergeCell ref="N18:O19"/>
    <mergeCell ref="A25:A28"/>
    <mergeCell ref="A20:A24"/>
    <mergeCell ref="B20:B24"/>
    <mergeCell ref="C20:C24"/>
    <mergeCell ref="D20:D24"/>
    <mergeCell ref="C41:C45"/>
    <mergeCell ref="D41:D45"/>
    <mergeCell ref="B31:B34"/>
    <mergeCell ref="A41:A45"/>
    <mergeCell ref="A35:A38"/>
    <mergeCell ref="B35:B38"/>
    <mergeCell ref="C35:C38"/>
    <mergeCell ref="D35:D38"/>
    <mergeCell ref="A16:A17"/>
    <mergeCell ref="B16:B17"/>
    <mergeCell ref="C16:C17"/>
    <mergeCell ref="D16:D17"/>
    <mergeCell ref="E16:E17"/>
    <mergeCell ref="F16:F17"/>
    <mergeCell ref="E31:E34"/>
    <mergeCell ref="F31:F34"/>
    <mergeCell ref="C109:G109"/>
    <mergeCell ref="C106:G106"/>
    <mergeCell ref="C105:G105"/>
    <mergeCell ref="C108:G108"/>
    <mergeCell ref="C100:G100"/>
    <mergeCell ref="C107:G107"/>
    <mergeCell ref="A70:A71"/>
    <mergeCell ref="C55:G55"/>
    <mergeCell ref="B52:B54"/>
    <mergeCell ref="C52:C54"/>
    <mergeCell ref="D52:D54"/>
    <mergeCell ref="F62:F65"/>
    <mergeCell ref="C40:M40"/>
    <mergeCell ref="E41:E45"/>
    <mergeCell ref="C31:C34"/>
    <mergeCell ref="D31:D34"/>
    <mergeCell ref="B95:G95"/>
    <mergeCell ref="B96:G96"/>
    <mergeCell ref="C39:G39"/>
    <mergeCell ref="F41:F45"/>
    <mergeCell ref="A72:A73"/>
    <mergeCell ref="C46:C51"/>
    <mergeCell ref="D46:D51"/>
    <mergeCell ref="E46:E51"/>
    <mergeCell ref="B62:B65"/>
    <mergeCell ref="C62:C65"/>
    <mergeCell ref="D62:D65"/>
    <mergeCell ref="A52:A54"/>
    <mergeCell ref="C57:C61"/>
    <mergeCell ref="D57:D61"/>
    <mergeCell ref="E57:E61"/>
    <mergeCell ref="A57:A61"/>
    <mergeCell ref="C79:C80"/>
    <mergeCell ref="D79:D80"/>
    <mergeCell ref="E79:E80"/>
    <mergeCell ref="F79:F80"/>
    <mergeCell ref="A76:A77"/>
    <mergeCell ref="B76:B77"/>
    <mergeCell ref="C76:C77"/>
    <mergeCell ref="D76:D77"/>
    <mergeCell ref="E76:E77"/>
    <mergeCell ref="F76:F77"/>
    <mergeCell ref="K76:K77"/>
    <mergeCell ref="N76:O77"/>
    <mergeCell ref="E35:E38"/>
    <mergeCell ref="F35:F38"/>
    <mergeCell ref="N9:O9"/>
    <mergeCell ref="N10:O10"/>
    <mergeCell ref="K31:K32"/>
    <mergeCell ref="L31:L32"/>
    <mergeCell ref="M31:M32"/>
    <mergeCell ref="K35:K38"/>
    <mergeCell ref="N35:O38"/>
    <mergeCell ref="K48:K49"/>
    <mergeCell ref="K53:K54"/>
    <mergeCell ref="K29:K30"/>
    <mergeCell ref="N91:O91"/>
    <mergeCell ref="N16:O17"/>
    <mergeCell ref="K72:K73"/>
    <mergeCell ref="N72:O73"/>
    <mergeCell ref="N66:O69"/>
    <mergeCell ref="K41:K45"/>
    <mergeCell ref="N20:O24"/>
    <mergeCell ref="N25:O28"/>
    <mergeCell ref="N52:O54"/>
    <mergeCell ref="N57:O61"/>
    <mergeCell ref="N62:O65"/>
    <mergeCell ref="N39:O40"/>
    <mergeCell ref="N55:O56"/>
    <mergeCell ref="N29:O30"/>
    <mergeCell ref="N31:O34"/>
    <mergeCell ref="N41:O45"/>
    <mergeCell ref="N79:O80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H15" sqref="H15"/>
    </sheetView>
  </sheetViews>
  <sheetFormatPr defaultRowHeight="12.75" x14ac:dyDescent="0.2"/>
  <cols>
    <col min="2" max="2" width="14.83203125" customWidth="1"/>
    <col min="3" max="3" width="43.5" customWidth="1"/>
    <col min="4" max="4" width="8.83203125" customWidth="1"/>
  </cols>
  <sheetData>
    <row r="2" spans="2:3" ht="16.5" thickBot="1" x14ac:dyDescent="0.3">
      <c r="C2" s="76" t="s">
        <v>93</v>
      </c>
    </row>
    <row r="3" spans="2:3" ht="32.25" thickBot="1" x14ac:dyDescent="0.25">
      <c r="B3" s="68" t="s">
        <v>72</v>
      </c>
      <c r="C3" s="72" t="s">
        <v>73</v>
      </c>
    </row>
    <row r="4" spans="2:3" ht="31.5" x14ac:dyDescent="0.2">
      <c r="B4" s="69">
        <v>0</v>
      </c>
      <c r="C4" s="73" t="s">
        <v>74</v>
      </c>
    </row>
    <row r="5" spans="2:3" ht="15.75" x14ac:dyDescent="0.2">
      <c r="B5" s="70">
        <v>1</v>
      </c>
      <c r="C5" s="74" t="s">
        <v>75</v>
      </c>
    </row>
    <row r="6" spans="2:3" ht="15.75" x14ac:dyDescent="0.2">
      <c r="B6" s="70">
        <v>2</v>
      </c>
      <c r="C6" s="74" t="s">
        <v>76</v>
      </c>
    </row>
    <row r="7" spans="2:3" ht="15.75" x14ac:dyDescent="0.2">
      <c r="B7" s="70">
        <v>3</v>
      </c>
      <c r="C7" s="74" t="s">
        <v>77</v>
      </c>
    </row>
    <row r="8" spans="2:3" ht="15.75" x14ac:dyDescent="0.2">
      <c r="B8" s="70">
        <v>4</v>
      </c>
      <c r="C8" s="74" t="s">
        <v>78</v>
      </c>
    </row>
    <row r="9" spans="2:3" ht="15.75" x14ac:dyDescent="0.2">
      <c r="B9" s="70">
        <v>5</v>
      </c>
      <c r="C9" s="74" t="s">
        <v>79</v>
      </c>
    </row>
    <row r="10" spans="2:3" ht="15.75" x14ac:dyDescent="0.2">
      <c r="B10" s="70">
        <v>6</v>
      </c>
      <c r="C10" s="74" t="s">
        <v>80</v>
      </c>
    </row>
    <row r="11" spans="2:3" ht="15.75" x14ac:dyDescent="0.2">
      <c r="B11" s="70">
        <v>7</v>
      </c>
      <c r="C11" s="74" t="s">
        <v>81</v>
      </c>
    </row>
    <row r="12" spans="2:3" ht="15.75" x14ac:dyDescent="0.2">
      <c r="B12" s="70">
        <v>8</v>
      </c>
      <c r="C12" s="74" t="s">
        <v>82</v>
      </c>
    </row>
    <row r="13" spans="2:3" ht="15.75" x14ac:dyDescent="0.2">
      <c r="B13" s="70">
        <v>9</v>
      </c>
      <c r="C13" s="74" t="s">
        <v>83</v>
      </c>
    </row>
    <row r="14" spans="2:3" ht="15.75" x14ac:dyDescent="0.2">
      <c r="B14" s="70">
        <v>10</v>
      </c>
      <c r="C14" s="74" t="s">
        <v>84</v>
      </c>
    </row>
    <row r="15" spans="2:3" ht="31.5" x14ac:dyDescent="0.2">
      <c r="B15" s="70">
        <v>11</v>
      </c>
      <c r="C15" s="74" t="s">
        <v>85</v>
      </c>
    </row>
    <row r="16" spans="2:3" ht="15.75" x14ac:dyDescent="0.2">
      <c r="B16" s="70">
        <v>12</v>
      </c>
      <c r="C16" s="74" t="s">
        <v>86</v>
      </c>
    </row>
    <row r="17" spans="2:3" ht="15.75" x14ac:dyDescent="0.2">
      <c r="B17" s="70">
        <v>13</v>
      </c>
      <c r="C17" s="74" t="s">
        <v>87</v>
      </c>
    </row>
    <row r="18" spans="2:3" ht="31.5" x14ac:dyDescent="0.2">
      <c r="B18" s="70">
        <v>14</v>
      </c>
      <c r="C18" s="74" t="s">
        <v>88</v>
      </c>
    </row>
    <row r="19" spans="2:3" ht="15.75" x14ac:dyDescent="0.2">
      <c r="B19" s="70">
        <v>15</v>
      </c>
      <c r="C19" s="74" t="s">
        <v>89</v>
      </c>
    </row>
    <row r="20" spans="2:3" ht="15.75" x14ac:dyDescent="0.2">
      <c r="B20" s="70">
        <v>16</v>
      </c>
      <c r="C20" s="74" t="s">
        <v>90</v>
      </c>
    </row>
    <row r="21" spans="2:3" ht="15.75" x14ac:dyDescent="0.2">
      <c r="B21" s="70">
        <v>17</v>
      </c>
      <c r="C21" s="74" t="s">
        <v>91</v>
      </c>
    </row>
    <row r="22" spans="2:3" ht="16.5" thickBot="1" x14ac:dyDescent="0.25">
      <c r="B22" s="71">
        <v>18</v>
      </c>
      <c r="C22" s="7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Priemonių vykdytojų kodai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Giedre</dc:creator>
  <cp:lastModifiedBy>Daiva Breivienė</cp:lastModifiedBy>
  <cp:lastPrinted>2020-03-10T11:07:26Z</cp:lastPrinted>
  <dcterms:created xsi:type="dcterms:W3CDTF">2009-12-17T14:14:17Z</dcterms:created>
  <dcterms:modified xsi:type="dcterms:W3CDTF">2020-03-12T12:09:59Z</dcterms:modified>
</cp:coreProperties>
</file>