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2"/>
  </bookViews>
  <sheets>
    <sheet name="1 priedas" sheetId="24" r:id="rId1"/>
    <sheet name="2 priedas" sheetId="22" r:id="rId2"/>
    <sheet name="3 priedas" sheetId="25" r:id="rId3"/>
  </sheets>
  <definedNames>
    <definedName name="_xlnm.Print_Titles" localSheetId="0">'1 priedas'!$8:$8</definedName>
    <definedName name="_xlnm.Print_Titles" localSheetId="1">'2 priedas'!$4:$6</definedName>
    <definedName name="_xlnm.Print_Titles" localSheetId="2">'3 priedas'!#REF!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25" l="1"/>
  <c r="E37" i="22" l="1"/>
  <c r="E34" i="22"/>
  <c r="E36" i="22" s="1"/>
  <c r="B35" i="22"/>
  <c r="B37" i="22" s="1"/>
  <c r="C27" i="22"/>
  <c r="C31" i="22"/>
  <c r="B31" i="22" s="1"/>
  <c r="B28" i="22"/>
  <c r="E25" i="22"/>
  <c r="C25" i="22"/>
  <c r="E22" i="22"/>
  <c r="E24" i="22" s="1"/>
  <c r="C22" i="22"/>
  <c r="C24" i="22" s="1"/>
  <c r="B17" i="25"/>
  <c r="C19" i="25"/>
  <c r="B16" i="25"/>
  <c r="B34" i="22" l="1"/>
  <c r="B36" i="22" s="1"/>
  <c r="B71" i="22" l="1"/>
  <c r="B68" i="22"/>
  <c r="B65" i="22"/>
  <c r="B56" i="22"/>
  <c r="B29" i="22"/>
  <c r="B27" i="22" s="1"/>
  <c r="B16" i="22"/>
  <c r="E8" i="22"/>
  <c r="E11" i="22" s="1"/>
  <c r="E13" i="22" l="1"/>
  <c r="D80" i="22"/>
  <c r="B9" i="22"/>
  <c r="D61" i="22"/>
  <c r="D85" i="22" s="1"/>
  <c r="D77" i="22"/>
  <c r="D79" i="22" s="1"/>
  <c r="C75" i="22" l="1"/>
  <c r="D75" i="22"/>
  <c r="C74" i="22"/>
  <c r="D74" i="22"/>
  <c r="D73" i="22"/>
  <c r="C69" i="22"/>
  <c r="D69" i="22"/>
  <c r="C67" i="22"/>
  <c r="D67" i="22"/>
  <c r="B67" i="22"/>
  <c r="C62" i="22"/>
  <c r="B62" i="22" s="1"/>
  <c r="D62" i="22"/>
  <c r="E62" i="22"/>
  <c r="C60" i="22"/>
  <c r="D60" i="22"/>
  <c r="D84" i="22" s="1"/>
  <c r="E60" i="22"/>
  <c r="E84" i="22" s="1"/>
  <c r="C59" i="22"/>
  <c r="E59" i="22"/>
  <c r="E83" i="22" s="1"/>
  <c r="C82" i="22"/>
  <c r="D58" i="22"/>
  <c r="D82" i="22" s="1"/>
  <c r="E82" i="22"/>
  <c r="E55" i="22"/>
  <c r="D55" i="22"/>
  <c r="C55" i="22"/>
  <c r="C53" i="22"/>
  <c r="E53" i="22"/>
  <c r="D51" i="22"/>
  <c r="D49" i="22"/>
  <c r="D45" i="22"/>
  <c r="D43" i="22"/>
  <c r="D41" i="22"/>
  <c r="C39" i="22"/>
  <c r="D39" i="22"/>
  <c r="E39" i="22"/>
  <c r="B74" i="22" l="1"/>
  <c r="B75" i="22"/>
  <c r="C84" i="22"/>
  <c r="B55" i="22"/>
  <c r="C83" i="22"/>
  <c r="B69" i="22"/>
  <c r="D57" i="22"/>
  <c r="E57" i="22"/>
  <c r="C57" i="22"/>
  <c r="C15" i="22"/>
  <c r="E15" i="22"/>
  <c r="C64" i="22"/>
  <c r="C72" i="22" s="1"/>
  <c r="D64" i="22"/>
  <c r="D72" i="22" s="1"/>
  <c r="B10" i="22"/>
  <c r="C35" i="25"/>
  <c r="E31" i="25"/>
  <c r="B30" i="25"/>
  <c r="B31" i="25" s="1"/>
  <c r="B64" i="22" l="1"/>
  <c r="B72" i="22" s="1"/>
  <c r="B57" i="22"/>
  <c r="B15" i="22"/>
  <c r="B28" i="25" l="1"/>
  <c r="B35" i="25" s="1"/>
  <c r="B11" i="24" l="1"/>
  <c r="B10" i="24" s="1"/>
  <c r="E20" i="22" l="1"/>
  <c r="E89" i="22" s="1"/>
  <c r="C20" i="22" l="1"/>
  <c r="C8" i="22" l="1"/>
  <c r="D8" i="22"/>
  <c r="B8" i="22"/>
  <c r="C13" i="22"/>
  <c r="D13" i="22"/>
  <c r="D89" i="22" s="1"/>
  <c r="C89" i="22" l="1"/>
  <c r="B13" i="22"/>
  <c r="B89" i="22" s="1"/>
  <c r="C12" i="22"/>
  <c r="D12" i="22"/>
  <c r="D88" i="22" s="1"/>
  <c r="C11" i="22"/>
  <c r="D11" i="22"/>
  <c r="D81" i="22" s="1"/>
  <c r="B11" i="22"/>
  <c r="B14" i="24"/>
  <c r="C88" i="22" l="1"/>
  <c r="B12" i="22"/>
  <c r="B88" i="22" s="1"/>
  <c r="E28" i="25"/>
  <c r="E35" i="25" s="1"/>
  <c r="B9" i="24" l="1"/>
  <c r="B18" i="24" s="1"/>
  <c r="E19" i="22" l="1"/>
  <c r="E86" i="22" l="1"/>
  <c r="B19" i="22"/>
  <c r="B86" i="22" s="1"/>
  <c r="C18" i="22"/>
  <c r="E18" i="22"/>
  <c r="E81" i="22" s="1"/>
  <c r="C81" i="22" l="1"/>
  <c r="B18" i="22"/>
  <c r="B81" i="22" s="1"/>
  <c r="C30" i="22"/>
  <c r="B30" i="22" s="1"/>
  <c r="C32" i="22"/>
  <c r="C87" i="22" l="1"/>
  <c r="B32" i="22"/>
  <c r="B87" i="22" s="1"/>
</calcChain>
</file>

<file path=xl/sharedStrings.xml><?xml version="1.0" encoding="utf-8"?>
<sst xmlns="http://schemas.openxmlformats.org/spreadsheetml/2006/main" count="139" uniqueCount="98">
  <si>
    <t>Asignavimų valdytojas</t>
  </si>
  <si>
    <t xml:space="preserve">Savivaldybės administracija 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</si>
  <si>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</si>
  <si>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</si>
  <si>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</si>
  <si>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 xml:space="preserve">                                            13 ŠVIETIMO IR UGDYMO PROGRAMA</t>
  </si>
  <si>
    <t xml:space="preserve">          įstaigų pajamos už paslaugas</t>
  </si>
  <si>
    <t>Iš viso 13 programai</t>
  </si>
  <si>
    <t xml:space="preserve">                                    15 SOCIALINĖS PARAMOS ĮGYVENDINIMO PROGRAMA</t>
  </si>
  <si>
    <t>Iš viso 15 programai</t>
  </si>
  <si>
    <t xml:space="preserve">  išlaidoms</t>
  </si>
  <si>
    <t>iš viso</t>
  </si>
  <si>
    <t>Rožyno progimnazija</t>
  </si>
  <si>
    <t>turtui įsigyti  ir finansi-niams įsipareigoji-mams vykdyti</t>
  </si>
  <si>
    <t>Vytauto Žemkalnio gimnazija</t>
  </si>
  <si>
    <t>Pajamų pavadinimas</t>
  </si>
  <si>
    <t>DOTACIJOS</t>
  </si>
  <si>
    <t>Iš viso pajamų</t>
  </si>
  <si>
    <t>Valstybės lėšos vietinės reikšmės keliams (gatvėms) tiesti, taisyti, prižiūrėti ir saugaus eismo sąlygoms užtikrinti</t>
  </si>
  <si>
    <t>Iš jų  (tūkst. Eur)</t>
  </si>
  <si>
    <t>Iš viso (tūkst. Eur)</t>
  </si>
  <si>
    <t>iš jų darbo užmokesčiui</t>
  </si>
  <si>
    <t>Raimundo Sargūno sporto gimnazija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</si>
  <si>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</si>
  <si>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</si>
  <si>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</si>
  <si>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</si>
  <si>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</si>
  <si>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</si>
  <si>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</si>
  <si>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Savivaldybės administracijos  Socialinių reikalų skyrius</t>
  </si>
  <si>
    <t>Atviras jaunimo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</si>
  <si>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</si>
  <si>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Europos Sąjungos finansinės paramos lėšos</t>
  </si>
  <si>
    <t>turtui įsigyti ir finansiniams įsipareigoji-mams vykdyti</t>
  </si>
  <si>
    <t>Dotacijos iš kitų valdžios sektoriaus subjektų</t>
  </si>
  <si>
    <t>Dotacija savivaldybėms iš Europos Sąjungos, kitos tarptautinės finansinės paramos ir bendrojo finansavimo lėšų</t>
  </si>
  <si>
    <t xml:space="preserve">    02 INVESTICIJŲ PROJEKTŲ  PROGRAMA</t>
  </si>
  <si>
    <t xml:space="preserve">                        3.  SAVIVALDYBĖS BIUDŽETO EINAMŲJŲ METŲ IŠLAIDOMS</t>
  </si>
  <si>
    <t xml:space="preserve">         Europos Sąjungos finansinės paramos lėšos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</si>
  <si>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</si>
  <si>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</si>
  <si>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įstaigų pajamos už paslaugas</t>
  </si>
  <si>
    <t>Lopšelis-darželis ,,Aušra“</t>
  </si>
  <si>
    <t xml:space="preserve">          valstybės biudžeto specialioji tikslinė dotacija regioninėms mokykloms finansuoti</t>
  </si>
  <si>
    <t>,,Vilties“ progimnazija</t>
  </si>
  <si>
    <t>,,Saulėtekio“ progimnazija</t>
  </si>
  <si>
    <t xml:space="preserve">         Valstybės investicijų programoje numatytoms  kapitalo investicijoms finansuoti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</si>
  <si>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</si>
  <si>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</si>
  <si>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ugdymo reikmių lėšos</t>
  </si>
  <si>
    <t xml:space="preserve">Kitos dotacijos </t>
  </si>
  <si>
    <t xml:space="preserve">        valstybės biudžeto lėšos</t>
  </si>
  <si>
    <t>Iš viso 02 programai</t>
  </si>
  <si>
    <t xml:space="preserve">          Valstybės investicijų programoje numatytoms kapitalo investicijoms</t>
  </si>
  <si>
    <t xml:space="preserve">             10 MIESTO INFRASTRUKTŪROS OBJEKTŲ PLĖTROS, MODERNIZAVIMO                                                                                             IR PRIEŽIŪROS  PROGRAMA</t>
  </si>
  <si>
    <t>Iš viso 10 programai</t>
  </si>
  <si>
    <t xml:space="preserve">   Iš viso asignavimų </t>
  </si>
  <si>
    <t>Iš jų: valstybės biudžeto lėšos</t>
  </si>
  <si>
    <t xml:space="preserve">        ugdymo reikmių lėšos</t>
  </si>
  <si>
    <t>Jaunuolių dienos centras</t>
  </si>
  <si>
    <t>5-oji gimnazija</t>
  </si>
  <si>
    <t>Kita tikslinė dotacija</t>
  </si>
  <si>
    <t xml:space="preserve">        PANEVĖŽIO MIESTO SAVIVALDYBĖS 2020 METŲ BIUDŽETO PAJAMOS       </t>
  </si>
  <si>
    <t xml:space="preserve"> 16 VISUOMENĖS SVEIKATOS RĖMIMO SPECIALIOJI PROGRAMA</t>
  </si>
  <si>
    <t>Savivaldybės administracija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</si>
  <si>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</si>
  <si>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</si>
  <si>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</si>
  <si>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</si>
  <si>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      2020 m. gegužės   d. sprendimo Nr. </t>
  </si>
  <si>
    <t xml:space="preserve">         ASIGNAVIMAI IŠ SAVIVALDYBĖS 2019 M. NEPANAUDOTŲ BIUDŽETO</t>
  </si>
  <si>
    <t>Iš jų: Savivaldybės biudžeto lėšos</t>
  </si>
  <si>
    <t xml:space="preserve"> Iš jų:  Valstybės investicijų programoje numatytoms kapitalo investicijoms</t>
  </si>
  <si>
    <t>Iš jų: Europos Sąjungos finansinės paramos lėšos</t>
  </si>
  <si>
    <t>Socialinių paslaugų centras</t>
  </si>
  <si>
    <t xml:space="preserve">        Europos Sąjungos finansinės paramos lėšos</t>
  </si>
  <si>
    <t xml:space="preserve">                            16 VISUOMENĖS SVEIKATOS RĖMIMO SPECIALIOJI PROGRAMA</t>
  </si>
  <si>
    <t>Visuomenės sveikatos biuras</t>
  </si>
  <si>
    <t>Iš viso 16 programai</t>
  </si>
  <si>
    <t>1. TIKSLINĖS PASKIRTIES LĖŠOS</t>
  </si>
  <si>
    <t xml:space="preserve">                                   03 URBANISTINĖS PLĖTROS PROGRAMA</t>
  </si>
  <si>
    <t>Iš jų – Savivaldybės biudžeto lėšos</t>
  </si>
  <si>
    <t>Iš viso 03 programai</t>
  </si>
  <si>
    <t xml:space="preserve">        valstybės lėšos vietinės reikšmės keliams (gatvėms) tiesti, taisyti, prižiūrėti ir saugaus eismo sąlygoms užtikrinti</t>
  </si>
  <si>
    <t xml:space="preserve">                              11 KULTŪROS IR MENO PROGRAMA</t>
  </si>
  <si>
    <t>Kraštotyros muziejus</t>
  </si>
  <si>
    <t>Iš jų:  Savivaldybės biudžeto lėšos</t>
  </si>
  <si>
    <t>Iš viso 11 programai</t>
  </si>
  <si>
    <t xml:space="preserve">       3 priedas</t>
  </si>
  <si>
    <t>Specialioji tikslinė dotacija</t>
  </si>
  <si>
    <t xml:space="preserve">     Iš jų – įstaigos pajamos už paslaugas</t>
  </si>
  <si>
    <t xml:space="preserve"> Iš jų – ugdymo reikmių lėšos</t>
  </si>
  <si>
    <t>Iš jų – ugdymo reikmių lėšos</t>
  </si>
  <si>
    <t>Iš jų – Europos Sąjungos finansinės paramos lėšos</t>
  </si>
  <si>
    <t>Iš jų – valstybės biudžeto lėšos</t>
  </si>
  <si>
    <t xml:space="preserve">         Iš jų – Europos Sąjungos finansinės paramos lėšos</t>
  </si>
  <si>
    <t>Valstybės lėšos kapitalo investicijoms finansuoti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</si>
</sst>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67">
    <xf numFmtId="0" fontId="0" fillId="0" borderId="0" xfId="0"/>
    <xf numFmtId="0" fontId="1" fillId="0" borderId="1" xfId="0" applyFont="1" applyBorder="1" applyAlignment="1">
      <alignment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0" fontId="11" fillId="0" borderId="0" xfId="0" applyFont="1"/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/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right"/>
    </xf>
    <xf numFmtId="164" fontId="16" fillId="2" borderId="7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15" fillId="0" borderId="0" xfId="0" applyFont="1"/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2" fontId="17" fillId="0" borderId="6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0" fontId="24" fillId="0" borderId="0" xfId="0" applyFont="1"/>
    <xf numFmtId="0" fontId="14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vertical="top" wrapText="1"/>
    </xf>
    <xf numFmtId="2" fontId="1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2" fontId="17" fillId="0" borderId="1" xfId="1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1" fillId="0" borderId="1" xfId="1" applyFont="1" applyBorder="1" applyAlignment="1">
      <alignment vertical="top" wrapText="1"/>
    </xf>
    <xf numFmtId="0" fontId="2" fillId="0" borderId="1" xfId="1" applyFont="1" applyBorder="1"/>
    <xf numFmtId="2" fontId="2" fillId="0" borderId="1" xfId="1" applyNumberFormat="1" applyFont="1" applyBorder="1" applyAlignment="1">
      <alignment horizontal="center"/>
    </xf>
    <xf numFmtId="2" fontId="19" fillId="0" borderId="3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164" fontId="11" fillId="2" borderId="5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left" vertical="center" wrapText="1"/>
    </xf>
    <xf numFmtId="164" fontId="12" fillId="2" borderId="7" xfId="0" applyNumberFormat="1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8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164" fontId="16" fillId="2" borderId="7" xfId="0" applyNumberFormat="1" applyFont="1" applyFill="1" applyBorder="1"/>
    <xf numFmtId="164" fontId="2" fillId="2" borderId="5" xfId="0" applyNumberFormat="1" applyFont="1" applyFill="1" applyBorder="1" applyAlignment="1">
      <alignment horizontal="left" vertical="center" wrapText="1"/>
    </xf>
    <xf numFmtId="164" fontId="16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1" fillId="2" borderId="5" xfId="0" applyNumberFormat="1" applyFont="1" applyFill="1" applyBorder="1" applyAlignment="1">
      <alignment wrapText="1"/>
    </xf>
    <xf numFmtId="164" fontId="6" fillId="2" borderId="1" xfId="0" applyNumberFormat="1" applyFont="1" applyFill="1" applyBorder="1"/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wrapText="1"/>
    </xf>
    <xf numFmtId="164" fontId="22" fillId="2" borderId="5" xfId="0" applyNumberFormat="1" applyFont="1" applyFill="1" applyBorder="1" applyAlignment="1">
      <alignment wrapText="1"/>
    </xf>
    <xf numFmtId="164" fontId="2" fillId="2" borderId="5" xfId="0" applyNumberFormat="1" applyFont="1" applyFill="1" applyBorder="1"/>
    <xf numFmtId="164" fontId="22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/>
    <xf numFmtId="164" fontId="7" fillId="2" borderId="6" xfId="0" applyNumberFormat="1" applyFont="1" applyFill="1" applyBorder="1"/>
    <xf numFmtId="164" fontId="2" fillId="2" borderId="2" xfId="0" applyNumberFormat="1" applyFont="1" applyFill="1" applyBorder="1" applyAlignment="1">
      <alignment horizontal="left"/>
    </xf>
    <xf numFmtId="164" fontId="20" fillId="2" borderId="7" xfId="0" applyNumberFormat="1" applyFont="1" applyFill="1" applyBorder="1"/>
    <xf numFmtId="164" fontId="11" fillId="2" borderId="5" xfId="0" applyNumberFormat="1" applyFont="1" applyFill="1" applyBorder="1"/>
    <xf numFmtId="164" fontId="12" fillId="2" borderId="6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2" fontId="17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164" fontId="7" fillId="0" borderId="2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7" fillId="2" borderId="12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vertical="center" wrapText="1"/>
    </xf>
    <xf numFmtId="164" fontId="0" fillId="2" borderId="4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6" fillId="2" borderId="9" xfId="0" applyNumberFormat="1" applyFont="1" applyFill="1" applyBorder="1" applyAlignment="1">
      <alignment horizontal="left" vertical="center" wrapText="1"/>
    </xf>
    <xf numFmtId="164" fontId="21" fillId="2" borderId="4" xfId="0" applyNumberFormat="1" applyFont="1" applyFill="1" applyBorder="1" applyAlignment="1">
      <alignment wrapText="1"/>
    </xf>
    <xf numFmtId="164" fontId="21" fillId="2" borderId="7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left" vertical="center" wrapText="1"/>
    </xf>
    <xf numFmtId="164" fontId="21" fillId="0" borderId="4" xfId="0" applyNumberFormat="1" applyFont="1" applyBorder="1" applyAlignment="1"/>
    <xf numFmtId="164" fontId="21" fillId="0" borderId="7" xfId="0" applyNumberFormat="1" applyFont="1" applyBorder="1" applyAlignment="1"/>
    <xf numFmtId="164" fontId="7" fillId="0" borderId="8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2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 gegužės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gegužės   d. sprendimo Nr.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workbookViewId="0">
      <selection activeCell="A22" sqref="A22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3" ht="89.25" customHeight="1" x14ac:dyDescent="0.25">
      <c r="A1" s="14"/>
      <c r="B1" s="2"/>
    </row>
    <row r="2" spans="1:3" ht="15" x14ac:dyDescent="0.25">
      <c r="A2" s="125"/>
      <c r="B2" s="126"/>
    </row>
    <row r="3" spans="1:3" ht="14.25" x14ac:dyDescent="0.2">
      <c r="A3" s="34"/>
      <c r="B3" s="35"/>
    </row>
    <row r="4" spans="1:3" ht="14.25" x14ac:dyDescent="0.2">
      <c r="A4" s="127" t="s">
        <v>63</v>
      </c>
      <c r="B4" s="127"/>
    </row>
    <row r="5" spans="1:3" ht="14.25" x14ac:dyDescent="0.2">
      <c r="A5" s="125"/>
      <c r="B5" s="125"/>
    </row>
    <row r="6" spans="1:3" ht="15" x14ac:dyDescent="0.25">
      <c r="A6" s="14"/>
      <c r="B6" s="2"/>
    </row>
    <row r="7" spans="1:3" ht="15" x14ac:dyDescent="0.25">
      <c r="A7" s="2"/>
      <c r="B7" s="2"/>
    </row>
    <row r="8" spans="1:3" ht="18.75" customHeight="1" x14ac:dyDescent="0.2">
      <c r="A8" s="36" t="s">
        <v>15</v>
      </c>
      <c r="B8" s="36" t="s">
        <v>20</v>
      </c>
    </row>
    <row r="9" spans="1:3" ht="16.5" customHeight="1" x14ac:dyDescent="0.2">
      <c r="A9" s="37" t="s">
        <v>16</v>
      </c>
      <c r="B9" s="38">
        <f>B10</f>
        <v>91.100000000000009</v>
      </c>
    </row>
    <row r="10" spans="1:3" ht="18" customHeight="1" x14ac:dyDescent="0.2">
      <c r="A10" s="37" t="s">
        <v>35</v>
      </c>
      <c r="B10" s="38">
        <f>SUM(B11+B13)</f>
        <v>91.100000000000009</v>
      </c>
    </row>
    <row r="11" spans="1:3" ht="21" customHeight="1" x14ac:dyDescent="0.2">
      <c r="A11" s="37" t="s">
        <v>90</v>
      </c>
      <c r="B11" s="38">
        <f>SUM(B12)</f>
        <v>80.2</v>
      </c>
    </row>
    <row r="12" spans="1:3" ht="21.75" customHeight="1" x14ac:dyDescent="0.2">
      <c r="A12" s="39" t="s">
        <v>62</v>
      </c>
      <c r="B12" s="40">
        <v>80.2</v>
      </c>
      <c r="C12" s="10"/>
    </row>
    <row r="13" spans="1:3" ht="36" customHeight="1" x14ac:dyDescent="0.2">
      <c r="A13" s="37" t="s">
        <v>36</v>
      </c>
      <c r="B13" s="41">
        <v>10.9</v>
      </c>
      <c r="C13" s="10"/>
    </row>
    <row r="14" spans="1:3" ht="14.25" x14ac:dyDescent="0.2">
      <c r="A14" s="37" t="s">
        <v>51</v>
      </c>
      <c r="B14" s="41">
        <f>B15+B16+B17</f>
        <v>2112.8000000000002</v>
      </c>
    </row>
    <row r="15" spans="1:3" ht="15" x14ac:dyDescent="0.2">
      <c r="A15" s="39" t="s">
        <v>97</v>
      </c>
      <c r="B15" s="40">
        <v>2376</v>
      </c>
      <c r="C15" s="10"/>
    </row>
    <row r="16" spans="1:3" ht="33" customHeight="1" x14ac:dyDescent="0.2">
      <c r="A16" s="39" t="s">
        <v>18</v>
      </c>
      <c r="B16" s="47">
        <v>-263</v>
      </c>
      <c r="C16" s="46"/>
    </row>
    <row r="17" spans="1:3" ht="18.75" customHeight="1" x14ac:dyDescent="0.25">
      <c r="A17" s="39" t="s">
        <v>51</v>
      </c>
      <c r="B17" s="43">
        <v>-0.2</v>
      </c>
      <c r="C17" s="45"/>
    </row>
    <row r="18" spans="1:3" ht="21.75" customHeight="1" x14ac:dyDescent="0.2">
      <c r="A18" s="37" t="s">
        <v>17</v>
      </c>
      <c r="B18" s="38">
        <f>SUM(B9+B14)</f>
        <v>2203.9</v>
      </c>
    </row>
    <row r="19" spans="1:3" ht="15" x14ac:dyDescent="0.25">
      <c r="A19" s="2"/>
      <c r="B19" s="2"/>
    </row>
    <row r="20" spans="1:3" x14ac:dyDescent="0.2">
      <c r="B20" s="2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zoomScaleNormal="100" workbookViewId="0">
      <pane ySplit="6" topLeftCell="A7" activePane="bottomLeft" state="frozen"/>
      <selection pane="bottomLeft" activeCell="J88" sqref="J88"/>
    </sheetView>
  </sheetViews>
  <sheetFormatPr defaultColWidth="9.140625" defaultRowHeight="15" x14ac:dyDescent="0.25"/>
  <cols>
    <col min="1" max="1" width="42.5703125" style="2" customWidth="1"/>
    <col min="2" max="2" width="11.7109375" style="2" customWidth="1"/>
    <col min="3" max="3" width="11" style="2" customWidth="1"/>
    <col min="4" max="4" width="11.42578125" style="3" customWidth="1"/>
    <col min="5" max="5" width="11.7109375" style="2" customWidth="1"/>
    <col min="6" max="16384" width="9.140625" style="2"/>
  </cols>
  <sheetData>
    <row r="1" spans="1:8" ht="76.5" customHeight="1" x14ac:dyDescent="0.25"/>
    <row r="2" spans="1:8" ht="30.75" customHeight="1" x14ac:dyDescent="0.25">
      <c r="A2" s="137" t="s">
        <v>2</v>
      </c>
      <c r="B2" s="138"/>
      <c r="C2" s="138"/>
      <c r="D2" s="138"/>
      <c r="E2" s="138"/>
    </row>
    <row r="3" spans="1:8" hidden="1" x14ac:dyDescent="0.25"/>
    <row r="4" spans="1:8" ht="12.75" customHeight="1" x14ac:dyDescent="0.25">
      <c r="A4" s="142" t="s">
        <v>0</v>
      </c>
      <c r="B4" s="142" t="s">
        <v>20</v>
      </c>
      <c r="C4" s="143" t="s">
        <v>19</v>
      </c>
      <c r="D4" s="143"/>
      <c r="E4" s="143"/>
    </row>
    <row r="5" spans="1:8" ht="12.75" customHeight="1" x14ac:dyDescent="0.25">
      <c r="A5" s="143"/>
      <c r="B5" s="143"/>
      <c r="C5" s="145" t="s">
        <v>10</v>
      </c>
      <c r="D5" s="146"/>
      <c r="E5" s="143" t="s">
        <v>13</v>
      </c>
    </row>
    <row r="6" spans="1:8" ht="105.75" customHeight="1" x14ac:dyDescent="0.25">
      <c r="A6" s="144"/>
      <c r="B6" s="144"/>
      <c r="C6" s="8" t="s">
        <v>11</v>
      </c>
      <c r="D6" s="9" t="s">
        <v>21</v>
      </c>
      <c r="E6" s="150"/>
    </row>
    <row r="7" spans="1:8" ht="25.5" customHeight="1" x14ac:dyDescent="0.25">
      <c r="A7" s="147" t="s">
        <v>4</v>
      </c>
      <c r="B7" s="148"/>
      <c r="C7" s="148"/>
      <c r="D7" s="148"/>
      <c r="E7" s="149"/>
    </row>
    <row r="8" spans="1:8" ht="20.25" customHeight="1" x14ac:dyDescent="0.25">
      <c r="A8" s="69" t="s">
        <v>1</v>
      </c>
      <c r="B8" s="70">
        <f>B9+B10</f>
        <v>46.999999999999993</v>
      </c>
      <c r="C8" s="70">
        <f t="shared" ref="C8:E8" si="0">C9+C10</f>
        <v>45.199999999999996</v>
      </c>
      <c r="D8" s="70">
        <f t="shared" si="0"/>
        <v>14.9</v>
      </c>
      <c r="E8" s="70">
        <f t="shared" si="0"/>
        <v>1.8</v>
      </c>
      <c r="F8" s="31"/>
      <c r="G8" s="31"/>
      <c r="H8" s="31"/>
    </row>
    <row r="9" spans="1:8" ht="17.25" customHeight="1" x14ac:dyDescent="0.25">
      <c r="A9" s="67" t="s">
        <v>58</v>
      </c>
      <c r="B9" s="65">
        <f>SUM(C9+E9)</f>
        <v>-0.2</v>
      </c>
      <c r="C9" s="71">
        <v>-0.2</v>
      </c>
      <c r="D9" s="71">
        <v>-0.1</v>
      </c>
      <c r="E9" s="72"/>
      <c r="F9" s="31"/>
      <c r="G9" s="31"/>
      <c r="H9" s="31"/>
    </row>
    <row r="10" spans="1:8" ht="17.25" customHeight="1" x14ac:dyDescent="0.25">
      <c r="A10" s="73" t="s">
        <v>39</v>
      </c>
      <c r="B10" s="74">
        <f>SUM(C10+E10)</f>
        <v>47.199999999999996</v>
      </c>
      <c r="C10" s="74">
        <v>45.4</v>
      </c>
      <c r="D10" s="74">
        <v>15</v>
      </c>
      <c r="E10" s="75">
        <v>1.8</v>
      </c>
      <c r="F10" s="31"/>
      <c r="G10" s="31"/>
      <c r="H10" s="31"/>
    </row>
    <row r="11" spans="1:8" ht="18" customHeight="1" x14ac:dyDescent="0.25">
      <c r="A11" s="69" t="s">
        <v>3</v>
      </c>
      <c r="B11" s="76">
        <f>B8</f>
        <v>46.999999999999993</v>
      </c>
      <c r="C11" s="76">
        <f t="shared" ref="C11:E11" si="1">C8</f>
        <v>45.199999999999996</v>
      </c>
      <c r="D11" s="76">
        <f t="shared" si="1"/>
        <v>14.9</v>
      </c>
      <c r="E11" s="76">
        <f t="shared" si="1"/>
        <v>1.8</v>
      </c>
    </row>
    <row r="12" spans="1:8" ht="18" customHeight="1" x14ac:dyDescent="0.25">
      <c r="A12" s="67" t="s">
        <v>58</v>
      </c>
      <c r="B12" s="74">
        <f>SUM(C12+E12)</f>
        <v>-0.2</v>
      </c>
      <c r="C12" s="77">
        <f t="shared" ref="C12:D12" si="2">C9</f>
        <v>-0.2</v>
      </c>
      <c r="D12" s="77">
        <f t="shared" si="2"/>
        <v>-0.1</v>
      </c>
      <c r="E12" s="77"/>
    </row>
    <row r="13" spans="1:8" ht="20.25" customHeight="1" x14ac:dyDescent="0.25">
      <c r="A13" s="73" t="s">
        <v>39</v>
      </c>
      <c r="B13" s="74">
        <f>SUM(C13+E13)</f>
        <v>47.199999999999996</v>
      </c>
      <c r="C13" s="78">
        <f t="shared" ref="C13:E13" si="3">C10</f>
        <v>45.4</v>
      </c>
      <c r="D13" s="78">
        <f t="shared" si="3"/>
        <v>15</v>
      </c>
      <c r="E13" s="78">
        <f t="shared" si="3"/>
        <v>1.8</v>
      </c>
    </row>
    <row r="14" spans="1:8" ht="24" customHeight="1" x14ac:dyDescent="0.25">
      <c r="A14" s="139" t="s">
        <v>32</v>
      </c>
      <c r="B14" s="140"/>
      <c r="C14" s="140"/>
      <c r="D14" s="140"/>
      <c r="E14" s="141"/>
    </row>
    <row r="15" spans="1:8" x14ac:dyDescent="0.25">
      <c r="A15" s="79" t="s">
        <v>1</v>
      </c>
      <c r="B15" s="80">
        <f>SUM(B17+B16)</f>
        <v>2376</v>
      </c>
      <c r="C15" s="80">
        <f t="shared" ref="C15:E15" si="4">SUM(C17+C16)</f>
        <v>199.3</v>
      </c>
      <c r="D15" s="80"/>
      <c r="E15" s="80">
        <f t="shared" si="4"/>
        <v>2176.6999999999998</v>
      </c>
    </row>
    <row r="16" spans="1:8" ht="25.15" customHeight="1" x14ac:dyDescent="0.25">
      <c r="A16" s="67" t="s">
        <v>73</v>
      </c>
      <c r="B16" s="74">
        <f>SUM(C16+E16)</f>
        <v>2376</v>
      </c>
      <c r="C16" s="78"/>
      <c r="D16" s="44"/>
      <c r="E16" s="81">
        <v>2376</v>
      </c>
    </row>
    <row r="17" spans="1:7" ht="15.75" customHeight="1" x14ac:dyDescent="0.25">
      <c r="A17" s="73" t="s">
        <v>39</v>
      </c>
      <c r="B17" s="74"/>
      <c r="C17" s="30">
        <v>199.3</v>
      </c>
      <c r="D17" s="44"/>
      <c r="E17" s="82">
        <v>-199.3</v>
      </c>
    </row>
    <row r="18" spans="1:7" ht="21" customHeight="1" x14ac:dyDescent="0.25">
      <c r="A18" s="83" t="s">
        <v>53</v>
      </c>
      <c r="B18" s="102">
        <f>SUM(C18+E18)</f>
        <v>2376</v>
      </c>
      <c r="C18" s="70">
        <f>C15</f>
        <v>199.3</v>
      </c>
      <c r="D18" s="70"/>
      <c r="E18" s="70">
        <f>E15</f>
        <v>2176.6999999999998</v>
      </c>
    </row>
    <row r="19" spans="1:7" ht="24" customHeight="1" x14ac:dyDescent="0.25">
      <c r="A19" s="67" t="s">
        <v>54</v>
      </c>
      <c r="B19" s="74">
        <f>SUM(C19+E19)</f>
        <v>2376</v>
      </c>
      <c r="C19" s="65"/>
      <c r="D19" s="65"/>
      <c r="E19" s="65">
        <f>E16</f>
        <v>2376</v>
      </c>
    </row>
    <row r="20" spans="1:7" ht="15.75" customHeight="1" x14ac:dyDescent="0.25">
      <c r="A20" s="73" t="s">
        <v>39</v>
      </c>
      <c r="B20" s="74"/>
      <c r="C20" s="71">
        <f>C17</f>
        <v>199.3</v>
      </c>
      <c r="D20" s="71"/>
      <c r="E20" s="71">
        <f>E17</f>
        <v>-199.3</v>
      </c>
      <c r="F20" s="32"/>
      <c r="G20" s="32"/>
    </row>
    <row r="21" spans="1:7" ht="15.75" customHeight="1" x14ac:dyDescent="0.25">
      <c r="A21" s="151" t="s">
        <v>81</v>
      </c>
      <c r="B21" s="152"/>
      <c r="C21" s="152"/>
      <c r="D21" s="152"/>
      <c r="E21" s="153"/>
      <c r="F21" s="32"/>
      <c r="G21" s="32"/>
    </row>
    <row r="22" spans="1:7" ht="15.75" customHeight="1" x14ac:dyDescent="0.25">
      <c r="A22" s="110" t="s">
        <v>1</v>
      </c>
      <c r="B22" s="111"/>
      <c r="C22" s="111">
        <f t="shared" ref="C22:E22" si="5">C23</f>
        <v>-15</v>
      </c>
      <c r="D22" s="111"/>
      <c r="E22" s="111">
        <f t="shared" si="5"/>
        <v>15</v>
      </c>
      <c r="F22" s="32"/>
      <c r="G22" s="32"/>
    </row>
    <row r="23" spans="1:7" ht="15.75" customHeight="1" x14ac:dyDescent="0.25">
      <c r="A23" s="112" t="s">
        <v>82</v>
      </c>
      <c r="B23" s="113"/>
      <c r="C23" s="114">
        <v>-15</v>
      </c>
      <c r="D23" s="114"/>
      <c r="E23" s="115">
        <v>15</v>
      </c>
      <c r="F23" s="32"/>
      <c r="G23" s="32"/>
    </row>
    <row r="24" spans="1:7" ht="15.75" customHeight="1" x14ac:dyDescent="0.25">
      <c r="A24" s="116" t="s">
        <v>83</v>
      </c>
      <c r="B24" s="111"/>
      <c r="C24" s="111">
        <f>C22</f>
        <v>-15</v>
      </c>
      <c r="D24" s="111"/>
      <c r="E24" s="111">
        <f>E22</f>
        <v>15</v>
      </c>
      <c r="F24" s="32"/>
      <c r="G24" s="32"/>
    </row>
    <row r="25" spans="1:7" ht="15.75" customHeight="1" x14ac:dyDescent="0.25">
      <c r="A25" s="117" t="s">
        <v>82</v>
      </c>
      <c r="B25" s="118"/>
      <c r="C25" s="119">
        <f>C23</f>
        <v>-15</v>
      </c>
      <c r="D25" s="119"/>
      <c r="E25" s="120">
        <f>E23</f>
        <v>15</v>
      </c>
      <c r="F25" s="32"/>
      <c r="G25" s="32"/>
    </row>
    <row r="26" spans="1:7" ht="38.25" customHeight="1" x14ac:dyDescent="0.25">
      <c r="A26" s="134" t="s">
        <v>55</v>
      </c>
      <c r="B26" s="135"/>
      <c r="C26" s="135"/>
      <c r="D26" s="135"/>
      <c r="E26" s="136"/>
    </row>
    <row r="27" spans="1:7" ht="16.5" customHeight="1" x14ac:dyDescent="0.25">
      <c r="A27" s="79" t="s">
        <v>1</v>
      </c>
      <c r="B27" s="76">
        <f>SUM(B28+B29)</f>
        <v>-271</v>
      </c>
      <c r="C27" s="76">
        <f>SUM(C28+C29)</f>
        <v>-271</v>
      </c>
      <c r="D27" s="76"/>
      <c r="E27" s="76"/>
    </row>
    <row r="28" spans="1:7" ht="16.5" customHeight="1" x14ac:dyDescent="0.25">
      <c r="A28" s="67" t="s">
        <v>72</v>
      </c>
      <c r="B28" s="74">
        <f>SUM(C28+E28)</f>
        <v>-8</v>
      </c>
      <c r="C28" s="122">
        <v>-8</v>
      </c>
      <c r="D28" s="76"/>
      <c r="E28" s="76"/>
    </row>
    <row r="29" spans="1:7" ht="40.5" customHeight="1" x14ac:dyDescent="0.25">
      <c r="A29" s="73" t="s">
        <v>84</v>
      </c>
      <c r="B29" s="74">
        <f>SUM(C29+E29)</f>
        <v>-263</v>
      </c>
      <c r="C29" s="44">
        <v>-263</v>
      </c>
      <c r="D29" s="44"/>
      <c r="E29" s="84"/>
    </row>
    <row r="30" spans="1:7" ht="18.75" customHeight="1" x14ac:dyDescent="0.25">
      <c r="A30" s="69" t="s">
        <v>56</v>
      </c>
      <c r="B30" s="102">
        <f>SUM(C30+E30)</f>
        <v>-271</v>
      </c>
      <c r="C30" s="85">
        <f>C27</f>
        <v>-271</v>
      </c>
      <c r="D30" s="85"/>
      <c r="E30" s="85"/>
    </row>
    <row r="31" spans="1:7" ht="18.75" customHeight="1" x14ac:dyDescent="0.25">
      <c r="A31" s="67" t="s">
        <v>72</v>
      </c>
      <c r="B31" s="74">
        <f>SUM(C31+E31)</f>
        <v>-8</v>
      </c>
      <c r="C31" s="121">
        <f>SUM(C28)</f>
        <v>-8</v>
      </c>
      <c r="D31" s="121"/>
      <c r="E31" s="121"/>
    </row>
    <row r="32" spans="1:7" ht="38.25" customHeight="1" x14ac:dyDescent="0.25">
      <c r="A32" s="73" t="s">
        <v>41</v>
      </c>
      <c r="B32" s="74">
        <f>SUM(C32+E32)</f>
        <v>-263</v>
      </c>
      <c r="C32" s="86">
        <f>C29</f>
        <v>-263</v>
      </c>
      <c r="D32" s="86"/>
      <c r="E32" s="86"/>
    </row>
    <row r="33" spans="1:5" ht="29.25" customHeight="1" x14ac:dyDescent="0.25">
      <c r="A33" s="154" t="s">
        <v>85</v>
      </c>
      <c r="B33" s="155"/>
      <c r="C33" s="155"/>
      <c r="D33" s="155"/>
      <c r="E33" s="156"/>
    </row>
    <row r="34" spans="1:5" ht="16.5" customHeight="1" x14ac:dyDescent="0.25">
      <c r="A34" s="123" t="s">
        <v>86</v>
      </c>
      <c r="B34" s="111">
        <f>SUM(B35)</f>
        <v>8</v>
      </c>
      <c r="C34" s="111"/>
      <c r="D34" s="111"/>
      <c r="E34" s="111">
        <f t="shared" ref="C34:E34" si="6">SUM(E35)</f>
        <v>8</v>
      </c>
    </row>
    <row r="35" spans="1:5" ht="18" customHeight="1" x14ac:dyDescent="0.25">
      <c r="A35" s="117" t="s">
        <v>87</v>
      </c>
      <c r="B35" s="120">
        <f>SUM(C35+E35)</f>
        <v>8</v>
      </c>
      <c r="C35" s="114"/>
      <c r="D35" s="114"/>
      <c r="E35" s="115">
        <v>8</v>
      </c>
    </row>
    <row r="36" spans="1:5" ht="17.25" customHeight="1" x14ac:dyDescent="0.25">
      <c r="A36" s="124" t="s">
        <v>88</v>
      </c>
      <c r="B36" s="111">
        <f>SUM(B34)</f>
        <v>8</v>
      </c>
      <c r="C36" s="111"/>
      <c r="D36" s="111"/>
      <c r="E36" s="111">
        <f t="shared" ref="C36:E36" si="7">SUM(E34)</f>
        <v>8</v>
      </c>
    </row>
    <row r="37" spans="1:5" ht="15.75" customHeight="1" x14ac:dyDescent="0.25">
      <c r="A37" s="112" t="s">
        <v>72</v>
      </c>
      <c r="B37" s="120">
        <f>SUM(B35)</f>
        <v>8</v>
      </c>
      <c r="C37" s="120"/>
      <c r="D37" s="120"/>
      <c r="E37" s="120">
        <f t="shared" ref="C37:E37" si="8">SUM(E35)</f>
        <v>8</v>
      </c>
    </row>
    <row r="38" spans="1:5" ht="25.5" customHeight="1" x14ac:dyDescent="0.25">
      <c r="A38" s="131" t="s">
        <v>5</v>
      </c>
      <c r="B38" s="132"/>
      <c r="C38" s="132"/>
      <c r="D38" s="132"/>
      <c r="E38" s="133"/>
    </row>
    <row r="39" spans="1:5" ht="16.5" customHeight="1" x14ac:dyDescent="0.25">
      <c r="A39" s="69" t="s">
        <v>43</v>
      </c>
      <c r="B39" s="102"/>
      <c r="C39" s="87">
        <f t="shared" ref="C39:E39" si="9">SUM(C40)</f>
        <v>-6</v>
      </c>
      <c r="D39" s="87">
        <f t="shared" si="9"/>
        <v>0</v>
      </c>
      <c r="E39" s="87">
        <f t="shared" si="9"/>
        <v>6</v>
      </c>
    </row>
    <row r="40" spans="1:5" ht="15.75" customHeight="1" x14ac:dyDescent="0.25">
      <c r="A40" s="88" t="s">
        <v>91</v>
      </c>
      <c r="B40" s="74"/>
      <c r="C40" s="78">
        <v>-6</v>
      </c>
      <c r="D40" s="78"/>
      <c r="E40" s="89">
        <v>6</v>
      </c>
    </row>
    <row r="41" spans="1:5" ht="15.75" x14ac:dyDescent="0.25">
      <c r="A41" s="90" t="s">
        <v>14</v>
      </c>
      <c r="B41" s="102"/>
      <c r="C41" s="91"/>
      <c r="D41" s="91">
        <f t="shared" ref="C41:E41" si="10">SUM(D42)</f>
        <v>-2.4</v>
      </c>
      <c r="E41" s="91"/>
    </row>
    <row r="42" spans="1:5" x14ac:dyDescent="0.25">
      <c r="A42" s="67" t="s">
        <v>82</v>
      </c>
      <c r="B42" s="74"/>
      <c r="C42" s="89"/>
      <c r="D42" s="92">
        <v>-2.4</v>
      </c>
      <c r="E42" s="89"/>
    </row>
    <row r="43" spans="1:5" ht="15.75" x14ac:dyDescent="0.25">
      <c r="A43" s="90" t="s">
        <v>61</v>
      </c>
      <c r="B43" s="102"/>
      <c r="C43" s="91"/>
      <c r="D43" s="91">
        <f t="shared" ref="C43:D43" si="11">SUM(D44)</f>
        <v>-1.3</v>
      </c>
      <c r="E43" s="91"/>
    </row>
    <row r="44" spans="1:5" ht="20.25" customHeight="1" x14ac:dyDescent="0.25">
      <c r="A44" s="67" t="s">
        <v>82</v>
      </c>
      <c r="B44" s="74"/>
      <c r="C44" s="89"/>
      <c r="D44" s="92">
        <v>-1.3</v>
      </c>
      <c r="E44" s="89"/>
    </row>
    <row r="45" spans="1:5" ht="20.25" customHeight="1" x14ac:dyDescent="0.25">
      <c r="A45" s="93" t="s">
        <v>22</v>
      </c>
      <c r="B45" s="102"/>
      <c r="C45" s="91"/>
      <c r="D45" s="91">
        <f t="shared" ref="C45:E45" si="12">SUM(D46:D48)</f>
        <v>-2.9</v>
      </c>
      <c r="E45" s="91"/>
    </row>
    <row r="46" spans="1:5" x14ac:dyDescent="0.25">
      <c r="A46" s="67" t="s">
        <v>72</v>
      </c>
      <c r="B46" s="74"/>
      <c r="C46" s="89"/>
      <c r="D46" s="92">
        <v>-0.2</v>
      </c>
      <c r="E46" s="89"/>
    </row>
    <row r="47" spans="1:5" ht="15.75" customHeight="1" x14ac:dyDescent="0.25">
      <c r="A47" s="94" t="s">
        <v>50</v>
      </c>
      <c r="B47" s="74"/>
      <c r="C47" s="89"/>
      <c r="D47" s="92">
        <v>-1.5</v>
      </c>
      <c r="E47" s="89"/>
    </row>
    <row r="48" spans="1:5" ht="24.75" customHeight="1" x14ac:dyDescent="0.25">
      <c r="A48" s="73" t="s">
        <v>44</v>
      </c>
      <c r="B48" s="74"/>
      <c r="C48" s="89"/>
      <c r="D48" s="92">
        <v>-1.2</v>
      </c>
      <c r="E48" s="89"/>
    </row>
    <row r="49" spans="1:5" ht="18" customHeight="1" x14ac:dyDescent="0.25">
      <c r="A49" s="95" t="s">
        <v>45</v>
      </c>
      <c r="B49" s="91"/>
      <c r="C49" s="91"/>
      <c r="D49" s="91">
        <f t="shared" ref="C49:E49" si="13">SUM(D50)</f>
        <v>-2.5</v>
      </c>
      <c r="E49" s="91"/>
    </row>
    <row r="50" spans="1:5" x14ac:dyDescent="0.25">
      <c r="A50" s="96" t="s">
        <v>92</v>
      </c>
      <c r="B50" s="74"/>
      <c r="C50" s="89"/>
      <c r="D50" s="92">
        <v>-2.5</v>
      </c>
      <c r="E50" s="89"/>
    </row>
    <row r="51" spans="1:5" ht="15.75" x14ac:dyDescent="0.25">
      <c r="A51" s="90" t="s">
        <v>12</v>
      </c>
      <c r="B51" s="91"/>
      <c r="C51" s="91"/>
      <c r="D51" s="91">
        <f t="shared" ref="C51:D51" si="14">SUM(D52)</f>
        <v>4.8</v>
      </c>
      <c r="E51" s="97"/>
    </row>
    <row r="52" spans="1:5" x14ac:dyDescent="0.25">
      <c r="A52" s="67" t="s">
        <v>82</v>
      </c>
      <c r="B52" s="74"/>
      <c r="C52" s="89"/>
      <c r="D52" s="92">
        <v>4.8</v>
      </c>
      <c r="E52" s="89"/>
    </row>
    <row r="53" spans="1:5" ht="15.75" x14ac:dyDescent="0.25">
      <c r="A53" s="90" t="s">
        <v>46</v>
      </c>
      <c r="B53" s="91"/>
      <c r="C53" s="91">
        <f t="shared" ref="C53:E53" si="15">SUM(C54)</f>
        <v>-3.5</v>
      </c>
      <c r="D53" s="91"/>
      <c r="E53" s="91">
        <f t="shared" si="15"/>
        <v>3.5</v>
      </c>
    </row>
    <row r="54" spans="1:5" x14ac:dyDescent="0.25">
      <c r="A54" s="96" t="s">
        <v>93</v>
      </c>
      <c r="B54" s="74"/>
      <c r="C54" s="89">
        <v>-3.5</v>
      </c>
      <c r="D54" s="92"/>
      <c r="E54" s="89">
        <v>3.5</v>
      </c>
    </row>
    <row r="55" spans="1:5" ht="15.75" x14ac:dyDescent="0.25">
      <c r="A55" s="83" t="s">
        <v>31</v>
      </c>
      <c r="B55" s="102">
        <f>SUM(C55+E55)</f>
        <v>10.899999999999999</v>
      </c>
      <c r="C55" s="91">
        <f t="shared" ref="C55:E55" si="16">C56</f>
        <v>8.6999999999999993</v>
      </c>
      <c r="D55" s="91">
        <f t="shared" si="16"/>
        <v>0.3</v>
      </c>
      <c r="E55" s="91">
        <f t="shared" si="16"/>
        <v>2.2000000000000002</v>
      </c>
    </row>
    <row r="56" spans="1:5" x14ac:dyDescent="0.25">
      <c r="A56" s="67" t="s">
        <v>74</v>
      </c>
      <c r="B56" s="74">
        <f>SUM(C56+E56)</f>
        <v>10.899999999999999</v>
      </c>
      <c r="C56" s="68">
        <v>8.6999999999999993</v>
      </c>
      <c r="D56" s="29">
        <v>0.3</v>
      </c>
      <c r="E56" s="68">
        <v>2.2000000000000002</v>
      </c>
    </row>
    <row r="57" spans="1:5" ht="15.75" x14ac:dyDescent="0.25">
      <c r="A57" s="90" t="s">
        <v>7</v>
      </c>
      <c r="B57" s="91">
        <f>SUM(B58:B62)</f>
        <v>10.899999999999999</v>
      </c>
      <c r="C57" s="91">
        <f t="shared" ref="C57:E57" si="17">SUM(C58:C62)</f>
        <v>-0.80000000000000071</v>
      </c>
      <c r="D57" s="91">
        <f t="shared" si="17"/>
        <v>-4.0000000000000009</v>
      </c>
      <c r="E57" s="91">
        <f t="shared" si="17"/>
        <v>11.7</v>
      </c>
    </row>
    <row r="58" spans="1:5" x14ac:dyDescent="0.25">
      <c r="A58" s="67" t="s">
        <v>72</v>
      </c>
      <c r="B58" s="74"/>
      <c r="C58" s="68"/>
      <c r="D58" s="68">
        <f t="shared" ref="C58:E58" si="18">SUM(D42,D44,D46,D52)</f>
        <v>0.89999999999999947</v>
      </c>
      <c r="E58" s="68"/>
    </row>
    <row r="59" spans="1:5" x14ac:dyDescent="0.25">
      <c r="A59" s="88" t="s">
        <v>6</v>
      </c>
      <c r="B59" s="74"/>
      <c r="C59" s="68">
        <f t="shared" ref="C59:E59" si="19">SUM(C40 )</f>
        <v>-6</v>
      </c>
      <c r="D59" s="68"/>
      <c r="E59" s="68">
        <f t="shared" si="19"/>
        <v>6</v>
      </c>
    </row>
    <row r="60" spans="1:5" x14ac:dyDescent="0.25">
      <c r="A60" s="88" t="s">
        <v>50</v>
      </c>
      <c r="B60" s="74"/>
      <c r="C60" s="68">
        <f t="shared" ref="C60:E60" si="20">SUM(C47,C50,C54)</f>
        <v>-3.5</v>
      </c>
      <c r="D60" s="68">
        <f t="shared" si="20"/>
        <v>-4</v>
      </c>
      <c r="E60" s="68">
        <f t="shared" si="20"/>
        <v>3.5</v>
      </c>
    </row>
    <row r="61" spans="1:5" ht="25.5" x14ac:dyDescent="0.25">
      <c r="A61" s="67" t="s">
        <v>44</v>
      </c>
      <c r="B61" s="65"/>
      <c r="C61" s="68"/>
      <c r="D61" s="68">
        <f t="shared" ref="C61:E61" si="21">SUM(D48)</f>
        <v>-1.2</v>
      </c>
      <c r="E61" s="68"/>
    </row>
    <row r="62" spans="1:5" ht="19.5" customHeight="1" x14ac:dyDescent="0.25">
      <c r="A62" s="73" t="s">
        <v>33</v>
      </c>
      <c r="B62" s="74">
        <f>SUM(C62+E62)</f>
        <v>10.899999999999999</v>
      </c>
      <c r="C62" s="68">
        <f t="shared" ref="C62:E62" si="22">SUM(C56)</f>
        <v>8.6999999999999993</v>
      </c>
      <c r="D62" s="68">
        <f t="shared" si="22"/>
        <v>0.3</v>
      </c>
      <c r="E62" s="68">
        <f t="shared" si="22"/>
        <v>2.2000000000000002</v>
      </c>
    </row>
    <row r="63" spans="1:5" x14ac:dyDescent="0.25">
      <c r="A63" s="128" t="s">
        <v>8</v>
      </c>
      <c r="B63" s="129"/>
      <c r="C63" s="129"/>
      <c r="D63" s="129"/>
      <c r="E63" s="130"/>
    </row>
    <row r="64" spans="1:5" ht="31.5" x14ac:dyDescent="0.25">
      <c r="A64" s="93" t="s">
        <v>30</v>
      </c>
      <c r="B64" s="98">
        <f>SUM(B65)</f>
        <v>-47.2</v>
      </c>
      <c r="C64" s="98">
        <f t="shared" ref="C64:D64" si="23">SUM(C65)</f>
        <v>-47.2</v>
      </c>
      <c r="D64" s="98">
        <f t="shared" si="23"/>
        <v>-15</v>
      </c>
      <c r="E64" s="98"/>
    </row>
    <row r="65" spans="1:5" x14ac:dyDescent="0.25">
      <c r="A65" s="73" t="s">
        <v>94</v>
      </c>
      <c r="B65" s="74">
        <f>SUM(C65+E65)</f>
        <v>-47.2</v>
      </c>
      <c r="C65" s="89">
        <v>-47.2</v>
      </c>
      <c r="D65" s="92">
        <v>-15</v>
      </c>
      <c r="E65" s="89"/>
    </row>
    <row r="66" spans="1:5" x14ac:dyDescent="0.25">
      <c r="A66" s="67"/>
      <c r="B66" s="68"/>
      <c r="C66" s="68"/>
      <c r="D66" s="29"/>
      <c r="E66" s="68"/>
    </row>
    <row r="67" spans="1:5" ht="15.75" x14ac:dyDescent="0.25">
      <c r="A67" s="95" t="s">
        <v>60</v>
      </c>
      <c r="B67" s="91">
        <f>SUM(B68)</f>
        <v>8.4</v>
      </c>
      <c r="C67" s="91">
        <f t="shared" ref="C67:E67" si="24">SUM(C68)</f>
        <v>8.4</v>
      </c>
      <c r="D67" s="91">
        <f t="shared" si="24"/>
        <v>8.3000000000000007</v>
      </c>
      <c r="E67" s="91"/>
    </row>
    <row r="68" spans="1:5" x14ac:dyDescent="0.25">
      <c r="A68" s="67" t="s">
        <v>95</v>
      </c>
      <c r="B68" s="74">
        <f>SUM(C68+E68)</f>
        <v>8.4</v>
      </c>
      <c r="C68" s="89">
        <v>8.4</v>
      </c>
      <c r="D68" s="92">
        <v>8.3000000000000007</v>
      </c>
      <c r="E68" s="89"/>
    </row>
    <row r="69" spans="1:5" s="66" customFormat="1" ht="19.5" customHeight="1" x14ac:dyDescent="0.25">
      <c r="A69" s="90" t="s">
        <v>75</v>
      </c>
      <c r="B69" s="91">
        <f>SUM(B70+B71)</f>
        <v>71.8</v>
      </c>
      <c r="C69" s="91">
        <f t="shared" ref="C69:E69" si="25">SUM(C70+C71)</f>
        <v>71.8</v>
      </c>
      <c r="D69" s="91">
        <f t="shared" si="25"/>
        <v>31.4</v>
      </c>
      <c r="E69" s="91"/>
    </row>
    <row r="70" spans="1:5" s="66" customFormat="1" ht="19.5" customHeight="1" x14ac:dyDescent="0.25">
      <c r="A70" s="67" t="s">
        <v>72</v>
      </c>
      <c r="B70" s="74"/>
      <c r="C70" s="68"/>
      <c r="D70" s="68">
        <v>-39.4</v>
      </c>
      <c r="E70" s="68"/>
    </row>
    <row r="71" spans="1:5" s="66" customFormat="1" ht="19.5" customHeight="1" x14ac:dyDescent="0.25">
      <c r="A71" s="67" t="s">
        <v>52</v>
      </c>
      <c r="B71" s="74">
        <f>SUM(C71+E71)</f>
        <v>71.8</v>
      </c>
      <c r="C71" s="89">
        <v>71.8</v>
      </c>
      <c r="D71" s="92">
        <v>70.8</v>
      </c>
      <c r="E71" s="89"/>
    </row>
    <row r="72" spans="1:5" ht="18" customHeight="1" x14ac:dyDescent="0.25">
      <c r="A72" s="90" t="s">
        <v>9</v>
      </c>
      <c r="B72" s="91">
        <f>SUM(B64,B67,B69)</f>
        <v>32.999999999999993</v>
      </c>
      <c r="C72" s="91">
        <f t="shared" ref="C72:E72" si="26">SUM(C64,C67,C69)</f>
        <v>32.999999999999993</v>
      </c>
      <c r="D72" s="91">
        <f t="shared" si="26"/>
        <v>24.7</v>
      </c>
      <c r="E72" s="91"/>
    </row>
    <row r="73" spans="1:5" ht="19.5" customHeight="1" x14ac:dyDescent="0.25">
      <c r="A73" s="67" t="s">
        <v>72</v>
      </c>
      <c r="B73" s="74"/>
      <c r="C73" s="68"/>
      <c r="D73" s="68">
        <f t="shared" ref="C73:E73" si="27">SUM(D70)</f>
        <v>-39.4</v>
      </c>
      <c r="E73" s="68"/>
    </row>
    <row r="74" spans="1:5" ht="19.5" customHeight="1" x14ac:dyDescent="0.25">
      <c r="A74" s="67" t="s">
        <v>52</v>
      </c>
      <c r="B74" s="74">
        <f>SUM(C74+E74)</f>
        <v>80.2</v>
      </c>
      <c r="C74" s="68">
        <f t="shared" ref="C74:E74" si="28">SUM(C68+C71)</f>
        <v>80.2</v>
      </c>
      <c r="D74" s="68">
        <f t="shared" si="28"/>
        <v>79.099999999999994</v>
      </c>
      <c r="E74" s="68"/>
    </row>
    <row r="75" spans="1:5" ht="19.5" customHeight="1" x14ac:dyDescent="0.25">
      <c r="A75" s="73" t="s">
        <v>76</v>
      </c>
      <c r="B75" s="74">
        <f>SUM(C75+E75)</f>
        <v>-47.2</v>
      </c>
      <c r="C75" s="68">
        <f t="shared" ref="C75:E75" si="29">SUM(C65)</f>
        <v>-47.2</v>
      </c>
      <c r="D75" s="68">
        <f t="shared" si="29"/>
        <v>-15</v>
      </c>
      <c r="E75" s="68"/>
    </row>
    <row r="76" spans="1:5" ht="19.5" customHeight="1" x14ac:dyDescent="0.25">
      <c r="A76" s="128" t="s">
        <v>77</v>
      </c>
      <c r="B76" s="129"/>
      <c r="C76" s="129"/>
      <c r="D76" s="129"/>
      <c r="E76" s="130"/>
    </row>
    <row r="77" spans="1:5" ht="19.5" customHeight="1" x14ac:dyDescent="0.25">
      <c r="A77" s="90" t="s">
        <v>78</v>
      </c>
      <c r="B77" s="91"/>
      <c r="C77" s="91"/>
      <c r="D77" s="91">
        <f t="shared" ref="C77:E77" si="30">SUM(D78)</f>
        <v>1.4</v>
      </c>
      <c r="E77" s="91"/>
    </row>
    <row r="78" spans="1:5" ht="19.5" customHeight="1" x14ac:dyDescent="0.25">
      <c r="A78" s="73" t="s">
        <v>96</v>
      </c>
      <c r="B78" s="74"/>
      <c r="C78" s="68"/>
      <c r="D78" s="29">
        <v>1.4</v>
      </c>
      <c r="E78" s="68"/>
    </row>
    <row r="79" spans="1:5" ht="19.5" customHeight="1" x14ac:dyDescent="0.25">
      <c r="A79" s="90" t="s">
        <v>79</v>
      </c>
      <c r="B79" s="91"/>
      <c r="C79" s="91"/>
      <c r="D79" s="91">
        <f t="shared" ref="C79:E79" si="31">SUM(D77)</f>
        <v>1.4</v>
      </c>
      <c r="E79" s="91"/>
    </row>
    <row r="80" spans="1:5" ht="22.5" customHeight="1" x14ac:dyDescent="0.25">
      <c r="A80" s="73" t="s">
        <v>96</v>
      </c>
      <c r="B80" s="74"/>
      <c r="C80" s="68"/>
      <c r="D80" s="68">
        <f t="shared" ref="C80:E80" si="32">SUM(D78)</f>
        <v>1.4</v>
      </c>
      <c r="E80" s="68"/>
    </row>
    <row r="81" spans="1:5" ht="20.25" customHeight="1" x14ac:dyDescent="0.25">
      <c r="A81" s="99" t="s">
        <v>57</v>
      </c>
      <c r="B81" s="100">
        <f>SUM(B11,B18,B24,B30,B36,B57,B72,B79)</f>
        <v>2203.9</v>
      </c>
      <c r="C81" s="100">
        <f t="shared" ref="C81:E81" si="33">SUM(C11,C18,C24,C30,C36,C57,C72,C79)</f>
        <v>-9.3000000000000043</v>
      </c>
      <c r="D81" s="100">
        <f t="shared" si="33"/>
        <v>36.999999999999993</v>
      </c>
      <c r="E81" s="100">
        <f t="shared" si="33"/>
        <v>2213.1999999999998</v>
      </c>
    </row>
    <row r="82" spans="1:5" x14ac:dyDescent="0.25">
      <c r="A82" s="67" t="s">
        <v>72</v>
      </c>
      <c r="B82" s="74"/>
      <c r="C82" s="68">
        <f>SUM(C25,C31,C37,C58,C73)</f>
        <v>-23</v>
      </c>
      <c r="D82" s="68">
        <f t="shared" ref="D82:E82" si="34">SUM(D25,D31,D37,D58,D73)</f>
        <v>-38.5</v>
      </c>
      <c r="E82" s="68">
        <f t="shared" si="34"/>
        <v>23</v>
      </c>
    </row>
    <row r="83" spans="1:5" x14ac:dyDescent="0.25">
      <c r="A83" s="101" t="s">
        <v>42</v>
      </c>
      <c r="B83" s="68"/>
      <c r="C83" s="68">
        <f>SUM(C59)</f>
        <v>-6</v>
      </c>
      <c r="D83" s="68"/>
      <c r="E83" s="68">
        <f t="shared" ref="D83:E83" si="35">SUM(E59)</f>
        <v>6</v>
      </c>
    </row>
    <row r="84" spans="1:5" x14ac:dyDescent="0.25">
      <c r="A84" s="101" t="s">
        <v>59</v>
      </c>
      <c r="B84" s="68"/>
      <c r="C84" s="68">
        <f t="shared" ref="C84:E84" si="36">SUM(C60)</f>
        <v>-3.5</v>
      </c>
      <c r="D84" s="68">
        <f t="shared" si="36"/>
        <v>-4</v>
      </c>
      <c r="E84" s="68">
        <f t="shared" si="36"/>
        <v>3.5</v>
      </c>
    </row>
    <row r="85" spans="1:5" ht="25.5" x14ac:dyDescent="0.25">
      <c r="A85" s="67" t="s">
        <v>44</v>
      </c>
      <c r="B85" s="68"/>
      <c r="C85" s="68"/>
      <c r="D85" s="68">
        <f t="shared" ref="C85:E85" si="37">SUM(D61)</f>
        <v>-1.2</v>
      </c>
      <c r="E85" s="68"/>
    </row>
    <row r="86" spans="1:5" ht="25.5" x14ac:dyDescent="0.25">
      <c r="A86" s="67" t="s">
        <v>47</v>
      </c>
      <c r="B86" s="68">
        <f>SUM(B19)</f>
        <v>2376</v>
      </c>
      <c r="C86" s="68"/>
      <c r="D86" s="68"/>
      <c r="E86" s="68">
        <f t="shared" ref="D86:E86" si="38">SUM(E19)</f>
        <v>2376</v>
      </c>
    </row>
    <row r="87" spans="1:5" ht="38.25" x14ac:dyDescent="0.25">
      <c r="A87" s="67" t="s">
        <v>40</v>
      </c>
      <c r="B87" s="68">
        <f>SUM(B32)</f>
        <v>-263</v>
      </c>
      <c r="C87" s="68">
        <f>SUM(C32)</f>
        <v>-263</v>
      </c>
      <c r="D87" s="68"/>
      <c r="E87" s="68"/>
    </row>
    <row r="88" spans="1:5" ht="18" customHeight="1" x14ac:dyDescent="0.25">
      <c r="A88" s="67" t="s">
        <v>52</v>
      </c>
      <c r="B88" s="82">
        <f>SUM(B12,B74)</f>
        <v>80</v>
      </c>
      <c r="C88" s="82">
        <f>SUM(C12,C74)</f>
        <v>80</v>
      </c>
      <c r="D88" s="82">
        <f>SUM(D12,D74)</f>
        <v>79</v>
      </c>
      <c r="E88" s="82"/>
    </row>
    <row r="89" spans="1:5" ht="18" customHeight="1" x14ac:dyDescent="0.25">
      <c r="A89" s="73" t="s">
        <v>39</v>
      </c>
      <c r="B89" s="82">
        <f>SUM(B13,B20,B62,B75,B78)</f>
        <v>10.899999999999991</v>
      </c>
      <c r="C89" s="82">
        <f>SUM(C13,C20,C62,C75,C78)</f>
        <v>206.2</v>
      </c>
      <c r="D89" s="82">
        <f>SUM(D13,D20,D62,D75,D78)</f>
        <v>1.7000000000000006</v>
      </c>
      <c r="E89" s="82">
        <f>SUM(E13,E20,E62,E75,E78)</f>
        <v>-195.3</v>
      </c>
    </row>
    <row r="90" spans="1:5" x14ac:dyDescent="0.25">
      <c r="A90" s="4"/>
      <c r="B90" s="4"/>
      <c r="C90" s="4"/>
      <c r="D90" s="7"/>
      <c r="E90" s="4"/>
    </row>
    <row r="91" spans="1:5" x14ac:dyDescent="0.25">
      <c r="A91" s="4"/>
      <c r="B91" s="4"/>
      <c r="C91" s="4"/>
      <c r="D91" s="7"/>
      <c r="E91" s="4"/>
    </row>
    <row r="92" spans="1:5" x14ac:dyDescent="0.25">
      <c r="A92" s="4"/>
      <c r="B92" s="5"/>
      <c r="C92" s="5"/>
      <c r="D92" s="5"/>
      <c r="E92" s="5"/>
    </row>
    <row r="93" spans="1:5" x14ac:dyDescent="0.25">
      <c r="A93" s="4"/>
      <c r="B93" s="4"/>
      <c r="C93" s="4"/>
      <c r="D93" s="7"/>
      <c r="E93" s="4"/>
    </row>
    <row r="94" spans="1:5" x14ac:dyDescent="0.25">
      <c r="A94" s="4"/>
      <c r="B94" s="5"/>
      <c r="C94" s="4"/>
      <c r="D94" s="7"/>
      <c r="E94" s="4"/>
    </row>
    <row r="95" spans="1:5" x14ac:dyDescent="0.25">
      <c r="A95" s="4"/>
      <c r="B95" s="4"/>
      <c r="C95" s="4"/>
      <c r="D95" s="7"/>
      <c r="E95" s="4"/>
    </row>
    <row r="96" spans="1:5" x14ac:dyDescent="0.25">
      <c r="A96" s="4"/>
      <c r="B96" s="4"/>
      <c r="C96" s="4"/>
      <c r="D96" s="7"/>
      <c r="E96" s="4"/>
    </row>
    <row r="97" spans="1:5" x14ac:dyDescent="0.25">
      <c r="A97" s="4"/>
      <c r="B97" s="4"/>
      <c r="C97" s="4"/>
      <c r="D97" s="7"/>
      <c r="E97" s="4"/>
    </row>
    <row r="98" spans="1:5" x14ac:dyDescent="0.25">
      <c r="A98" s="4"/>
      <c r="B98" s="4"/>
      <c r="C98" s="4"/>
      <c r="D98" s="7"/>
      <c r="E98" s="4"/>
    </row>
    <row r="99" spans="1:5" x14ac:dyDescent="0.25">
      <c r="A99" s="4"/>
      <c r="B99" s="4"/>
      <c r="C99" s="4"/>
      <c r="D99" s="7"/>
      <c r="E99" s="4"/>
    </row>
    <row r="100" spans="1:5" x14ac:dyDescent="0.25">
      <c r="A100" s="4"/>
      <c r="B100" s="4"/>
      <c r="C100" s="4"/>
      <c r="D100" s="7"/>
      <c r="E100" s="4"/>
    </row>
    <row r="101" spans="1:5" x14ac:dyDescent="0.25">
      <c r="A101" s="4"/>
      <c r="B101" s="4"/>
      <c r="C101" s="4"/>
      <c r="D101" s="7"/>
      <c r="E101" s="4"/>
    </row>
    <row r="102" spans="1:5" x14ac:dyDescent="0.25">
      <c r="A102" s="4"/>
      <c r="B102" s="4"/>
      <c r="C102" s="4"/>
      <c r="D102" s="7"/>
      <c r="E102" s="4"/>
    </row>
  </sheetData>
  <mergeCells count="14">
    <mergeCell ref="A63:E63"/>
    <mergeCell ref="A76:E76"/>
    <mergeCell ref="A38:E38"/>
    <mergeCell ref="A26:E26"/>
    <mergeCell ref="A2:E2"/>
    <mergeCell ref="A14:E14"/>
    <mergeCell ref="A4:A6"/>
    <mergeCell ref="B4:B6"/>
    <mergeCell ref="C4:E4"/>
    <mergeCell ref="C5:D5"/>
    <mergeCell ref="A7:E7"/>
    <mergeCell ref="E5:E6"/>
    <mergeCell ref="A21:E21"/>
    <mergeCell ref="A33:E33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0" workbookViewId="0">
      <selection activeCell="H32" sqref="H32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12"/>
      <c r="B1" s="6"/>
      <c r="C1" s="6"/>
      <c r="D1" s="6"/>
    </row>
    <row r="2" spans="1:5" ht="15" x14ac:dyDescent="0.25">
      <c r="A2" s="12"/>
      <c r="B2" s="2" t="s">
        <v>48</v>
      </c>
      <c r="C2" s="2"/>
      <c r="D2" s="2"/>
    </row>
    <row r="3" spans="1:5" ht="15" x14ac:dyDescent="0.25">
      <c r="A3" s="12"/>
      <c r="B3" s="2" t="s">
        <v>70</v>
      </c>
      <c r="C3" s="2"/>
      <c r="D3" s="2"/>
    </row>
    <row r="4" spans="1:5" ht="15" x14ac:dyDescent="0.25">
      <c r="A4" s="12"/>
      <c r="B4" s="2" t="s">
        <v>89</v>
      </c>
      <c r="C4" s="2"/>
      <c r="D4" s="2"/>
    </row>
    <row r="5" spans="1:5" x14ac:dyDescent="0.2">
      <c r="A5" s="12"/>
      <c r="B5" s="6"/>
      <c r="C5" s="6"/>
      <c r="D5" s="6"/>
    </row>
    <row r="6" spans="1:5" ht="15.75" x14ac:dyDescent="0.25">
      <c r="A6" s="11" t="s">
        <v>71</v>
      </c>
      <c r="B6" s="11"/>
      <c r="C6" s="11"/>
      <c r="D6" s="11"/>
    </row>
    <row r="7" spans="1:5" ht="0.75" customHeight="1" x14ac:dyDescent="0.25">
      <c r="A7" s="11"/>
      <c r="B7" s="11"/>
      <c r="C7" s="11"/>
      <c r="D7" s="11"/>
    </row>
    <row r="8" spans="1:5" ht="15.75" x14ac:dyDescent="0.25">
      <c r="A8" s="13" t="s">
        <v>23</v>
      </c>
      <c r="B8" s="13"/>
      <c r="C8" s="13"/>
      <c r="D8" s="13"/>
    </row>
    <row r="9" spans="1:5" ht="15.75" x14ac:dyDescent="0.25">
      <c r="A9" s="13"/>
      <c r="B9" s="13"/>
      <c r="C9" s="13"/>
      <c r="D9" s="13"/>
    </row>
    <row r="10" spans="1:5" ht="14.25" x14ac:dyDescent="0.2">
      <c r="A10" s="125" t="s">
        <v>80</v>
      </c>
      <c r="B10" s="125"/>
      <c r="C10" s="125"/>
      <c r="D10" s="125"/>
      <c r="E10" s="125"/>
    </row>
    <row r="12" spans="1:5" ht="15" customHeight="1" x14ac:dyDescent="0.2">
      <c r="A12" s="158" t="s">
        <v>24</v>
      </c>
      <c r="B12" s="158" t="s">
        <v>25</v>
      </c>
      <c r="C12" s="161" t="s">
        <v>26</v>
      </c>
      <c r="D12" s="162"/>
      <c r="E12" s="15"/>
    </row>
    <row r="13" spans="1:5" ht="15" customHeight="1" x14ac:dyDescent="0.2">
      <c r="A13" s="159"/>
      <c r="B13" s="159"/>
      <c r="C13" s="163" t="s">
        <v>27</v>
      </c>
      <c r="D13" s="164"/>
      <c r="E13" s="165" t="s">
        <v>34</v>
      </c>
    </row>
    <row r="14" spans="1:5" ht="15" customHeight="1" x14ac:dyDescent="0.2">
      <c r="A14" s="160"/>
      <c r="B14" s="160"/>
      <c r="C14" s="16" t="s">
        <v>28</v>
      </c>
      <c r="D14" s="17" t="s">
        <v>21</v>
      </c>
      <c r="E14" s="166"/>
    </row>
    <row r="15" spans="1:5" ht="44.25" customHeight="1" x14ac:dyDescent="0.25">
      <c r="A15" s="22" t="s">
        <v>64</v>
      </c>
      <c r="B15" s="103"/>
      <c r="C15" s="104"/>
      <c r="D15" s="105"/>
      <c r="E15" s="106"/>
    </row>
    <row r="16" spans="1:5" ht="15.75" customHeight="1" x14ac:dyDescent="0.25">
      <c r="A16" s="107" t="s">
        <v>65</v>
      </c>
      <c r="B16" s="108">
        <f>C16+E16</f>
        <v>-12306.2</v>
      </c>
      <c r="C16" s="104">
        <v>-12306.2</v>
      </c>
      <c r="D16" s="105"/>
      <c r="E16" s="106"/>
    </row>
    <row r="17" spans="1:5" ht="15.75" customHeight="1" x14ac:dyDescent="0.25">
      <c r="A17" s="107" t="s">
        <v>78</v>
      </c>
      <c r="B17" s="108">
        <f>C17+E17</f>
        <v>12306.2</v>
      </c>
      <c r="C17" s="104">
        <v>12306.2</v>
      </c>
      <c r="D17" s="105"/>
      <c r="E17" s="106"/>
    </row>
    <row r="18" spans="1:5" ht="15.75" x14ac:dyDescent="0.25">
      <c r="A18" s="107" t="s">
        <v>66</v>
      </c>
      <c r="B18" s="105"/>
      <c r="C18" s="105"/>
      <c r="D18" s="105"/>
      <c r="E18" s="105"/>
    </row>
    <row r="19" spans="1:5" ht="15.75" x14ac:dyDescent="0.25">
      <c r="A19" s="109" t="s">
        <v>67</v>
      </c>
      <c r="B19" s="105">
        <v>0</v>
      </c>
      <c r="C19" s="105">
        <f t="shared" ref="C19:E19" si="0">SUM(C18)</f>
        <v>0</v>
      </c>
      <c r="D19" s="105"/>
      <c r="E19" s="105"/>
    </row>
    <row r="21" spans="1:5" ht="14.25" x14ac:dyDescent="0.2">
      <c r="A21" s="157" t="s">
        <v>38</v>
      </c>
      <c r="B21" s="157"/>
      <c r="C21" s="157"/>
      <c r="D21" s="157"/>
      <c r="E21" s="157"/>
    </row>
    <row r="22" spans="1:5" ht="14.25" x14ac:dyDescent="0.2">
      <c r="A22" s="26"/>
      <c r="B22" s="26"/>
      <c r="C22" s="26"/>
      <c r="D22" s="26"/>
      <c r="E22" s="26"/>
    </row>
    <row r="23" spans="1:5" ht="15" x14ac:dyDescent="0.2">
      <c r="A23" s="158" t="s">
        <v>24</v>
      </c>
      <c r="B23" s="158" t="s">
        <v>25</v>
      </c>
      <c r="C23" s="161" t="s">
        <v>26</v>
      </c>
      <c r="D23" s="162"/>
      <c r="E23" s="15"/>
    </row>
    <row r="24" spans="1:5" ht="15.75" x14ac:dyDescent="0.2">
      <c r="A24" s="159"/>
      <c r="B24" s="159"/>
      <c r="C24" s="163" t="s">
        <v>27</v>
      </c>
      <c r="D24" s="164"/>
      <c r="E24" s="165" t="s">
        <v>34</v>
      </c>
    </row>
    <row r="25" spans="1:5" ht="45.75" customHeight="1" x14ac:dyDescent="0.2">
      <c r="A25" s="160"/>
      <c r="B25" s="160"/>
      <c r="C25" s="16" t="s">
        <v>28</v>
      </c>
      <c r="D25" s="17" t="s">
        <v>21</v>
      </c>
      <c r="E25" s="166"/>
    </row>
    <row r="26" spans="1:5" ht="28.5" x14ac:dyDescent="0.25">
      <c r="A26" s="22" t="s">
        <v>37</v>
      </c>
      <c r="B26" s="24"/>
      <c r="C26" s="27"/>
      <c r="D26" s="28"/>
      <c r="E26" s="20"/>
    </row>
    <row r="27" spans="1:5" ht="18" customHeight="1" x14ac:dyDescent="0.25">
      <c r="A27" s="21" t="s">
        <v>29</v>
      </c>
      <c r="B27" s="33">
        <f>SUM(C27+E27)</f>
        <v>-273000</v>
      </c>
      <c r="C27" s="42"/>
      <c r="D27" s="25"/>
      <c r="E27" s="25">
        <v>-273000</v>
      </c>
    </row>
    <row r="28" spans="1:5" ht="18.75" customHeight="1" x14ac:dyDescent="0.25">
      <c r="A28" s="1" t="s">
        <v>49</v>
      </c>
      <c r="B28" s="19">
        <f>B27</f>
        <v>-273000</v>
      </c>
      <c r="C28" s="19"/>
      <c r="D28" s="18"/>
      <c r="E28" s="19">
        <f>E27</f>
        <v>-273000</v>
      </c>
    </row>
    <row r="29" spans="1:5" ht="28.5" customHeight="1" x14ac:dyDescent="0.25">
      <c r="A29" s="55" t="s">
        <v>68</v>
      </c>
      <c r="B29" s="59"/>
      <c r="C29" s="60"/>
      <c r="D29" s="61"/>
      <c r="E29" s="20"/>
    </row>
    <row r="30" spans="1:5" ht="18.75" customHeight="1" x14ac:dyDescent="0.25">
      <c r="A30" s="21" t="s">
        <v>65</v>
      </c>
      <c r="B30" s="62">
        <f>C30+E30</f>
        <v>63000</v>
      </c>
      <c r="C30" s="25"/>
      <c r="D30" s="63"/>
      <c r="E30" s="64">
        <v>63000</v>
      </c>
    </row>
    <row r="31" spans="1:5" ht="18.75" customHeight="1" x14ac:dyDescent="0.25">
      <c r="A31" s="1" t="s">
        <v>69</v>
      </c>
      <c r="B31" s="19">
        <f>B30</f>
        <v>63000</v>
      </c>
      <c r="C31" s="19"/>
      <c r="D31" s="19"/>
      <c r="E31" s="19">
        <f>E30</f>
        <v>63000</v>
      </c>
    </row>
    <row r="32" spans="1:5" ht="42.75" x14ac:dyDescent="0.25">
      <c r="A32" s="53" t="s">
        <v>64</v>
      </c>
      <c r="B32" s="52"/>
      <c r="C32" s="49"/>
      <c r="D32" s="50"/>
      <c r="E32" s="51"/>
    </row>
    <row r="33" spans="1:5" ht="15.75" x14ac:dyDescent="0.25">
      <c r="A33" s="48" t="s">
        <v>65</v>
      </c>
      <c r="B33" s="54">
        <v>210000</v>
      </c>
      <c r="C33" s="49">
        <v>210000</v>
      </c>
      <c r="D33" s="50"/>
      <c r="E33" s="51"/>
    </row>
    <row r="34" spans="1:5" ht="15.75" x14ac:dyDescent="0.25">
      <c r="A34" s="56" t="s">
        <v>66</v>
      </c>
      <c r="B34" s="58">
        <v>210000</v>
      </c>
      <c r="C34" s="58">
        <v>210000</v>
      </c>
      <c r="D34" s="58"/>
      <c r="E34" s="58"/>
    </row>
    <row r="35" spans="1:5" ht="15.75" x14ac:dyDescent="0.25">
      <c r="A35" s="57" t="s">
        <v>67</v>
      </c>
      <c r="B35" s="58">
        <f>SUM(B28+B31+B34)</f>
        <v>0</v>
      </c>
      <c r="C35" s="58">
        <f t="shared" ref="C35:E35" si="1">SUM(C28+C31+C34)</f>
        <v>210000</v>
      </c>
      <c r="D35" s="58"/>
      <c r="E35" s="58">
        <f t="shared" si="1"/>
        <v>-210000</v>
      </c>
    </row>
  </sheetData>
  <mergeCells count="12">
    <mergeCell ref="A10:E10"/>
    <mergeCell ref="A12:A14"/>
    <mergeCell ref="B12:B14"/>
    <mergeCell ref="C12:D12"/>
    <mergeCell ref="C13:D13"/>
    <mergeCell ref="E13:E14"/>
    <mergeCell ref="A21:E21"/>
    <mergeCell ref="A23:A25"/>
    <mergeCell ref="B23:B25"/>
    <mergeCell ref="C23:D23"/>
    <mergeCell ref="C24:D24"/>
    <mergeCell ref="E24:E25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Audronė Meškauskienė</cp:lastModifiedBy>
  <cp:lastPrinted>2020-05-18T14:33:25Z</cp:lastPrinted>
  <dcterms:created xsi:type="dcterms:W3CDTF">2005-12-13T07:19:10Z</dcterms:created>
  <dcterms:modified xsi:type="dcterms:W3CDTF">2020-05-18T14:33:44Z</dcterms:modified>
</cp:coreProperties>
</file>