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J84" i="2" l="1"/>
  <c r="I83" i="2" l="1"/>
  <c r="J83" i="2"/>
  <c r="H83" i="2"/>
  <c r="I21" i="2" l="1"/>
  <c r="J21" i="2"/>
  <c r="H21" i="2"/>
  <c r="I41" i="2" l="1"/>
  <c r="J41" i="2"/>
  <c r="H41" i="2"/>
  <c r="I89" i="2" l="1"/>
  <c r="J89" i="2"/>
  <c r="J91" i="2"/>
  <c r="H89" i="2"/>
  <c r="I91" i="2" l="1"/>
  <c r="I19" i="2"/>
  <c r="J19" i="2"/>
  <c r="H19" i="2"/>
  <c r="H91" i="2" l="1"/>
  <c r="I66" i="2" l="1"/>
  <c r="J66" i="2"/>
  <c r="I12" i="2"/>
  <c r="J12" i="2"/>
  <c r="H12" i="2"/>
  <c r="I76" i="2" l="1"/>
  <c r="J76" i="2"/>
  <c r="H76" i="2"/>
  <c r="I60" i="2" l="1"/>
  <c r="J60" i="2"/>
  <c r="H60" i="2"/>
  <c r="I72" i="2"/>
  <c r="J72" i="2"/>
  <c r="I37" i="2" l="1"/>
  <c r="I51" i="2"/>
  <c r="I49" i="2"/>
  <c r="J49" i="2"/>
  <c r="J52" i="2" s="1"/>
  <c r="I47" i="2"/>
  <c r="I45" i="2"/>
  <c r="I43" i="2"/>
  <c r="I39" i="2"/>
  <c r="J37" i="2"/>
  <c r="I35" i="2"/>
  <c r="I33" i="2"/>
  <c r="I31" i="2"/>
  <c r="I29" i="2"/>
  <c r="I26" i="2"/>
  <c r="I74" i="2"/>
  <c r="I77" i="2" s="1"/>
  <c r="J74" i="2"/>
  <c r="H74" i="2"/>
  <c r="I16" i="2"/>
  <c r="I22" i="2" s="1"/>
  <c r="J16" i="2"/>
  <c r="J22" i="2" s="1"/>
  <c r="H16" i="2"/>
  <c r="H22" i="2" s="1"/>
  <c r="H49" i="2"/>
  <c r="I61" i="2"/>
  <c r="H61" i="2"/>
  <c r="J61" i="2"/>
  <c r="H56" i="2"/>
  <c r="H57" i="2" s="1"/>
  <c r="H26" i="2"/>
  <c r="H29" i="2"/>
  <c r="H31" i="2"/>
  <c r="H33" i="2"/>
  <c r="H35" i="2"/>
  <c r="H37" i="2"/>
  <c r="H39" i="2"/>
  <c r="H43" i="2"/>
  <c r="H45" i="2"/>
  <c r="H51" i="2"/>
  <c r="H47" i="2"/>
  <c r="H72" i="2"/>
  <c r="H66" i="2"/>
  <c r="H67" i="2" s="1"/>
  <c r="H68" i="2" s="1"/>
  <c r="J26" i="2"/>
  <c r="J29" i="2"/>
  <c r="J31" i="2"/>
  <c r="J33" i="2"/>
  <c r="J35" i="2"/>
  <c r="J39" i="2"/>
  <c r="J43" i="2"/>
  <c r="J45" i="2"/>
  <c r="J51" i="2"/>
  <c r="J47" i="2"/>
  <c r="I67" i="2"/>
  <c r="I68" i="2" s="1"/>
  <c r="I56" i="2"/>
  <c r="I57" i="2" s="1"/>
  <c r="J56" i="2"/>
  <c r="J57" i="2" s="1"/>
  <c r="J67" i="2"/>
  <c r="J68" i="2" s="1"/>
  <c r="J77" i="2" l="1"/>
  <c r="J78" i="2" s="1"/>
  <c r="H77" i="2"/>
  <c r="H78" i="2" s="1"/>
  <c r="I78" i="2"/>
  <c r="I52" i="2"/>
  <c r="H52" i="2"/>
  <c r="H62" i="2" s="1"/>
  <c r="J62" i="2" l="1"/>
  <c r="J79" i="2" s="1"/>
  <c r="I62" i="2"/>
  <c r="I79" i="2" s="1"/>
  <c r="H79" i="2"/>
</calcChain>
</file>

<file path=xl/sharedStrings.xml><?xml version="1.0" encoding="utf-8"?>
<sst xmlns="http://schemas.openxmlformats.org/spreadsheetml/2006/main" count="318" uniqueCount="142">
  <si>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</si>
  <si>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</si>
  <si>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</si>
  <si>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</si>
  <si>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</si>
  <si>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</si>
  <si>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</si>
  <si>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</si>
  <si>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</si>
  <si>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</si>
  <si>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</si>
  <si>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</si>
  <si>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</si>
  <si>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</si>
  <si>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</si>
  <si>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</si>
  <si>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</si>
  <si>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</si>
  <si>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</si>
  <si>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</si>
  <si>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</si>
  <si>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</si>
  <si>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</si>
  <si>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</si>
  <si>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</si>
  <si>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</si>
  <si>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Priemonių vykdytojų kodų klasifikatorius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</si>
  <si>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</si>
  <si>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</si>
  <si>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</si>
  <si>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</si>
  <si>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</si>
  <si>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</si>
  <si>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</si>
  <si>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</si>
  <si>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</si>
  <si>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</si>
  <si>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</si>
  <si>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</si>
  <si>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</si>
  <si>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</si>
  <si>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</si>
  <si>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</si>
  <si>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</si>
  <si>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</si>
  <si>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</si>
  <si>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>Teikti duomenis Valstybės suteiktos pagalbos registrui</t>
  </si>
  <si>
    <t>SAVIVALDYBĖS VALDYMO PROGRAMA (01)</t>
  </si>
  <si>
    <t>Dalyvauti vietos ir tarptautinių organizacijų veikloje</t>
  </si>
  <si>
    <t>Tinkamai įgyvendinti Savivaldybei perduotas valstybės funkcijas.</t>
  </si>
  <si>
    <t>288724610</t>
  </si>
  <si>
    <t>Užtikrinti Savivaldybės viešojo administravimo ir viešųjų paslaugų teikimo  skaidrumą, atvirumą, teisinių ir antikorupcinių principų laikymąsi, ilgalaikėmis priemonėmis ir procedūromis užkirsti kelią korupcijai.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</si>
  <si>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</si>
  <si>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</si>
  <si>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</si>
  <si>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</si>
  <si>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</si>
  <si>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</si>
  <si>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</si>
  <si>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</si>
  <si>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Administruoti socialines išmokas ir kompensacijas</t>
  </si>
  <si>
    <t>SB(VB)</t>
  </si>
  <si>
    <t>Tobulinti Savivaldybės veiklą, pagerinti valdymo kokybę ir efektyvumą</t>
  </si>
  <si>
    <t xml:space="preserve"> Organizuoti civilinę saugą ir mobilizaciją</t>
  </si>
  <si>
    <t>Įgyvendinti Panevėžio miesto savivaldybės korupcijos prevencijos programos priemonių planą</t>
  </si>
  <si>
    <t>Grąžinti ilgalaikes paskolas ir vykdyti finansinius įsipareigojimus</t>
  </si>
  <si>
    <t>Numatyti Savivaldybės biudžete lėšų, reikalingų palūkanoms ir kitoms su paskolomis susijusiomis išlaidoms padengti</t>
  </si>
  <si>
    <t>Valstybės tarnautojų pareigybių skaičius</t>
  </si>
  <si>
    <t>Darbuotojų, dirbančių pagal darbo sutartis, pareigybių skaičius</t>
  </si>
  <si>
    <t>Tarybos sekretoriato pareigybių skaičius</t>
  </si>
  <si>
    <t>Kontrolės ir audito tarnybos pareigybių skaičius</t>
  </si>
  <si>
    <t>Perduotoms skoloms bankams sumokėti</t>
  </si>
  <si>
    <t>VB</t>
  </si>
  <si>
    <t>Planuotos reikšmės</t>
  </si>
  <si>
    <t>Faktinės reikšmės</t>
  </si>
  <si>
    <t>Sporto skyrius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</si>
  <si>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</si>
  <si>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</si>
  <si>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</si>
  <si>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</si>
  <si>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Paaiškinimai dėl nukrypimų</t>
  </si>
  <si>
    <t>Asignavimai (tūkst. Eur)</t>
  </si>
  <si>
    <t>Informacija apie pasiektus rezultatus, duomenys apie programai skirtų asignavimų panaudojimo tikslingumą</t>
  </si>
  <si>
    <t>Organizuoti Savivaldybės tarybos, Tarybos sekretoriato darbą</t>
  </si>
  <si>
    <t>Savivaldybės tarybos narių skaičius</t>
  </si>
  <si>
    <t>Civilinės būklės aktų įrašymo, sudarymo, keitimo, papildymo, atkūrimo anuliavimas ir pakartotinių dokumentų išdavimas per metus (vnt.)</t>
  </si>
  <si>
    <t xml:space="preserve"> Organizuoti gyventojų gyvenamosios vietos deklaravimą</t>
  </si>
  <si>
    <t>Organizacijų, kurių narė yra Savivaldybė, skaičius (vnt.)</t>
  </si>
  <si>
    <t>Sudaryti sąlygas iš anksto negalimoms suplanuoti priemonėms vykdyti ir Savivaldybės įsipareigojimams vykdyti</t>
  </si>
  <si>
    <t>Sudaryti Savivaldybės administracijos direktoriaus rezervą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</si>
  <si>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</si>
  <si>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</si>
  <si>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</si>
  <si>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</si>
  <si>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</si>
  <si>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Teisės ir viešosios tvarkos skyrius</t>
  </si>
  <si>
    <t>Teritorijų planavimo ir architektūros skyrius</t>
  </si>
  <si>
    <t>Vidaus administravimo skyrius</t>
  </si>
  <si>
    <t>ES</t>
  </si>
  <si>
    <t>0;3</t>
  </si>
  <si>
    <t>0;16</t>
  </si>
  <si>
    <t>0;1</t>
  </si>
  <si>
    <t>0;11;8</t>
  </si>
  <si>
    <t>Įvykdyti visi kriterijai, numatyti Panevėžio miesto savivaldybės Korupcijos prevencijos programos įgyvendinimo priemonių plane</t>
  </si>
  <si>
    <t>0;13</t>
  </si>
  <si>
    <t>0;9</t>
  </si>
  <si>
    <t>0;14</t>
  </si>
  <si>
    <t>0;11</t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</si>
  <si>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</si>
  <si>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Vertinimo kriterijus</t>
  </si>
  <si>
    <t>Skirti lėšų mokyklų pastatų  apsaugai  ir komunalinėms paslaugoms</t>
  </si>
  <si>
    <t>5000</t>
  </si>
  <si>
    <t>Finansinių įsipareigojimų vykdymas (paskolų ir palūkanų mokėjimas pagal grafiką, kitų finansinių įsipareigojimų vykdymas), proc.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</si>
  <si>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</si>
  <si>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</t>
  </si>
  <si>
    <t>Virš 5000</t>
  </si>
  <si>
    <t>Vykdyti jaunimo teisių apsaugą</t>
  </si>
  <si>
    <t>14</t>
  </si>
  <si>
    <t>Tvarkyti erdvinių duomenų rinkinį</t>
  </si>
  <si>
    <t xml:space="preserve"> Administruoti laikinuosius darbus</t>
  </si>
  <si>
    <t>127</t>
  </si>
  <si>
    <t>128</t>
  </si>
  <si>
    <t>PANEVĖŽIO MIESTO SAVIVALDYBĖS 2020 -2022 METŲ VEIKLOS PLANO ĮGYVENDINIMO 2020 METAIS ATASKAITA</t>
  </si>
  <si>
    <t>2020 m. asignavimų patvirtintas planas</t>
  </si>
  <si>
    <t>2020 m. asignavimų patikslintas planas</t>
  </si>
  <si>
    <t>2020 m. panaudotos lėšos (kasinės išlaidos)</t>
  </si>
  <si>
    <t>Gyventojų aptarnavimo kokybės vertinimas Savivaldybėje, proc.(internetinė apklausa)</t>
  </si>
  <si>
    <t>Savivaldybės administracijos dirbančiųjų kvalifikacijos kėlimas (žmonių skaičius)</t>
  </si>
  <si>
    <t>470</t>
  </si>
  <si>
    <t>iš jų moterys/vyrai</t>
  </si>
  <si>
    <t>9/18</t>
  </si>
  <si>
    <t>Strateginio planavimo ir finansų skyrius</t>
  </si>
  <si>
    <t>Švietimo skyrius</t>
  </si>
  <si>
    <t>Investicijų projektų skyrius</t>
  </si>
  <si>
    <t>1367</t>
  </si>
  <si>
    <t>Apdraustų biudžetinių įstaigų vadovų atsakomybės draudimu, skaičius</t>
  </si>
  <si>
    <t>Panevėžio sporto centras</t>
  </si>
  <si>
    <t>123</t>
  </si>
  <si>
    <t>120</t>
  </si>
  <si>
    <t>421</t>
  </si>
  <si>
    <t>0;12</t>
  </si>
  <si>
    <t>Planuojama atlikti 2021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</si>
</sst>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9"/>
      <color theme="4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9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sz val="9"/>
      <color rgb="FFFF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20" fillId="0" borderId="0"/>
  </cellStyleXfs>
  <cellXfs count="46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49" fontId="7" fillId="2" borderId="37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1" fillId="0" borderId="47" xfId="0" applyFont="1" applyBorder="1" applyAlignment="1">
      <alignment horizontal="center" vertical="top" wrapText="1"/>
    </xf>
    <xf numFmtId="0" fontId="11" fillId="0" borderId="23" xfId="0" applyFont="1" applyBorder="1" applyAlignment="1">
      <alignment vertical="top" wrapText="1"/>
    </xf>
    <xf numFmtId="0" fontId="11" fillId="0" borderId="17" xfId="0" applyFont="1" applyBorder="1" applyAlignment="1">
      <alignment horizontal="center" vertical="top" wrapText="1"/>
    </xf>
    <xf numFmtId="0" fontId="10" fillId="0" borderId="45" xfId="0" applyFont="1" applyBorder="1" applyAlignment="1">
      <alignment vertical="top" wrapText="1"/>
    </xf>
    <xf numFmtId="0" fontId="11" fillId="0" borderId="40" xfId="0" applyFont="1" applyBorder="1" applyAlignment="1">
      <alignment horizontal="center" vertical="top" wrapText="1"/>
    </xf>
    <xf numFmtId="0" fontId="10" fillId="0" borderId="43" xfId="0" applyFont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7" fillId="3" borderId="29" xfId="0" applyNumberFormat="1" applyFont="1" applyFill="1" applyBorder="1" applyAlignment="1">
      <alignment horizontal="center" vertical="top"/>
    </xf>
    <xf numFmtId="164" fontId="7" fillId="3" borderId="39" xfId="0" applyNumberFormat="1" applyFont="1" applyFill="1" applyBorder="1" applyAlignment="1">
      <alignment horizontal="center" vertical="top"/>
    </xf>
    <xf numFmtId="0" fontId="2" fillId="3" borderId="42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164" fontId="7" fillId="2" borderId="32" xfId="0" applyNumberFormat="1" applyFont="1" applyFill="1" applyBorder="1" applyAlignment="1">
      <alignment horizontal="center" vertical="top"/>
    </xf>
    <xf numFmtId="0" fontId="2" fillId="2" borderId="31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1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7" fillId="6" borderId="2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horizontal="left" wrapText="1"/>
    </xf>
    <xf numFmtId="164" fontId="16" fillId="0" borderId="65" xfId="0" applyNumberFormat="1" applyFont="1" applyBorder="1" applyAlignment="1">
      <alignment horizontal="center" vertical="top"/>
    </xf>
    <xf numFmtId="164" fontId="16" fillId="0" borderId="52" xfId="0" applyNumberFormat="1" applyFont="1" applyBorder="1" applyAlignment="1">
      <alignment horizontal="center" vertical="top"/>
    </xf>
    <xf numFmtId="0" fontId="2" fillId="0" borderId="63" xfId="0" applyFont="1" applyBorder="1" applyAlignment="1">
      <alignment horizontal="center" vertical="center" wrapText="1"/>
    </xf>
    <xf numFmtId="164" fontId="19" fillId="4" borderId="31" xfId="0" applyNumberFormat="1" applyFont="1" applyFill="1" applyBorder="1" applyAlignment="1">
      <alignment horizontal="center" vertical="top"/>
    </xf>
    <xf numFmtId="164" fontId="19" fillId="4" borderId="47" xfId="0" applyNumberFormat="1" applyFont="1" applyFill="1" applyBorder="1" applyAlignment="1">
      <alignment horizontal="center" vertical="top"/>
    </xf>
    <xf numFmtId="164" fontId="19" fillId="0" borderId="31" xfId="0" applyNumberFormat="1" applyFont="1" applyBorder="1" applyAlignment="1">
      <alignment horizontal="center" vertical="center"/>
    </xf>
    <xf numFmtId="164" fontId="16" fillId="0" borderId="53" xfId="0" applyNumberFormat="1" applyFont="1" applyBorder="1" applyAlignment="1">
      <alignment horizontal="center" vertical="top"/>
    </xf>
    <xf numFmtId="164" fontId="16" fillId="0" borderId="49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60" xfId="0" applyFont="1" applyBorder="1" applyAlignment="1">
      <alignment horizontal="center" vertical="center" textRotation="90"/>
    </xf>
    <xf numFmtId="164" fontId="19" fillId="7" borderId="31" xfId="0" applyNumberFormat="1" applyFont="1" applyFill="1" applyBorder="1" applyAlignment="1">
      <alignment horizontal="center" vertical="top"/>
    </xf>
    <xf numFmtId="164" fontId="19" fillId="7" borderId="47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0" xfId="0" applyNumberFormat="1" applyFont="1" applyAlignment="1">
      <alignment vertical="top"/>
    </xf>
    <xf numFmtId="0" fontId="22" fillId="0" borderId="0" xfId="0" applyFont="1" applyAlignment="1">
      <alignment horizontal="center" vertical="top"/>
    </xf>
    <xf numFmtId="0" fontId="21" fillId="0" borderId="0" xfId="0" applyFont="1" applyAlignment="1">
      <alignment horizontal="left" wrapText="1"/>
    </xf>
    <xf numFmtId="0" fontId="26" fillId="0" borderId="38" xfId="0" applyFont="1" applyFill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top" wrapText="1"/>
    </xf>
    <xf numFmtId="0" fontId="10" fillId="0" borderId="71" xfId="0" applyFont="1" applyBorder="1" applyAlignment="1">
      <alignment vertical="top" wrapText="1"/>
    </xf>
    <xf numFmtId="164" fontId="7" fillId="3" borderId="40" xfId="0" applyNumberFormat="1" applyFont="1" applyFill="1" applyBorder="1" applyAlignment="1">
      <alignment horizontal="center" vertical="top"/>
    </xf>
    <xf numFmtId="164" fontId="7" fillId="2" borderId="47" xfId="0" applyNumberFormat="1" applyFont="1" applyFill="1" applyBorder="1" applyAlignment="1">
      <alignment horizontal="center" vertical="top"/>
    </xf>
    <xf numFmtId="164" fontId="7" fillId="2" borderId="22" xfId="0" applyNumberFormat="1" applyFont="1" applyFill="1" applyBorder="1" applyAlignment="1">
      <alignment horizontal="center" vertical="top"/>
    </xf>
    <xf numFmtId="164" fontId="7" fillId="3" borderId="41" xfId="0" applyNumberFormat="1" applyFont="1" applyFill="1" applyBorder="1" applyAlignment="1">
      <alignment horizontal="center" vertical="top"/>
    </xf>
    <xf numFmtId="164" fontId="7" fillId="6" borderId="20" xfId="0" applyNumberFormat="1" applyFont="1" applyFill="1" applyBorder="1" applyAlignment="1">
      <alignment horizontal="center" vertical="top"/>
    </xf>
    <xf numFmtId="164" fontId="7" fillId="6" borderId="11" xfId="0" applyNumberFormat="1" applyFont="1" applyFill="1" applyBorder="1" applyAlignment="1">
      <alignment horizontal="center" vertical="top"/>
    </xf>
    <xf numFmtId="0" fontId="2" fillId="0" borderId="48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top" wrapText="1"/>
    </xf>
    <xf numFmtId="164" fontId="26" fillId="0" borderId="40" xfId="0" applyNumberFormat="1" applyFont="1" applyFill="1" applyBorder="1" applyAlignment="1">
      <alignment horizontal="left" vertical="center" wrapText="1"/>
    </xf>
    <xf numFmtId="49" fontId="18" fillId="0" borderId="25" xfId="0" applyNumberFormat="1" applyFont="1" applyFill="1" applyBorder="1" applyAlignment="1">
      <alignment horizontal="center" vertical="top"/>
    </xf>
    <xf numFmtId="49" fontId="18" fillId="0" borderId="34" xfId="0" applyNumberFormat="1" applyFont="1" applyFill="1" applyBorder="1" applyAlignment="1">
      <alignment horizontal="center" vertical="top"/>
    </xf>
    <xf numFmtId="49" fontId="18" fillId="0" borderId="18" xfId="0" applyNumberFormat="1" applyFont="1" applyFill="1" applyBorder="1" applyAlignment="1">
      <alignment horizontal="center" vertical="top"/>
    </xf>
    <xf numFmtId="49" fontId="18" fillId="0" borderId="6" xfId="0" applyNumberFormat="1" applyFont="1" applyFill="1" applyBorder="1" applyAlignment="1">
      <alignment horizontal="center" vertical="top"/>
    </xf>
    <xf numFmtId="49" fontId="18" fillId="0" borderId="29" xfId="0" applyNumberFormat="1" applyFont="1" applyFill="1" applyBorder="1" applyAlignment="1">
      <alignment horizontal="center" vertical="top"/>
    </xf>
    <xf numFmtId="49" fontId="18" fillId="0" borderId="38" xfId="0" applyNumberFormat="1" applyFont="1" applyFill="1" applyBorder="1" applyAlignment="1">
      <alignment horizontal="center" vertical="top"/>
    </xf>
    <xf numFmtId="1" fontId="18" fillId="0" borderId="25" xfId="0" applyNumberFormat="1" applyFont="1" applyFill="1" applyBorder="1" applyAlignment="1">
      <alignment horizontal="center" vertical="top"/>
    </xf>
    <xf numFmtId="9" fontId="18" fillId="0" borderId="29" xfId="0" applyNumberFormat="1" applyFont="1" applyFill="1" applyBorder="1" applyAlignment="1">
      <alignment horizontal="center" vertical="top"/>
    </xf>
    <xf numFmtId="9" fontId="18" fillId="0" borderId="38" xfId="0" applyNumberFormat="1" applyFont="1" applyFill="1" applyBorder="1" applyAlignment="1">
      <alignment horizontal="center" vertical="top"/>
    </xf>
    <xf numFmtId="9" fontId="18" fillId="0" borderId="6" xfId="0" applyNumberFormat="1" applyFont="1" applyFill="1" applyBorder="1" applyAlignment="1">
      <alignment horizontal="center" vertical="top"/>
    </xf>
    <xf numFmtId="49" fontId="30" fillId="0" borderId="0" xfId="0" applyNumberFormat="1" applyFont="1" applyFill="1" applyBorder="1" applyAlignment="1">
      <alignment vertical="top"/>
    </xf>
    <xf numFmtId="49" fontId="30" fillId="0" borderId="0" xfId="0" applyNumberFormat="1" applyFont="1" applyFill="1" applyBorder="1" applyAlignment="1">
      <alignment horizontal="right" vertical="top"/>
    </xf>
    <xf numFmtId="49" fontId="32" fillId="0" borderId="0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30" fillId="0" borderId="0" xfId="0" applyFont="1" applyFill="1" applyBorder="1" applyAlignment="1">
      <alignment horizontal="center" vertical="top"/>
    </xf>
    <xf numFmtId="0" fontId="26" fillId="0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top" wrapText="1"/>
    </xf>
    <xf numFmtId="164" fontId="8" fillId="0" borderId="70" xfId="0" applyNumberFormat="1" applyFont="1" applyFill="1" applyBorder="1" applyAlignment="1">
      <alignment horizontal="center" vertical="center"/>
    </xf>
    <xf numFmtId="164" fontId="8" fillId="0" borderId="49" xfId="0" applyNumberFormat="1" applyFont="1" applyFill="1" applyBorder="1" applyAlignment="1">
      <alignment horizontal="left" vertical="center" wrapText="1"/>
    </xf>
    <xf numFmtId="164" fontId="8" fillId="0" borderId="52" xfId="0" applyNumberFormat="1" applyFont="1" applyFill="1" applyBorder="1" applyAlignment="1">
      <alignment horizontal="left" vertical="center" wrapText="1"/>
    </xf>
    <xf numFmtId="0" fontId="34" fillId="4" borderId="11" xfId="0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top"/>
    </xf>
    <xf numFmtId="49" fontId="7" fillId="3" borderId="3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 wrapText="1"/>
    </xf>
    <xf numFmtId="164" fontId="8" fillId="5" borderId="50" xfId="0" applyNumberFormat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3" borderId="6" xfId="0" applyNumberFormat="1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 wrapText="1"/>
    </xf>
    <xf numFmtId="164" fontId="8" fillId="0" borderId="56" xfId="0" applyNumberFormat="1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top"/>
    </xf>
    <xf numFmtId="0" fontId="34" fillId="4" borderId="7" xfId="0" applyFont="1" applyFill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49" fontId="7" fillId="3" borderId="38" xfId="0" applyNumberFormat="1" applyFont="1" applyFill="1" applyBorder="1" applyAlignment="1">
      <alignment horizontal="center" vertical="top"/>
    </xf>
    <xf numFmtId="0" fontId="8" fillId="0" borderId="37" xfId="0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horizontal="center" vertical="top" wrapText="1"/>
    </xf>
    <xf numFmtId="49" fontId="7" fillId="3" borderId="21" xfId="0" applyNumberFormat="1" applyFont="1" applyFill="1" applyBorder="1" applyAlignment="1">
      <alignment horizontal="center" vertical="top"/>
    </xf>
    <xf numFmtId="164" fontId="7" fillId="3" borderId="31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center" vertical="top"/>
    </xf>
    <xf numFmtId="0" fontId="8" fillId="0" borderId="44" xfId="0" applyFont="1" applyFill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0" fontId="8" fillId="0" borderId="45" xfId="0" applyFont="1" applyFill="1" applyBorder="1" applyAlignment="1">
      <alignment horizontal="center" vertical="top"/>
    </xf>
    <xf numFmtId="164" fontId="8" fillId="0" borderId="56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0" borderId="45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0" fontId="34" fillId="4" borderId="46" xfId="0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top"/>
    </xf>
    <xf numFmtId="164" fontId="7" fillId="4" borderId="46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7" fillId="4" borderId="28" xfId="0" applyNumberFormat="1" applyFont="1" applyFill="1" applyBorder="1" applyAlignment="1">
      <alignment horizontal="center" vertical="top"/>
    </xf>
    <xf numFmtId="1" fontId="2" fillId="0" borderId="25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0" fontId="34" fillId="4" borderId="72" xfId="0" applyFont="1" applyFill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top"/>
    </xf>
    <xf numFmtId="164" fontId="7" fillId="4" borderId="72" xfId="0" applyNumberFormat="1" applyFont="1" applyFill="1" applyBorder="1" applyAlignment="1">
      <alignment horizontal="center" vertical="top"/>
    </xf>
    <xf numFmtId="9" fontId="2" fillId="0" borderId="18" xfId="0" applyNumberFormat="1" applyFont="1" applyFill="1" applyBorder="1" applyAlignment="1">
      <alignment horizontal="center" vertical="top"/>
    </xf>
    <xf numFmtId="0" fontId="8" fillId="0" borderId="61" xfId="0" applyFont="1" applyFill="1" applyBorder="1" applyAlignment="1">
      <alignment horizontal="center" vertical="top"/>
    </xf>
    <xf numFmtId="164" fontId="8" fillId="0" borderId="65" xfId="0" applyNumberFormat="1" applyFont="1" applyFill="1" applyBorder="1" applyAlignment="1">
      <alignment horizontal="center" vertical="top"/>
    </xf>
    <xf numFmtId="164" fontId="8" fillId="0" borderId="53" xfId="0" applyNumberFormat="1" applyFont="1" applyFill="1" applyBorder="1" applyAlignment="1">
      <alignment horizontal="center" vertical="top"/>
    </xf>
    <xf numFmtId="49" fontId="7" fillId="2" borderId="31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/>
    </xf>
    <xf numFmtId="49" fontId="2" fillId="0" borderId="34" xfId="0" applyNumberFormat="1" applyFont="1" applyFill="1" applyBorder="1" applyAlignment="1">
      <alignment horizontal="center" vertical="top"/>
    </xf>
    <xf numFmtId="9" fontId="2" fillId="0" borderId="6" xfId="0" applyNumberFormat="1" applyFont="1" applyFill="1" applyBorder="1" applyAlignment="1">
      <alignment horizontal="center" vertical="top"/>
    </xf>
    <xf numFmtId="9" fontId="2" fillId="0" borderId="38" xfId="0" applyNumberFormat="1" applyFont="1" applyFill="1" applyBorder="1" applyAlignment="1">
      <alignment horizontal="center" vertical="top"/>
    </xf>
    <xf numFmtId="164" fontId="7" fillId="3" borderId="31" xfId="0" applyNumberFormat="1" applyFont="1" applyFill="1" applyBorder="1" applyAlignment="1">
      <alignment horizontal="center" vertical="top"/>
    </xf>
    <xf numFmtId="1" fontId="2" fillId="0" borderId="14" xfId="0" applyNumberFormat="1" applyFont="1" applyFill="1" applyBorder="1" applyAlignment="1">
      <alignment horizontal="center" vertical="top"/>
    </xf>
    <xf numFmtId="49" fontId="2" fillId="0" borderId="24" xfId="0" applyNumberFormat="1" applyFont="1" applyFill="1" applyBorder="1" applyAlignment="1">
      <alignment horizontal="center" vertical="top"/>
    </xf>
    <xf numFmtId="9" fontId="2" fillId="0" borderId="12" xfId="0" applyNumberFormat="1" applyFont="1" applyFill="1" applyBorder="1" applyAlignment="1">
      <alignment horizontal="center" vertical="top"/>
    </xf>
    <xf numFmtId="9" fontId="2" fillId="0" borderId="60" xfId="0" applyNumberFormat="1" applyFont="1" applyFill="1" applyBorder="1" applyAlignment="1">
      <alignment horizontal="center" vertical="top"/>
    </xf>
    <xf numFmtId="49" fontId="7" fillId="2" borderId="42" xfId="0" applyNumberFormat="1" applyFont="1" applyFill="1" applyBorder="1" applyAlignment="1">
      <alignment horizontal="center" vertical="top"/>
    </xf>
    <xf numFmtId="164" fontId="7" fillId="3" borderId="42" xfId="0" applyNumberFormat="1" applyFont="1" applyFill="1" applyBorder="1" applyAlignment="1">
      <alignment horizontal="center" vertical="top"/>
    </xf>
    <xf numFmtId="0" fontId="8" fillId="3" borderId="41" xfId="0" applyFont="1" applyFill="1" applyBorder="1" applyAlignment="1">
      <alignment vertical="top" wrapText="1"/>
    </xf>
    <xf numFmtId="164" fontId="7" fillId="2" borderId="31" xfId="0" applyNumberFormat="1" applyFont="1" applyFill="1" applyBorder="1" applyAlignment="1">
      <alignment horizontal="center" vertical="top"/>
    </xf>
    <xf numFmtId="0" fontId="2" fillId="2" borderId="41" xfId="0" applyFont="1" applyFill="1" applyBorder="1" applyAlignment="1">
      <alignment vertical="top"/>
    </xf>
    <xf numFmtId="49" fontId="7" fillId="2" borderId="2" xfId="0" applyNumberFormat="1" applyFont="1" applyFill="1" applyBorder="1" applyAlignment="1">
      <alignment horizontal="center" vertical="top" wrapText="1"/>
    </xf>
    <xf numFmtId="0" fontId="8" fillId="0" borderId="48" xfId="0" applyFont="1" applyFill="1" applyBorder="1" applyAlignment="1">
      <alignment horizontal="center" vertical="top" wrapText="1"/>
    </xf>
    <xf numFmtId="164" fontId="8" fillId="0" borderId="16" xfId="0" applyNumberFormat="1" applyFont="1" applyFill="1" applyBorder="1" applyAlignment="1">
      <alignment horizontal="center" vertical="top"/>
    </xf>
    <xf numFmtId="0" fontId="16" fillId="0" borderId="14" xfId="0" applyNumberFormat="1" applyFont="1" applyFill="1" applyBorder="1" applyAlignment="1">
      <alignment horizontal="left" vertical="top" wrapText="1"/>
    </xf>
    <xf numFmtId="0" fontId="3" fillId="0" borderId="13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49" fontId="8" fillId="2" borderId="37" xfId="0" applyNumberFormat="1" applyFont="1" applyFill="1" applyBorder="1" applyAlignment="1">
      <alignment horizontal="center" vertical="top"/>
    </xf>
    <xf numFmtId="0" fontId="34" fillId="4" borderId="40" xfId="0" applyFont="1" applyFill="1" applyBorder="1" applyAlignment="1">
      <alignment horizontal="center" vertical="top"/>
    </xf>
    <xf numFmtId="164" fontId="7" fillId="4" borderId="41" xfId="0" applyNumberFormat="1" applyFont="1" applyFill="1" applyBorder="1" applyAlignment="1">
      <alignment horizontal="center" vertical="top"/>
    </xf>
    <xf numFmtId="164" fontId="7" fillId="4" borderId="40" xfId="0" applyNumberFormat="1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49" fontId="7" fillId="3" borderId="25" xfId="0" applyNumberFormat="1" applyFont="1" applyFill="1" applyBorder="1" applyAlignment="1">
      <alignment horizontal="center" vertical="top"/>
    </xf>
    <xf numFmtId="164" fontId="7" fillId="3" borderId="64" xfId="0" applyNumberFormat="1" applyFont="1" applyFill="1" applyBorder="1" applyAlignment="1">
      <alignment horizontal="center" vertical="top"/>
    </xf>
    <xf numFmtId="164" fontId="7" fillId="3" borderId="48" xfId="0" applyNumberFormat="1" applyFont="1" applyFill="1" applyBorder="1" applyAlignment="1">
      <alignment horizontal="center" vertical="top"/>
    </xf>
    <xf numFmtId="164" fontId="7" fillId="3" borderId="62" xfId="0" applyNumberFormat="1" applyFont="1" applyFill="1" applyBorder="1" applyAlignment="1">
      <alignment horizontal="center" vertical="top"/>
    </xf>
    <xf numFmtId="0" fontId="2" fillId="3" borderId="63" xfId="0" applyFont="1" applyFill="1" applyBorder="1" applyAlignment="1">
      <alignment horizontal="center" vertical="top" wrapText="1"/>
    </xf>
    <xf numFmtId="0" fontId="2" fillId="3" borderId="64" xfId="0" applyFont="1" applyFill="1" applyBorder="1" applyAlignment="1">
      <alignment horizontal="center" vertical="top" wrapText="1"/>
    </xf>
    <xf numFmtId="164" fontId="8" fillId="0" borderId="55" xfId="0" applyNumberFormat="1" applyFont="1" applyFill="1" applyBorder="1" applyAlignment="1">
      <alignment horizontal="center" vertical="top"/>
    </xf>
    <xf numFmtId="164" fontId="19" fillId="0" borderId="47" xfId="0" applyNumberFormat="1" applyFont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top"/>
    </xf>
    <xf numFmtId="0" fontId="18" fillId="0" borderId="57" xfId="0" applyFont="1" applyBorder="1" applyAlignment="1">
      <alignment vertical="top"/>
    </xf>
    <xf numFmtId="0" fontId="26" fillId="0" borderId="42" xfId="0" applyFont="1" applyBorder="1" applyAlignment="1">
      <alignment horizontal="left" wrapText="1"/>
    </xf>
    <xf numFmtId="0" fontId="26" fillId="3" borderId="22" xfId="0" applyFont="1" applyFill="1" applyBorder="1" applyAlignment="1">
      <alignment vertical="top" wrapText="1"/>
    </xf>
    <xf numFmtId="0" fontId="18" fillId="3" borderId="22" xfId="0" applyFont="1" applyFill="1" applyBorder="1" applyAlignment="1">
      <alignment horizontal="center" vertical="top" wrapText="1"/>
    </xf>
    <xf numFmtId="1" fontId="30" fillId="0" borderId="33" xfId="0" applyNumberFormat="1" applyFont="1" applyFill="1" applyBorder="1" applyAlignment="1">
      <alignment horizontal="left" vertical="top" wrapText="1"/>
    </xf>
    <xf numFmtId="0" fontId="31" fillId="0" borderId="37" xfId="0" applyFont="1" applyBorder="1" applyAlignment="1">
      <alignment vertical="top" wrapText="1"/>
    </xf>
    <xf numFmtId="0" fontId="7" fillId="3" borderId="18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8" fillId="7" borderId="47" xfId="0" applyFont="1" applyFill="1" applyBorder="1" applyAlignment="1">
      <alignment horizontal="left" vertical="top" wrapText="1"/>
    </xf>
    <xf numFmtId="164" fontId="8" fillId="7" borderId="47" xfId="0" applyNumberFormat="1" applyFont="1" applyFill="1" applyBorder="1" applyAlignment="1">
      <alignment horizontal="left" vertical="top" wrapText="1"/>
    </xf>
    <xf numFmtId="164" fontId="8" fillId="5" borderId="53" xfId="0" applyNumberFormat="1" applyFont="1" applyFill="1" applyBorder="1" applyAlignment="1">
      <alignment horizontal="left" vertical="center" wrapText="1"/>
    </xf>
    <xf numFmtId="164" fontId="8" fillId="5" borderId="56" xfId="0" applyNumberFormat="1" applyFont="1" applyFill="1" applyBorder="1" applyAlignment="1">
      <alignment horizontal="left" vertical="center" wrapText="1"/>
    </xf>
    <xf numFmtId="49" fontId="2" fillId="0" borderId="65" xfId="0" applyNumberFormat="1" applyFont="1" applyFill="1" applyBorder="1" applyAlignment="1">
      <alignment horizontal="center" vertical="top" wrapText="1"/>
    </xf>
    <xf numFmtId="164" fontId="8" fillId="0" borderId="17" xfId="0" applyNumberFormat="1" applyFont="1" applyFill="1" applyBorder="1" applyAlignment="1">
      <alignment horizontal="left" vertical="center"/>
    </xf>
    <xf numFmtId="164" fontId="8" fillId="0" borderId="40" xfId="0" applyNumberFormat="1" applyFont="1" applyFill="1" applyBorder="1" applyAlignment="1">
      <alignment horizontal="left" vertical="center"/>
    </xf>
    <xf numFmtId="164" fontId="8" fillId="0" borderId="4" xfId="0" applyNumberFormat="1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0" fontId="29" fillId="0" borderId="29" xfId="0" applyFont="1" applyBorder="1" applyAlignment="1">
      <alignment horizontal="center" vertical="top"/>
    </xf>
    <xf numFmtId="0" fontId="29" fillId="0" borderId="30" xfId="0" applyFont="1" applyBorder="1" applyAlignment="1">
      <alignment horizontal="center" vertical="top"/>
    </xf>
    <xf numFmtId="0" fontId="29" fillId="0" borderId="33" xfId="0" applyFont="1" applyBorder="1" applyAlignment="1">
      <alignment vertical="top"/>
    </xf>
    <xf numFmtId="0" fontId="29" fillId="0" borderId="25" xfId="0" applyFont="1" applyBorder="1" applyAlignment="1">
      <alignment horizontal="center" vertical="top"/>
    </xf>
    <xf numFmtId="0" fontId="29" fillId="0" borderId="26" xfId="0" applyFont="1" applyBorder="1" applyAlignment="1">
      <alignment horizontal="center" vertical="top"/>
    </xf>
    <xf numFmtId="0" fontId="29" fillId="0" borderId="37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0" fontId="29" fillId="0" borderId="18" xfId="0" applyFont="1" applyBorder="1" applyAlignment="1">
      <alignment horizontal="center" vertical="top"/>
    </xf>
    <xf numFmtId="0" fontId="29" fillId="0" borderId="19" xfId="0" applyFont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left" vertical="center" wrapText="1"/>
    </xf>
    <xf numFmtId="164" fontId="16" fillId="0" borderId="4" xfId="0" applyNumberFormat="1" applyFont="1" applyFill="1" applyBorder="1" applyAlignment="1">
      <alignment horizontal="center" vertical="top"/>
    </xf>
    <xf numFmtId="164" fontId="19" fillId="4" borderId="51" xfId="0" applyNumberFormat="1" applyFont="1" applyFill="1" applyBorder="1" applyAlignment="1">
      <alignment horizontal="center" vertical="top"/>
    </xf>
    <xf numFmtId="164" fontId="19" fillId="4" borderId="7" xfId="0" applyNumberFormat="1" applyFont="1" applyFill="1" applyBorder="1" applyAlignment="1">
      <alignment horizontal="center" vertical="top"/>
    </xf>
    <xf numFmtId="164" fontId="19" fillId="4" borderId="11" xfId="0" applyNumberFormat="1" applyFont="1" applyFill="1" applyBorder="1" applyAlignment="1">
      <alignment horizontal="center" vertical="top"/>
    </xf>
    <xf numFmtId="164" fontId="7" fillId="3" borderId="47" xfId="0" applyNumberFormat="1" applyFont="1" applyFill="1" applyBorder="1" applyAlignment="1">
      <alignment horizontal="center" vertical="top"/>
    </xf>
    <xf numFmtId="164" fontId="8" fillId="0" borderId="44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top" wrapText="1"/>
    </xf>
    <xf numFmtId="164" fontId="8" fillId="0" borderId="72" xfId="0" applyNumberFormat="1" applyFont="1" applyFill="1" applyBorder="1" applyAlignment="1">
      <alignment horizontal="center" vertical="center"/>
    </xf>
    <xf numFmtId="164" fontId="7" fillId="4" borderId="28" xfId="0" applyNumberFormat="1" applyFont="1" applyFill="1" applyBorder="1" applyAlignment="1">
      <alignment horizontal="center" vertical="center"/>
    </xf>
    <xf numFmtId="164" fontId="7" fillId="4" borderId="73" xfId="0" applyNumberFormat="1" applyFont="1" applyFill="1" applyBorder="1" applyAlignment="1">
      <alignment horizontal="center" vertical="center"/>
    </xf>
    <xf numFmtId="2" fontId="16" fillId="0" borderId="53" xfId="0" applyNumberFormat="1" applyFont="1" applyFill="1" applyBorder="1" applyAlignment="1">
      <alignment horizontal="center" vertical="top"/>
    </xf>
    <xf numFmtId="2" fontId="19" fillId="4" borderId="11" xfId="0" applyNumberFormat="1" applyFont="1" applyFill="1" applyBorder="1" applyAlignment="1">
      <alignment horizontal="center" vertical="top"/>
    </xf>
    <xf numFmtId="2" fontId="19" fillId="3" borderId="2" xfId="0" applyNumberFormat="1" applyFont="1" applyFill="1" applyBorder="1" applyAlignment="1">
      <alignment horizontal="center" vertical="top"/>
    </xf>
    <xf numFmtId="2" fontId="19" fillId="4" borderId="31" xfId="0" applyNumberFormat="1" applyFont="1" applyFill="1" applyBorder="1" applyAlignment="1">
      <alignment horizontal="center" vertical="top"/>
    </xf>
    <xf numFmtId="2" fontId="7" fillId="6" borderId="11" xfId="0" applyNumberFormat="1" applyFont="1" applyFill="1" applyBorder="1" applyAlignment="1">
      <alignment horizontal="center" vertical="top"/>
    </xf>
    <xf numFmtId="164" fontId="8" fillId="0" borderId="61" xfId="0" applyNumberFormat="1" applyFont="1" applyFill="1" applyBorder="1" applyAlignment="1">
      <alignment horizontal="center" vertical="top"/>
    </xf>
    <xf numFmtId="164" fontId="7" fillId="3" borderId="32" xfId="0" applyNumberFormat="1" applyFont="1" applyFill="1" applyBorder="1" applyAlignment="1">
      <alignment horizontal="center" vertical="top"/>
    </xf>
    <xf numFmtId="164" fontId="31" fillId="0" borderId="0" xfId="0" applyNumberFormat="1" applyFont="1" applyAlignment="1">
      <alignment vertical="top" wrapText="1"/>
    </xf>
    <xf numFmtId="49" fontId="8" fillId="5" borderId="50" xfId="0" applyNumberFormat="1" applyFont="1" applyFill="1" applyBorder="1" applyAlignment="1">
      <alignment horizontal="center" vertical="center" wrapText="1"/>
    </xf>
    <xf numFmtId="49" fontId="8" fillId="0" borderId="70" xfId="0" applyNumberFormat="1" applyFont="1" applyFill="1" applyBorder="1" applyAlignment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164" fontId="8" fillId="0" borderId="42" xfId="0" applyNumberFormat="1" applyFont="1" applyFill="1" applyBorder="1" applyAlignment="1">
      <alignment horizontal="center" vertical="center"/>
    </xf>
    <xf numFmtId="2" fontId="16" fillId="0" borderId="49" xfId="0" applyNumberFormat="1" applyFont="1" applyBorder="1" applyAlignment="1">
      <alignment horizontal="center" vertical="top"/>
    </xf>
    <xf numFmtId="2" fontId="19" fillId="0" borderId="31" xfId="0" applyNumberFormat="1" applyFont="1" applyBorder="1" applyAlignment="1">
      <alignment horizontal="center" vertical="center"/>
    </xf>
    <xf numFmtId="0" fontId="21" fillId="0" borderId="0" xfId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8" fillId="0" borderId="70" xfId="0" applyFont="1" applyBorder="1" applyAlignment="1">
      <alignment vertical="top" wrapText="1"/>
    </xf>
    <xf numFmtId="0" fontId="28" fillId="0" borderId="72" xfId="0" applyFont="1" applyBorder="1" applyAlignment="1">
      <alignment vertical="top" wrapText="1"/>
    </xf>
    <xf numFmtId="0" fontId="28" fillId="0" borderId="42" xfId="0" applyFont="1" applyBorder="1" applyAlignment="1">
      <alignment vertical="top" wrapText="1"/>
    </xf>
    <xf numFmtId="0" fontId="28" fillId="0" borderId="43" xfId="0" applyFont="1" applyBorder="1" applyAlignment="1">
      <alignment vertical="top" wrapText="1"/>
    </xf>
    <xf numFmtId="49" fontId="7" fillId="0" borderId="18" xfId="0" applyNumberFormat="1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49" fontId="33" fillId="0" borderId="53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 wrapText="1"/>
    </xf>
    <xf numFmtId="0" fontId="9" fillId="0" borderId="40" xfId="0" applyFont="1" applyBorder="1" applyAlignment="1">
      <alignment horizontal="center" vertical="top" wrapText="1"/>
    </xf>
    <xf numFmtId="49" fontId="7" fillId="0" borderId="25" xfId="0" applyNumberFormat="1" applyFont="1" applyBorder="1" applyAlignment="1">
      <alignment horizontal="center" vertical="top"/>
    </xf>
    <xf numFmtId="49" fontId="7" fillId="0" borderId="29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vertical="top" wrapText="1"/>
    </xf>
    <xf numFmtId="0" fontId="6" fillId="0" borderId="60" xfId="0" applyFont="1" applyFill="1" applyBorder="1" applyAlignment="1">
      <alignment vertical="top" wrapText="1"/>
    </xf>
    <xf numFmtId="49" fontId="33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0" fontId="26" fillId="0" borderId="27" xfId="0" applyFont="1" applyFill="1" applyBorder="1" applyAlignment="1">
      <alignment horizontal="left" vertical="top" wrapText="1"/>
    </xf>
    <xf numFmtId="0" fontId="31" fillId="0" borderId="39" xfId="0" applyFont="1" applyFill="1" applyBorder="1" applyAlignment="1">
      <alignment horizontal="left" vertical="top" wrapText="1"/>
    </xf>
    <xf numFmtId="0" fontId="6" fillId="0" borderId="3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37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18" fillId="0" borderId="63" xfId="0" applyFont="1" applyBorder="1" applyAlignment="1">
      <alignment vertical="top" wrapText="1"/>
    </xf>
    <xf numFmtId="0" fontId="28" fillId="0" borderId="71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0" fontId="6" fillId="0" borderId="71" xfId="0" applyFont="1" applyBorder="1" applyAlignment="1">
      <alignment vertical="top" wrapText="1"/>
    </xf>
    <xf numFmtId="0" fontId="6" fillId="0" borderId="56" xfId="0" applyFont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6" fillId="0" borderId="65" xfId="0" applyFont="1" applyBorder="1" applyAlignment="1">
      <alignment vertical="top" wrapText="1"/>
    </xf>
    <xf numFmtId="0" fontId="6" fillId="0" borderId="61" xfId="0" applyFont="1" applyBorder="1" applyAlignment="1">
      <alignment vertical="top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vertical="top" wrapText="1"/>
    </xf>
    <xf numFmtId="49" fontId="7" fillId="2" borderId="21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3" borderId="34" xfId="0" applyNumberFormat="1" applyFont="1" applyFill="1" applyBorder="1" applyAlignment="1">
      <alignment horizontal="right" vertical="top"/>
    </xf>
    <xf numFmtId="49" fontId="7" fillId="3" borderId="64" xfId="0" applyNumberFormat="1" applyFont="1" applyFill="1" applyBorder="1" applyAlignment="1">
      <alignment horizontal="right" vertical="top"/>
    </xf>
    <xf numFmtId="49" fontId="7" fillId="0" borderId="25" xfId="0" applyNumberFormat="1" applyFont="1" applyBorder="1" applyAlignment="1">
      <alignment horizontal="center" vertical="top" wrapText="1"/>
    </xf>
    <xf numFmtId="0" fontId="6" fillId="0" borderId="68" xfId="0" applyFont="1" applyBorder="1" applyAlignment="1">
      <alignment horizontal="left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21" xfId="0" applyFont="1" applyFill="1" applyBorder="1" applyAlignment="1">
      <alignment vertical="top" wrapText="1"/>
    </xf>
    <xf numFmtId="0" fontId="9" fillId="0" borderId="74" xfId="0" applyFont="1" applyBorder="1" applyAlignment="1">
      <alignment vertical="top" wrapText="1"/>
    </xf>
    <xf numFmtId="0" fontId="6" fillId="5" borderId="52" xfId="0" applyFont="1" applyFill="1" applyBorder="1" applyAlignment="1">
      <alignment horizontal="left" vertical="top" wrapText="1"/>
    </xf>
    <xf numFmtId="0" fontId="9" fillId="5" borderId="59" xfId="0" applyFont="1" applyFill="1" applyBorder="1" applyAlignment="1">
      <alignment horizontal="left" vertical="top" wrapText="1"/>
    </xf>
    <xf numFmtId="0" fontId="9" fillId="5" borderId="66" xfId="0" applyFont="1" applyFill="1" applyBorder="1" applyAlignment="1">
      <alignment horizontal="left" vertical="top" wrapText="1"/>
    </xf>
    <xf numFmtId="49" fontId="7" fillId="3" borderId="21" xfId="0" applyNumberFormat="1" applyFont="1" applyFill="1" applyBorder="1" applyAlignment="1">
      <alignment horizontal="right" vertical="top"/>
    </xf>
    <xf numFmtId="49" fontId="7" fillId="3" borderId="22" xfId="0" applyNumberFormat="1" applyFont="1" applyFill="1" applyBorder="1" applyAlignment="1">
      <alignment horizontal="right" vertical="top"/>
    </xf>
    <xf numFmtId="0" fontId="8" fillId="0" borderId="7" xfId="0" applyFont="1" applyBorder="1" applyAlignment="1">
      <alignment vertical="top" wrapText="1"/>
    </xf>
    <xf numFmtId="0" fontId="35" fillId="0" borderId="17" xfId="0" applyFont="1" applyBorder="1" applyAlignment="1">
      <alignment wrapText="1"/>
    </xf>
    <xf numFmtId="49" fontId="2" fillId="0" borderId="48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49" fontId="33" fillId="0" borderId="17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7" fillId="3" borderId="21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2" fillId="0" borderId="63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0" fontId="26" fillId="0" borderId="62" xfId="0" applyFont="1" applyFill="1" applyBorder="1" applyAlignment="1">
      <alignment horizontal="left" vertical="top" wrapText="1"/>
    </xf>
    <xf numFmtId="0" fontId="26" fillId="0" borderId="39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49" fontId="7" fillId="3" borderId="13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7" fillId="2" borderId="50" xfId="0" applyNumberFormat="1" applyFont="1" applyFill="1" applyBorder="1" applyAlignment="1">
      <alignment horizontal="center" vertical="top"/>
    </xf>
    <xf numFmtId="49" fontId="7" fillId="2" borderId="51" xfId="0" applyNumberFormat="1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center" vertical="center" textRotation="90" wrapText="1"/>
    </xf>
    <xf numFmtId="0" fontId="6" fillId="0" borderId="17" xfId="0" applyNumberFormat="1" applyFont="1" applyBorder="1" applyAlignment="1">
      <alignment horizontal="center" vertical="center" textRotation="90" wrapText="1"/>
    </xf>
    <xf numFmtId="0" fontId="6" fillId="0" borderId="40" xfId="0" applyNumberFormat="1" applyFont="1" applyBorder="1" applyAlignment="1">
      <alignment horizontal="center" vertical="center" textRotation="90" wrapText="1"/>
    </xf>
    <xf numFmtId="49" fontId="2" fillId="0" borderId="49" xfId="0" applyNumberFormat="1" applyFont="1" applyBorder="1" applyAlignment="1">
      <alignment horizontal="center" vertical="top"/>
    </xf>
    <xf numFmtId="0" fontId="8" fillId="0" borderId="62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49" fontId="2" fillId="0" borderId="48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2" fillId="0" borderId="40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57" xfId="0" applyNumberFormat="1" applyFont="1" applyFill="1" applyBorder="1" applyAlignment="1">
      <alignment horizontal="right" vertical="top"/>
    </xf>
    <xf numFmtId="49" fontId="7" fillId="2" borderId="56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33" fillId="0" borderId="48" xfId="0" applyNumberFormat="1" applyFont="1" applyBorder="1" applyAlignment="1">
      <alignment horizontal="center" vertical="top"/>
    </xf>
    <xf numFmtId="49" fontId="33" fillId="0" borderId="40" xfId="0" applyNumberFormat="1" applyFont="1" applyBorder="1" applyAlignment="1">
      <alignment horizontal="center" vertical="top"/>
    </xf>
    <xf numFmtId="0" fontId="23" fillId="0" borderId="41" xfId="0" applyNumberFormat="1" applyFont="1" applyBorder="1" applyAlignment="1">
      <alignment horizontal="right" vertical="top" wrapText="1"/>
    </xf>
    <xf numFmtId="0" fontId="25" fillId="0" borderId="41" xfId="0" applyFont="1" applyBorder="1" applyAlignment="1">
      <alignment horizontal="right" vertical="top" wrapText="1"/>
    </xf>
    <xf numFmtId="0" fontId="25" fillId="0" borderId="41" xfId="0" applyFont="1" applyBorder="1" applyAlignment="1">
      <alignment wrapText="1"/>
    </xf>
    <xf numFmtId="49" fontId="2" fillId="0" borderId="4" xfId="0" applyNumberFormat="1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top"/>
    </xf>
    <xf numFmtId="49" fontId="7" fillId="2" borderId="9" xfId="0" applyNumberFormat="1" applyFont="1" applyFill="1" applyBorder="1" applyAlignment="1">
      <alignment horizontal="center" vertical="top"/>
    </xf>
    <xf numFmtId="49" fontId="7" fillId="2" borderId="12" xfId="0" applyNumberFormat="1" applyFont="1" applyFill="1" applyBorder="1" applyAlignment="1">
      <alignment horizontal="center" vertical="top"/>
    </xf>
    <xf numFmtId="49" fontId="7" fillId="3" borderId="24" xfId="0" applyNumberFormat="1" applyFont="1" applyFill="1" applyBorder="1" applyAlignment="1">
      <alignment horizontal="center" vertical="top"/>
    </xf>
    <xf numFmtId="49" fontId="7" fillId="3" borderId="69" xfId="0" applyNumberFormat="1" applyFont="1" applyFill="1" applyBorder="1" applyAlignment="1">
      <alignment horizontal="center" vertical="top"/>
    </xf>
    <xf numFmtId="49" fontId="7" fillId="3" borderId="60" xfId="0" applyNumberFormat="1" applyFont="1" applyFill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6" fillId="0" borderId="34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49" fontId="2" fillId="0" borderId="50" xfId="0" applyNumberFormat="1" applyFont="1" applyBorder="1" applyAlignment="1">
      <alignment horizontal="center" vertical="top"/>
    </xf>
    <xf numFmtId="49" fontId="2" fillId="0" borderId="70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 textRotation="90" wrapText="1"/>
    </xf>
    <xf numFmtId="0" fontId="9" fillId="0" borderId="30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top" wrapText="1"/>
    </xf>
    <xf numFmtId="0" fontId="7" fillId="3" borderId="18" xfId="0" applyFont="1" applyFill="1" applyBorder="1" applyAlignment="1">
      <alignment horizontal="left" vertical="top" wrapText="1"/>
    </xf>
    <xf numFmtId="0" fontId="7" fillId="3" borderId="38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9" fillId="0" borderId="37" xfId="0" applyFont="1" applyBorder="1"/>
    <xf numFmtId="0" fontId="6" fillId="0" borderId="8" xfId="0" applyFont="1" applyFill="1" applyBorder="1" applyAlignment="1">
      <alignment horizontal="center" vertical="center" textRotation="90" wrapText="1"/>
    </xf>
    <xf numFmtId="0" fontId="9" fillId="0" borderId="29" xfId="0" applyFont="1" applyBorder="1"/>
    <xf numFmtId="49" fontId="7" fillId="2" borderId="70" xfId="0" applyNumberFormat="1" applyFont="1" applyFill="1" applyBorder="1" applyAlignment="1">
      <alignment horizontal="center" vertical="top"/>
    </xf>
    <xf numFmtId="49" fontId="7" fillId="3" borderId="8" xfId="0" applyNumberFormat="1" applyFont="1" applyFill="1" applyBorder="1" applyAlignment="1">
      <alignment horizontal="center" vertical="top"/>
    </xf>
    <xf numFmtId="49" fontId="7" fillId="2" borderId="65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2" fillId="0" borderId="26" xfId="0" applyNumberFormat="1" applyFont="1" applyFill="1" applyBorder="1" applyAlignment="1">
      <alignment horizontal="center" vertical="top" wrapText="1"/>
    </xf>
    <xf numFmtId="0" fontId="29" fillId="0" borderId="19" xfId="0" applyFont="1" applyBorder="1" applyAlignment="1">
      <alignment horizontal="center" vertical="top" wrapText="1"/>
    </xf>
    <xf numFmtId="49" fontId="2" fillId="0" borderId="44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0" fontId="18" fillId="0" borderId="70" xfId="0" applyFont="1" applyFill="1" applyBorder="1" applyAlignment="1">
      <alignment vertical="top" wrapText="1"/>
    </xf>
    <xf numFmtId="0" fontId="18" fillId="0" borderId="56" xfId="0" applyFont="1" applyFill="1" applyBorder="1" applyAlignment="1">
      <alignment vertical="top" wrapText="1"/>
    </xf>
    <xf numFmtId="0" fontId="28" fillId="0" borderId="45" xfId="0" applyFont="1" applyBorder="1" applyAlignment="1">
      <alignment vertical="top" wrapText="1"/>
    </xf>
    <xf numFmtId="0" fontId="28" fillId="0" borderId="56" xfId="0" applyFont="1" applyBorder="1" applyAlignment="1">
      <alignment vertical="top" wrapText="1"/>
    </xf>
    <xf numFmtId="0" fontId="18" fillId="0" borderId="63" xfId="0" applyFont="1" applyFill="1" applyBorder="1" applyAlignment="1">
      <alignment horizontal="center" vertical="top" wrapText="1"/>
    </xf>
    <xf numFmtId="0" fontId="18" fillId="0" borderId="56" xfId="0" applyFont="1" applyFill="1" applyBorder="1" applyAlignment="1">
      <alignment horizontal="center" vertical="top" wrapText="1"/>
    </xf>
    <xf numFmtId="0" fontId="28" fillId="0" borderId="42" xfId="0" applyFont="1" applyBorder="1" applyAlignment="1">
      <alignment horizontal="center" vertical="top" wrapText="1"/>
    </xf>
    <xf numFmtId="0" fontId="28" fillId="0" borderId="65" xfId="0" applyFont="1" applyBorder="1" applyAlignment="1">
      <alignment vertical="top" wrapText="1"/>
    </xf>
    <xf numFmtId="0" fontId="28" fillId="0" borderId="61" xfId="0" applyFont="1" applyBorder="1" applyAlignment="1">
      <alignment vertical="top" wrapText="1"/>
    </xf>
    <xf numFmtId="0" fontId="2" fillId="0" borderId="63" xfId="0" applyFont="1" applyBorder="1" applyAlignment="1">
      <alignment vertical="top" wrapText="1"/>
    </xf>
    <xf numFmtId="0" fontId="29" fillId="0" borderId="71" xfId="0" applyFont="1" applyBorder="1" applyAlignment="1">
      <alignment vertical="top" wrapText="1"/>
    </xf>
    <xf numFmtId="0" fontId="29" fillId="0" borderId="42" xfId="0" applyFont="1" applyBorder="1" applyAlignment="1">
      <alignment vertical="top" wrapText="1"/>
    </xf>
    <xf numFmtId="0" fontId="29" fillId="0" borderId="43" xfId="0" applyFont="1" applyBorder="1" applyAlignment="1">
      <alignment vertical="top" wrapText="1"/>
    </xf>
    <xf numFmtId="0" fontId="2" fillId="0" borderId="56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29" fillId="0" borderId="65" xfId="0" applyFont="1" applyBorder="1" applyAlignment="1">
      <alignment vertical="top" wrapText="1"/>
    </xf>
    <xf numFmtId="0" fontId="29" fillId="0" borderId="61" xfId="0" applyFont="1" applyBorder="1" applyAlignment="1">
      <alignment vertical="top" wrapText="1"/>
    </xf>
    <xf numFmtId="0" fontId="2" fillId="0" borderId="70" xfId="0" applyFont="1" applyBorder="1" applyAlignment="1">
      <alignment vertical="top" wrapText="1"/>
    </xf>
    <xf numFmtId="0" fontId="29" fillId="0" borderId="72" xfId="0" applyFont="1" applyBorder="1" applyAlignment="1">
      <alignment vertical="top" wrapText="1"/>
    </xf>
    <xf numFmtId="0" fontId="29" fillId="0" borderId="56" xfId="0" applyFont="1" applyBorder="1" applyAlignment="1">
      <alignment vertical="top" wrapText="1"/>
    </xf>
    <xf numFmtId="0" fontId="18" fillId="0" borderId="31" xfId="0" applyFont="1" applyBorder="1" applyAlignment="1">
      <alignment vertical="top" wrapText="1"/>
    </xf>
    <xf numFmtId="0" fontId="28" fillId="0" borderId="23" xfId="0" applyFont="1" applyBorder="1" applyAlignment="1">
      <alignment vertical="top" wrapText="1"/>
    </xf>
    <xf numFmtId="0" fontId="18" fillId="0" borderId="50" xfId="0" applyFont="1" applyBorder="1" applyAlignment="1">
      <alignment vertical="top" wrapText="1"/>
    </xf>
    <xf numFmtId="0" fontId="28" fillId="0" borderId="44" xfId="0" applyFont="1" applyBorder="1" applyAlignment="1">
      <alignment vertical="top" wrapText="1"/>
    </xf>
    <xf numFmtId="2" fontId="26" fillId="0" borderId="70" xfId="0" applyNumberFormat="1" applyFont="1" applyBorder="1" applyAlignment="1">
      <alignment vertical="top" wrapText="1"/>
    </xf>
    <xf numFmtId="0" fontId="36" fillId="0" borderId="72" xfId="0" applyFont="1" applyBorder="1" applyAlignment="1">
      <alignment vertical="top" wrapText="1"/>
    </xf>
    <xf numFmtId="0" fontId="36" fillId="0" borderId="65" xfId="0" applyFont="1" applyBorder="1" applyAlignment="1">
      <alignment vertical="top" wrapText="1"/>
    </xf>
    <xf numFmtId="0" fontId="36" fillId="0" borderId="61" xfId="0" applyFont="1" applyBorder="1" applyAlignment="1">
      <alignment vertical="top" wrapText="1"/>
    </xf>
    <xf numFmtId="0" fontId="6" fillId="0" borderId="69" xfId="0" applyFont="1" applyFill="1" applyBorder="1" applyAlignment="1">
      <alignment vertical="top" wrapText="1"/>
    </xf>
    <xf numFmtId="49" fontId="7" fillId="3" borderId="64" xfId="0" applyNumberFormat="1" applyFont="1" applyFill="1" applyBorder="1" applyAlignment="1">
      <alignment horizontal="left" vertical="top"/>
    </xf>
    <xf numFmtId="0" fontId="6" fillId="0" borderId="36" xfId="0" applyFont="1" applyFill="1" applyBorder="1" applyAlignment="1">
      <alignment vertical="top" wrapText="1"/>
    </xf>
    <xf numFmtId="49" fontId="2" fillId="0" borderId="61" xfId="0" applyNumberFormat="1" applyFont="1" applyBorder="1" applyAlignment="1">
      <alignment horizontal="center" vertical="top"/>
    </xf>
    <xf numFmtId="0" fontId="8" fillId="0" borderId="31" xfId="0" applyFont="1" applyBorder="1" applyAlignment="1">
      <alignment vertical="top" wrapText="1"/>
    </xf>
    <xf numFmtId="0" fontId="35" fillId="0" borderId="23" xfId="0" applyFont="1" applyBorder="1" applyAlignment="1">
      <alignment vertical="top" wrapText="1"/>
    </xf>
    <xf numFmtId="0" fontId="8" fillId="0" borderId="33" xfId="0" applyFont="1" applyBorder="1" applyAlignment="1">
      <alignment horizontal="left" vertical="top" wrapText="1"/>
    </xf>
    <xf numFmtId="0" fontId="29" fillId="0" borderId="37" xfId="0" applyFont="1" applyBorder="1" applyAlignment="1">
      <alignment vertical="top" wrapText="1"/>
    </xf>
    <xf numFmtId="0" fontId="18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left" wrapText="1"/>
    </xf>
    <xf numFmtId="0" fontId="5" fillId="0" borderId="3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49" fontId="1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49" fontId="7" fillId="3" borderId="29" xfId="0" applyNumberFormat="1" applyFont="1" applyFill="1" applyBorder="1" applyAlignment="1">
      <alignment horizontal="right" vertical="top"/>
    </xf>
    <xf numFmtId="0" fontId="8" fillId="0" borderId="64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vertical="top" wrapText="1"/>
    </xf>
    <xf numFmtId="0" fontId="19" fillId="4" borderId="2" xfId="0" applyFont="1" applyFill="1" applyBorder="1" applyAlignment="1">
      <alignment horizontal="right" vertical="top" wrapText="1"/>
    </xf>
    <xf numFmtId="0" fontId="13" fillId="0" borderId="3" xfId="0" applyFont="1" applyBorder="1" applyAlignment="1">
      <alignment vertical="top" wrapText="1"/>
    </xf>
    <xf numFmtId="0" fontId="13" fillId="0" borderId="57" xfId="0" applyFont="1" applyBorder="1" applyAlignment="1">
      <alignment vertical="top" wrapText="1"/>
    </xf>
    <xf numFmtId="0" fontId="6" fillId="0" borderId="14" xfId="0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6" fillId="0" borderId="52" xfId="0" applyFont="1" applyBorder="1" applyAlignment="1">
      <alignment horizontal="left" vertical="top" wrapText="1"/>
    </xf>
    <xf numFmtId="0" fontId="9" fillId="0" borderId="59" xfId="0" applyFont="1" applyBorder="1" applyAlignment="1">
      <alignment vertical="top" wrapText="1"/>
    </xf>
    <xf numFmtId="0" fontId="9" fillId="0" borderId="66" xfId="0" applyFont="1" applyBorder="1" applyAlignment="1">
      <alignment vertical="top" wrapText="1"/>
    </xf>
    <xf numFmtId="0" fontId="8" fillId="0" borderId="58" xfId="0" applyFont="1" applyBorder="1" applyAlignment="1">
      <alignment horizontal="left" vertical="top" wrapText="1"/>
    </xf>
    <xf numFmtId="0" fontId="12" fillId="0" borderId="54" xfId="0" applyFont="1" applyBorder="1" applyAlignment="1">
      <alignment vertical="top" wrapText="1"/>
    </xf>
    <xf numFmtId="0" fontId="12" fillId="0" borderId="67" xfId="0" applyFont="1" applyBorder="1" applyAlignment="1">
      <alignment vertical="top" wrapText="1"/>
    </xf>
    <xf numFmtId="49" fontId="7" fillId="3" borderId="37" xfId="0" applyNumberFormat="1" applyFont="1" applyFill="1" applyBorder="1" applyAlignment="1">
      <alignment horizontal="right" vertical="top"/>
    </xf>
    <xf numFmtId="49" fontId="7" fillId="3" borderId="30" xfId="0" applyNumberFormat="1" applyFont="1" applyFill="1" applyBorder="1" applyAlignment="1">
      <alignment horizontal="right" vertical="top"/>
    </xf>
    <xf numFmtId="49" fontId="7" fillId="2" borderId="3" xfId="0" applyNumberFormat="1" applyFont="1" applyFill="1" applyBorder="1" applyAlignment="1">
      <alignment horizontal="right" vertical="top"/>
    </xf>
    <xf numFmtId="49" fontId="7" fillId="2" borderId="57" xfId="0" applyNumberFormat="1" applyFont="1" applyFill="1" applyBorder="1" applyAlignment="1">
      <alignment horizontal="right" vertical="top"/>
    </xf>
    <xf numFmtId="0" fontId="5" fillId="2" borderId="23" xfId="0" applyFont="1" applyFill="1" applyBorder="1" applyAlignment="1">
      <alignment horizontal="left" vertical="top" wrapText="1"/>
    </xf>
    <xf numFmtId="49" fontId="7" fillId="6" borderId="22" xfId="0" applyNumberFormat="1" applyFont="1" applyFill="1" applyBorder="1" applyAlignment="1">
      <alignment horizontal="right" vertical="top"/>
    </xf>
    <xf numFmtId="0" fontId="2" fillId="6" borderId="51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center" vertical="top"/>
    </xf>
  </cellXfs>
  <cellStyles count="3">
    <cellStyle name="Įprastas" xfId="0" builtinId="0"/>
    <cellStyle name="Įprastas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"/>
  <sheetViews>
    <sheetView tabSelected="1" workbookViewId="0">
      <selection activeCell="M86" sqref="M86"/>
    </sheetView>
  </sheetViews>
  <sheetFormatPr defaultColWidth="9.140625" defaultRowHeight="11.25" x14ac:dyDescent="0.2"/>
  <cols>
    <col min="1" max="1" width="2.7109375" style="1" customWidth="1"/>
    <col min="2" max="3" width="2.5703125" style="1" customWidth="1"/>
    <col min="4" max="4" width="21.85546875" style="1" customWidth="1"/>
    <col min="5" max="5" width="7.85546875" style="2" customWidth="1"/>
    <col min="6" max="6" width="4.42578125" style="1" customWidth="1"/>
    <col min="7" max="7" width="6" style="3" customWidth="1"/>
    <col min="8" max="8" width="9" style="1" customWidth="1"/>
    <col min="9" max="9" width="8.28515625" style="1" customWidth="1"/>
    <col min="10" max="10" width="8.7109375" style="1" customWidth="1"/>
    <col min="11" max="11" width="25.7109375" style="1" customWidth="1"/>
    <col min="12" max="12" width="4.28515625" style="4" customWidth="1"/>
    <col min="13" max="13" width="4.42578125" style="1" customWidth="1"/>
    <col min="14" max="14" width="12.5703125" style="5" customWidth="1"/>
    <col min="15" max="15" width="11.140625" style="5" customWidth="1"/>
    <col min="16" max="16384" width="9.140625" style="5"/>
  </cols>
  <sheetData>
    <row r="1" spans="1:19" ht="47.25" customHeight="1" x14ac:dyDescent="0.2">
      <c r="D1" s="47"/>
      <c r="E1" s="48"/>
      <c r="F1" s="47"/>
      <c r="G1" s="49"/>
      <c r="H1" s="47"/>
      <c r="I1" s="47"/>
      <c r="J1" s="47"/>
      <c r="K1" s="241"/>
      <c r="L1" s="241"/>
      <c r="M1" s="241"/>
      <c r="N1" s="242"/>
    </row>
    <row r="2" spans="1:19" ht="13.5" customHeight="1" x14ac:dyDescent="0.2">
      <c r="D2" s="280" t="s">
        <v>122</v>
      </c>
      <c r="E2" s="281"/>
      <c r="F2" s="281"/>
      <c r="G2" s="281"/>
      <c r="H2" s="281"/>
      <c r="I2" s="281"/>
      <c r="J2" s="281"/>
      <c r="K2" s="281"/>
      <c r="L2" s="282"/>
      <c r="M2" s="282"/>
      <c r="N2" s="282"/>
      <c r="O2" s="282"/>
      <c r="P2" s="25"/>
      <c r="Q2" s="25"/>
      <c r="R2" s="25"/>
      <c r="S2" s="25"/>
    </row>
    <row r="3" spans="1:19" ht="15.75" customHeight="1" thickBot="1" x14ac:dyDescent="0.3">
      <c r="A3" s="29"/>
      <c r="B3" s="30"/>
      <c r="C3" s="30"/>
      <c r="D3" s="347" t="s">
        <v>47</v>
      </c>
      <c r="E3" s="348"/>
      <c r="F3" s="348"/>
      <c r="G3" s="348"/>
      <c r="H3" s="348"/>
      <c r="I3" s="348"/>
      <c r="J3" s="348"/>
      <c r="K3" s="349"/>
      <c r="L3" s="50"/>
      <c r="M3" s="50"/>
      <c r="N3" s="34"/>
      <c r="O3" s="34"/>
      <c r="P3" s="34"/>
      <c r="Q3" s="34"/>
      <c r="R3" s="34"/>
      <c r="S3" s="34"/>
    </row>
    <row r="4" spans="1:19" ht="36.75" customHeight="1" x14ac:dyDescent="0.2">
      <c r="A4" s="320" t="s">
        <v>0</v>
      </c>
      <c r="B4" s="323" t="s">
        <v>1</v>
      </c>
      <c r="C4" s="323" t="s">
        <v>2</v>
      </c>
      <c r="D4" s="326" t="s">
        <v>3</v>
      </c>
      <c r="E4" s="329" t="s">
        <v>4</v>
      </c>
      <c r="F4" s="363" t="s">
        <v>5</v>
      </c>
      <c r="G4" s="381" t="s">
        <v>6</v>
      </c>
      <c r="H4" s="371" t="s">
        <v>81</v>
      </c>
      <c r="I4" s="372"/>
      <c r="J4" s="373"/>
      <c r="K4" s="351" t="s">
        <v>109</v>
      </c>
      <c r="L4" s="352"/>
      <c r="M4" s="352"/>
      <c r="N4" s="266" t="s">
        <v>82</v>
      </c>
      <c r="O4" s="269" t="s">
        <v>80</v>
      </c>
    </row>
    <row r="5" spans="1:19" ht="15" customHeight="1" x14ac:dyDescent="0.2">
      <c r="A5" s="321"/>
      <c r="B5" s="324"/>
      <c r="C5" s="324"/>
      <c r="D5" s="327"/>
      <c r="E5" s="330"/>
      <c r="F5" s="364"/>
      <c r="G5" s="382"/>
      <c r="H5" s="384" t="s">
        <v>123</v>
      </c>
      <c r="I5" s="386" t="s">
        <v>124</v>
      </c>
      <c r="J5" s="369" t="s">
        <v>125</v>
      </c>
      <c r="K5" s="377" t="s">
        <v>3</v>
      </c>
      <c r="L5" s="379"/>
      <c r="M5" s="380"/>
      <c r="N5" s="267"/>
      <c r="O5" s="270"/>
    </row>
    <row r="6" spans="1:19" ht="94.5" customHeight="1" thickBot="1" x14ac:dyDescent="0.25">
      <c r="A6" s="322"/>
      <c r="B6" s="325"/>
      <c r="C6" s="325"/>
      <c r="D6" s="328"/>
      <c r="E6" s="331"/>
      <c r="F6" s="365"/>
      <c r="G6" s="383"/>
      <c r="H6" s="385"/>
      <c r="I6" s="387"/>
      <c r="J6" s="370"/>
      <c r="K6" s="378"/>
      <c r="L6" s="43" t="s">
        <v>73</v>
      </c>
      <c r="M6" s="44" t="s">
        <v>74</v>
      </c>
      <c r="N6" s="268"/>
      <c r="O6" s="271"/>
    </row>
    <row r="7" spans="1:19" ht="14.25" customHeight="1" thickBot="1" x14ac:dyDescent="0.25">
      <c r="A7" s="7" t="s">
        <v>7</v>
      </c>
      <c r="B7" s="18" t="s">
        <v>7</v>
      </c>
      <c r="C7" s="374" t="s">
        <v>56</v>
      </c>
      <c r="D7" s="374"/>
      <c r="E7" s="374"/>
      <c r="F7" s="374"/>
      <c r="G7" s="374"/>
      <c r="H7" s="374"/>
      <c r="I7" s="374"/>
      <c r="J7" s="374"/>
      <c r="K7" s="375"/>
      <c r="L7" s="374"/>
      <c r="M7" s="376"/>
      <c r="N7" s="181"/>
      <c r="O7" s="182"/>
      <c r="P7" s="26"/>
      <c r="Q7" s="26"/>
      <c r="R7" s="26"/>
      <c r="S7" s="26"/>
    </row>
    <row r="8" spans="1:19" ht="37.15" customHeight="1" thickBot="1" x14ac:dyDescent="0.25">
      <c r="A8" s="94"/>
      <c r="B8" s="95"/>
      <c r="C8" s="188"/>
      <c r="D8" s="189"/>
      <c r="E8" s="190"/>
      <c r="F8" s="190"/>
      <c r="G8" s="190"/>
      <c r="H8" s="190"/>
      <c r="I8" s="190"/>
      <c r="J8" s="190"/>
      <c r="K8" s="191" t="s">
        <v>126</v>
      </c>
      <c r="L8" s="192">
        <v>60</v>
      </c>
      <c r="M8" s="190"/>
      <c r="N8" s="429" t="s">
        <v>141</v>
      </c>
      <c r="O8" s="430"/>
      <c r="P8" s="26"/>
      <c r="Q8" s="26"/>
      <c r="R8" s="26"/>
      <c r="S8" s="26"/>
    </row>
    <row r="9" spans="1:19" ht="26.45" customHeight="1" x14ac:dyDescent="0.2">
      <c r="A9" s="353" t="s">
        <v>7</v>
      </c>
      <c r="B9" s="356" t="s">
        <v>7</v>
      </c>
      <c r="C9" s="258" t="s">
        <v>7</v>
      </c>
      <c r="D9" s="360" t="s">
        <v>29</v>
      </c>
      <c r="E9" s="262" t="s">
        <v>50</v>
      </c>
      <c r="F9" s="366" t="s">
        <v>31</v>
      </c>
      <c r="G9" s="81" t="s">
        <v>30</v>
      </c>
      <c r="H9" s="82">
        <v>5246.4</v>
      </c>
      <c r="I9" s="210">
        <v>5251.6</v>
      </c>
      <c r="J9" s="221">
        <v>5001.8999999999996</v>
      </c>
      <c r="K9" s="193" t="s">
        <v>67</v>
      </c>
      <c r="L9" s="180" t="s">
        <v>120</v>
      </c>
      <c r="M9" s="235" t="s">
        <v>137</v>
      </c>
      <c r="N9" s="274"/>
      <c r="O9" s="275"/>
      <c r="P9" s="26"/>
      <c r="Q9" s="26"/>
      <c r="R9" s="26"/>
      <c r="S9" s="26"/>
    </row>
    <row r="10" spans="1:19" ht="24.6" customHeight="1" x14ac:dyDescent="0.2">
      <c r="A10" s="354"/>
      <c r="B10" s="357"/>
      <c r="C10" s="359"/>
      <c r="D10" s="361"/>
      <c r="E10" s="306"/>
      <c r="F10" s="367"/>
      <c r="G10" s="83" t="s">
        <v>72</v>
      </c>
      <c r="H10" s="84">
        <v>24</v>
      </c>
      <c r="I10" s="211">
        <v>23.8</v>
      </c>
      <c r="J10" s="224">
        <v>23.8</v>
      </c>
      <c r="K10" s="85" t="s">
        <v>68</v>
      </c>
      <c r="L10" s="175" t="s">
        <v>121</v>
      </c>
      <c r="M10" s="236" t="s">
        <v>138</v>
      </c>
      <c r="N10" s="276"/>
      <c r="O10" s="277"/>
      <c r="P10" s="27"/>
      <c r="Q10" s="26"/>
      <c r="R10" s="26"/>
      <c r="S10" s="26"/>
    </row>
    <row r="11" spans="1:19" ht="38.450000000000003" customHeight="1" x14ac:dyDescent="0.2">
      <c r="A11" s="354"/>
      <c r="B11" s="357"/>
      <c r="C11" s="359"/>
      <c r="D11" s="361"/>
      <c r="E11" s="306"/>
      <c r="F11" s="367"/>
      <c r="G11" s="83" t="s">
        <v>98</v>
      </c>
      <c r="H11" s="84">
        <v>9.9</v>
      </c>
      <c r="I11" s="211">
        <v>16.7</v>
      </c>
      <c r="J11" s="224">
        <v>15.2</v>
      </c>
      <c r="K11" s="86" t="s">
        <v>127</v>
      </c>
      <c r="L11" s="176" t="s">
        <v>128</v>
      </c>
      <c r="M11" s="176" t="s">
        <v>139</v>
      </c>
      <c r="N11" s="276"/>
      <c r="O11" s="277"/>
      <c r="P11" s="27"/>
      <c r="Q11" s="26"/>
      <c r="R11" s="26"/>
      <c r="S11" s="26"/>
    </row>
    <row r="12" spans="1:19" ht="13.9" customHeight="1" thickBot="1" x14ac:dyDescent="0.25">
      <c r="A12" s="355"/>
      <c r="B12" s="358"/>
      <c r="C12" s="259"/>
      <c r="D12" s="362"/>
      <c r="E12" s="252"/>
      <c r="F12" s="368"/>
      <c r="G12" s="87" t="s">
        <v>8</v>
      </c>
      <c r="H12" s="88">
        <f>SUM(H9:H11)</f>
        <v>5280.2999999999993</v>
      </c>
      <c r="I12" s="212">
        <f>SUM(I9:I11)</f>
        <v>5292.1</v>
      </c>
      <c r="J12" s="225">
        <f>SUM(J9:J11)</f>
        <v>5040.8999999999996</v>
      </c>
      <c r="K12" s="183"/>
      <c r="L12" s="237"/>
      <c r="M12" s="238"/>
      <c r="N12" s="278"/>
      <c r="O12" s="279"/>
      <c r="P12" s="27"/>
      <c r="Q12" s="26"/>
      <c r="R12" s="26"/>
      <c r="S12" s="26"/>
    </row>
    <row r="13" spans="1:19" ht="12" customHeight="1" x14ac:dyDescent="0.2">
      <c r="A13" s="89" t="s">
        <v>7</v>
      </c>
      <c r="B13" s="90" t="s">
        <v>7</v>
      </c>
      <c r="C13" s="255" t="s">
        <v>9</v>
      </c>
      <c r="D13" s="257" t="s">
        <v>83</v>
      </c>
      <c r="E13" s="262" t="s">
        <v>50</v>
      </c>
      <c r="F13" s="309" t="s">
        <v>31</v>
      </c>
      <c r="G13" s="91" t="s">
        <v>30</v>
      </c>
      <c r="H13" s="82">
        <v>541.5</v>
      </c>
      <c r="I13" s="210">
        <v>541.5</v>
      </c>
      <c r="J13" s="221">
        <v>427.2</v>
      </c>
      <c r="K13" s="92" t="s">
        <v>84</v>
      </c>
      <c r="L13" s="177">
        <v>27</v>
      </c>
      <c r="M13" s="93">
        <v>27</v>
      </c>
      <c r="N13" s="397"/>
      <c r="O13" s="244"/>
      <c r="P13" s="27"/>
      <c r="Q13" s="26"/>
      <c r="R13" s="26"/>
      <c r="S13" s="26"/>
    </row>
    <row r="14" spans="1:19" ht="12.6" customHeight="1" x14ac:dyDescent="0.2">
      <c r="A14" s="94"/>
      <c r="B14" s="95"/>
      <c r="C14" s="303"/>
      <c r="D14" s="249"/>
      <c r="E14" s="305"/>
      <c r="F14" s="310"/>
      <c r="G14" s="96"/>
      <c r="H14" s="97"/>
      <c r="I14" s="213"/>
      <c r="J14" s="222"/>
      <c r="K14" s="194" t="s">
        <v>129</v>
      </c>
      <c r="L14" s="195" t="s">
        <v>130</v>
      </c>
      <c r="M14" s="223" t="s">
        <v>130</v>
      </c>
      <c r="N14" s="398"/>
      <c r="O14" s="399"/>
      <c r="P14" s="27"/>
      <c r="Q14" s="26"/>
      <c r="R14" s="26"/>
      <c r="S14" s="26"/>
    </row>
    <row r="15" spans="1:19" ht="14.25" customHeight="1" x14ac:dyDescent="0.2">
      <c r="A15" s="94"/>
      <c r="B15" s="95"/>
      <c r="C15" s="303"/>
      <c r="D15" s="249"/>
      <c r="E15" s="306"/>
      <c r="F15" s="310"/>
      <c r="G15" s="96"/>
      <c r="H15" s="97"/>
      <c r="I15" s="213"/>
      <c r="J15" s="222"/>
      <c r="K15" s="300" t="s">
        <v>69</v>
      </c>
      <c r="L15" s="178">
        <v>8</v>
      </c>
      <c r="M15" s="98">
        <v>8</v>
      </c>
      <c r="N15" s="400"/>
      <c r="O15" s="399"/>
      <c r="P15" s="27"/>
      <c r="Q15" s="26"/>
      <c r="R15" s="26"/>
      <c r="S15" s="26"/>
    </row>
    <row r="16" spans="1:19" ht="10.9" customHeight="1" thickBot="1" x14ac:dyDescent="0.25">
      <c r="A16" s="94"/>
      <c r="B16" s="95"/>
      <c r="C16" s="303"/>
      <c r="D16" s="249"/>
      <c r="E16" s="306"/>
      <c r="F16" s="310"/>
      <c r="G16" s="99" t="s">
        <v>8</v>
      </c>
      <c r="H16" s="100">
        <f>H13+H15</f>
        <v>541.5</v>
      </c>
      <c r="I16" s="214">
        <f t="shared" ref="I16:J16" si="0">I13+I15</f>
        <v>541.5</v>
      </c>
      <c r="J16" s="226">
        <f t="shared" si="0"/>
        <v>427.2</v>
      </c>
      <c r="K16" s="301"/>
      <c r="L16" s="179"/>
      <c r="M16" s="101"/>
      <c r="N16" s="245"/>
      <c r="O16" s="246"/>
      <c r="P16" s="27"/>
      <c r="Q16" s="26"/>
      <c r="R16" s="26"/>
      <c r="S16" s="26"/>
    </row>
    <row r="17" spans="1:19" ht="14.45" customHeight="1" x14ac:dyDescent="0.2">
      <c r="A17" s="89" t="s">
        <v>7</v>
      </c>
      <c r="B17" s="90" t="s">
        <v>7</v>
      </c>
      <c r="C17" s="255" t="s">
        <v>27</v>
      </c>
      <c r="D17" s="257" t="s">
        <v>57</v>
      </c>
      <c r="E17" s="345" t="s">
        <v>50</v>
      </c>
      <c r="F17" s="336" t="s">
        <v>31</v>
      </c>
      <c r="G17" s="91" t="s">
        <v>30</v>
      </c>
      <c r="H17" s="82">
        <v>278.8</v>
      </c>
      <c r="I17" s="210">
        <v>278.8</v>
      </c>
      <c r="J17" s="221">
        <v>274.8</v>
      </c>
      <c r="K17" s="198" t="s">
        <v>70</v>
      </c>
      <c r="L17" s="177">
        <v>8</v>
      </c>
      <c r="M17" s="93">
        <v>8</v>
      </c>
      <c r="N17" s="401"/>
      <c r="O17" s="273"/>
      <c r="P17" s="27"/>
      <c r="Q17" s="26"/>
      <c r="R17" s="26"/>
      <c r="S17" s="26"/>
    </row>
    <row r="18" spans="1:19" ht="18.75" customHeight="1" x14ac:dyDescent="0.2">
      <c r="A18" s="94"/>
      <c r="B18" s="95"/>
      <c r="C18" s="303"/>
      <c r="D18" s="249"/>
      <c r="E18" s="305"/>
      <c r="F18" s="337"/>
      <c r="G18" s="96"/>
      <c r="H18" s="97"/>
      <c r="I18" s="213"/>
      <c r="J18" s="222"/>
      <c r="K18" s="196"/>
      <c r="L18" s="102"/>
      <c r="M18" s="103"/>
      <c r="N18" s="402"/>
      <c r="O18" s="399"/>
      <c r="P18" s="27"/>
      <c r="Q18" s="26"/>
      <c r="R18" s="26"/>
      <c r="S18" s="26"/>
    </row>
    <row r="19" spans="1:19" ht="18.75" customHeight="1" thickBot="1" x14ac:dyDescent="0.25">
      <c r="A19" s="7"/>
      <c r="B19" s="104"/>
      <c r="C19" s="256"/>
      <c r="D19" s="250"/>
      <c r="E19" s="346"/>
      <c r="F19" s="338"/>
      <c r="G19" s="87" t="s">
        <v>8</v>
      </c>
      <c r="H19" s="88">
        <f>H17+H18</f>
        <v>278.8</v>
      </c>
      <c r="I19" s="88">
        <f t="shared" ref="I19:J19" si="1">I17+I18</f>
        <v>278.8</v>
      </c>
      <c r="J19" s="88">
        <f t="shared" si="1"/>
        <v>274.8</v>
      </c>
      <c r="K19" s="197"/>
      <c r="L19" s="105"/>
      <c r="M19" s="106"/>
      <c r="N19" s="403"/>
      <c r="O19" s="246"/>
      <c r="P19" s="27"/>
      <c r="Q19" s="26"/>
      <c r="R19" s="26"/>
      <c r="S19" s="26"/>
    </row>
    <row r="20" spans="1:19" ht="22.15" customHeight="1" x14ac:dyDescent="0.2">
      <c r="A20" s="89" t="s">
        <v>7</v>
      </c>
      <c r="B20" s="90" t="s">
        <v>7</v>
      </c>
      <c r="C20" s="255" t="s">
        <v>35</v>
      </c>
      <c r="D20" s="257" t="s">
        <v>110</v>
      </c>
      <c r="E20" s="262" t="s">
        <v>50</v>
      </c>
      <c r="F20" s="309" t="s">
        <v>31</v>
      </c>
      <c r="G20" s="91" t="s">
        <v>30</v>
      </c>
      <c r="H20" s="82">
        <v>20</v>
      </c>
      <c r="I20" s="210">
        <v>20</v>
      </c>
      <c r="J20" s="221">
        <v>19.5</v>
      </c>
      <c r="K20" s="215" t="s">
        <v>135</v>
      </c>
      <c r="L20" s="177">
        <v>71</v>
      </c>
      <c r="M20" s="93">
        <v>71</v>
      </c>
      <c r="N20" s="401"/>
      <c r="O20" s="273"/>
      <c r="P20" s="27"/>
      <c r="Q20" s="26"/>
      <c r="R20" s="26"/>
      <c r="S20" s="26"/>
    </row>
    <row r="21" spans="1:19" ht="21" customHeight="1" thickBot="1" x14ac:dyDescent="0.25">
      <c r="A21" s="7"/>
      <c r="B21" s="104"/>
      <c r="C21" s="256"/>
      <c r="D21" s="250"/>
      <c r="E21" s="252"/>
      <c r="F21" s="339"/>
      <c r="G21" s="87" t="s">
        <v>8</v>
      </c>
      <c r="H21" s="88">
        <f>H20*1</f>
        <v>20</v>
      </c>
      <c r="I21" s="88">
        <f t="shared" ref="I21:J21" si="2">I20*1</f>
        <v>20</v>
      </c>
      <c r="J21" s="88">
        <f t="shared" si="2"/>
        <v>19.5</v>
      </c>
      <c r="K21" s="62"/>
      <c r="L21" s="61"/>
      <c r="M21" s="51"/>
      <c r="N21" s="403"/>
      <c r="O21" s="246"/>
      <c r="P21" s="27"/>
      <c r="Q21" s="26"/>
      <c r="R21" s="26"/>
      <c r="S21" s="26"/>
    </row>
    <row r="22" spans="1:19" ht="11.25" customHeight="1" thickBot="1" x14ac:dyDescent="0.25">
      <c r="A22" s="17" t="s">
        <v>7</v>
      </c>
      <c r="B22" s="107" t="s">
        <v>7</v>
      </c>
      <c r="C22" s="340" t="s">
        <v>10</v>
      </c>
      <c r="D22" s="341"/>
      <c r="E22" s="341"/>
      <c r="F22" s="341"/>
      <c r="G22" s="342"/>
      <c r="H22" s="108">
        <f>H21+H19+H16+H12</f>
        <v>6120.5999999999995</v>
      </c>
      <c r="I22" s="108">
        <f t="shared" ref="I22:J22" si="3">I21+I19+I16+I12</f>
        <v>6132.4000000000005</v>
      </c>
      <c r="J22" s="108">
        <f t="shared" si="3"/>
        <v>5762.4</v>
      </c>
      <c r="K22" s="184"/>
      <c r="L22" s="185"/>
      <c r="M22" s="185"/>
      <c r="N22" s="272"/>
      <c r="O22" s="273"/>
      <c r="P22" s="26"/>
      <c r="Q22" s="26"/>
      <c r="R22" s="26"/>
      <c r="S22" s="26"/>
    </row>
    <row r="23" spans="1:19" ht="12" customHeight="1" thickBot="1" x14ac:dyDescent="0.25">
      <c r="A23" s="17" t="s">
        <v>7</v>
      </c>
      <c r="B23" s="111" t="s">
        <v>9</v>
      </c>
      <c r="C23" s="307" t="s">
        <v>49</v>
      </c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245"/>
      <c r="O23" s="246"/>
      <c r="P23" s="26"/>
      <c r="Q23" s="26"/>
      <c r="R23" s="26"/>
      <c r="S23" s="26"/>
    </row>
    <row r="24" spans="1:19" ht="14.25" customHeight="1" x14ac:dyDescent="0.2">
      <c r="A24" s="318" t="s">
        <v>7</v>
      </c>
      <c r="B24" s="316" t="s">
        <v>9</v>
      </c>
      <c r="C24" s="258" t="s">
        <v>7</v>
      </c>
      <c r="D24" s="260" t="s">
        <v>40</v>
      </c>
      <c r="E24" s="262" t="s">
        <v>50</v>
      </c>
      <c r="F24" s="263" t="s">
        <v>99</v>
      </c>
      <c r="G24" s="112" t="s">
        <v>61</v>
      </c>
      <c r="H24" s="113">
        <v>1.5</v>
      </c>
      <c r="I24" s="114">
        <v>1.5</v>
      </c>
      <c r="J24" s="115">
        <v>1.5</v>
      </c>
      <c r="K24" s="311"/>
      <c r="L24" s="63"/>
      <c r="M24" s="64"/>
      <c r="N24" s="272"/>
      <c r="O24" s="273"/>
      <c r="P24" s="27"/>
      <c r="Q24" s="26"/>
      <c r="R24" s="26"/>
      <c r="S24" s="26"/>
    </row>
    <row r="25" spans="1:19" ht="12.75" customHeight="1" x14ac:dyDescent="0.2">
      <c r="A25" s="343"/>
      <c r="B25" s="344"/>
      <c r="C25" s="303"/>
      <c r="D25" s="304"/>
      <c r="E25" s="306"/>
      <c r="F25" s="332"/>
      <c r="G25" s="117"/>
      <c r="H25" s="118"/>
      <c r="I25" s="119"/>
      <c r="J25" s="120"/>
      <c r="K25" s="264"/>
      <c r="L25" s="65"/>
      <c r="M25" s="66"/>
      <c r="N25" s="400"/>
      <c r="O25" s="399"/>
      <c r="P25" s="27"/>
      <c r="Q25" s="26"/>
      <c r="R25" s="26"/>
      <c r="S25" s="26"/>
    </row>
    <row r="26" spans="1:19" ht="12.75" customHeight="1" thickBot="1" x14ac:dyDescent="0.25">
      <c r="A26" s="319"/>
      <c r="B26" s="317"/>
      <c r="C26" s="259"/>
      <c r="D26" s="261"/>
      <c r="E26" s="252"/>
      <c r="F26" s="252"/>
      <c r="G26" s="122" t="s">
        <v>8</v>
      </c>
      <c r="H26" s="123">
        <f>H24</f>
        <v>1.5</v>
      </c>
      <c r="I26" s="124">
        <f t="shared" ref="I26" si="4">I24</f>
        <v>1.5</v>
      </c>
      <c r="J26" s="125">
        <f>SUM(J24:J25)</f>
        <v>1.5</v>
      </c>
      <c r="K26" s="312"/>
      <c r="L26" s="67"/>
      <c r="M26" s="68"/>
      <c r="N26" s="404"/>
      <c r="O26" s="405"/>
      <c r="P26" s="27"/>
      <c r="Q26" s="26"/>
      <c r="R26" s="26"/>
      <c r="S26" s="26"/>
    </row>
    <row r="27" spans="1:19" ht="14.25" customHeight="1" x14ac:dyDescent="0.2">
      <c r="A27" s="318" t="s">
        <v>7</v>
      </c>
      <c r="B27" s="316" t="s">
        <v>9</v>
      </c>
      <c r="C27" s="258" t="s">
        <v>9</v>
      </c>
      <c r="D27" s="260" t="s">
        <v>41</v>
      </c>
      <c r="E27" s="262" t="s">
        <v>50</v>
      </c>
      <c r="F27" s="263" t="s">
        <v>99</v>
      </c>
      <c r="G27" s="112" t="s">
        <v>61</v>
      </c>
      <c r="H27" s="113">
        <v>46.8</v>
      </c>
      <c r="I27" s="114">
        <v>46.8</v>
      </c>
      <c r="J27" s="115">
        <v>46.8</v>
      </c>
      <c r="K27" s="333" t="s">
        <v>85</v>
      </c>
      <c r="L27" s="116" t="s">
        <v>111</v>
      </c>
      <c r="M27" s="393" t="s">
        <v>115</v>
      </c>
      <c r="N27" s="243"/>
      <c r="O27" s="244"/>
      <c r="P27" s="27"/>
      <c r="Q27" s="26"/>
      <c r="R27" s="26"/>
      <c r="S27" s="26"/>
    </row>
    <row r="28" spans="1:19" ht="14.25" customHeight="1" x14ac:dyDescent="0.2">
      <c r="A28" s="343"/>
      <c r="B28" s="344"/>
      <c r="C28" s="303"/>
      <c r="D28" s="304"/>
      <c r="E28" s="306"/>
      <c r="F28" s="332"/>
      <c r="G28" s="117"/>
      <c r="H28" s="118"/>
      <c r="I28" s="119"/>
      <c r="J28" s="120"/>
      <c r="K28" s="334"/>
      <c r="L28" s="121"/>
      <c r="M28" s="394"/>
      <c r="N28" s="400"/>
      <c r="O28" s="399"/>
      <c r="P28" s="27"/>
      <c r="Q28" s="26"/>
      <c r="R28" s="26"/>
      <c r="S28" s="26"/>
    </row>
    <row r="29" spans="1:19" ht="23.45" customHeight="1" thickBot="1" x14ac:dyDescent="0.25">
      <c r="A29" s="319"/>
      <c r="B29" s="317"/>
      <c r="C29" s="259"/>
      <c r="D29" s="261"/>
      <c r="E29" s="252"/>
      <c r="F29" s="252"/>
      <c r="G29" s="122" t="s">
        <v>8</v>
      </c>
      <c r="H29" s="123">
        <f>H27</f>
        <v>46.8</v>
      </c>
      <c r="I29" s="124">
        <f t="shared" ref="I29" si="5">I27</f>
        <v>46.8</v>
      </c>
      <c r="J29" s="125">
        <f>SUM(J27:J28)</f>
        <v>46.8</v>
      </c>
      <c r="K29" s="335"/>
      <c r="L29" s="126"/>
      <c r="M29" s="68"/>
      <c r="N29" s="404"/>
      <c r="O29" s="405"/>
      <c r="P29" s="27"/>
      <c r="Q29" s="26"/>
      <c r="R29" s="26"/>
      <c r="S29" s="26"/>
    </row>
    <row r="30" spans="1:19" ht="17.45" customHeight="1" x14ac:dyDescent="0.2">
      <c r="A30" s="318" t="s">
        <v>7</v>
      </c>
      <c r="B30" s="316" t="s">
        <v>9</v>
      </c>
      <c r="C30" s="258" t="s">
        <v>27</v>
      </c>
      <c r="D30" s="260" t="s">
        <v>63</v>
      </c>
      <c r="E30" s="262" t="s">
        <v>50</v>
      </c>
      <c r="F30" s="263" t="s">
        <v>31</v>
      </c>
      <c r="G30" s="112" t="s">
        <v>61</v>
      </c>
      <c r="H30" s="113">
        <v>43.3</v>
      </c>
      <c r="I30" s="114">
        <v>43.3</v>
      </c>
      <c r="J30" s="115">
        <v>42.7</v>
      </c>
      <c r="K30" s="311"/>
      <c r="L30" s="63"/>
      <c r="M30" s="64"/>
      <c r="N30" s="243"/>
      <c r="O30" s="244"/>
      <c r="P30" s="27"/>
      <c r="Q30" s="26"/>
      <c r="R30" s="26"/>
      <c r="S30" s="26"/>
    </row>
    <row r="31" spans="1:19" ht="15" customHeight="1" thickBot="1" x14ac:dyDescent="0.25">
      <c r="A31" s="319"/>
      <c r="B31" s="317"/>
      <c r="C31" s="259"/>
      <c r="D31" s="261"/>
      <c r="E31" s="252"/>
      <c r="F31" s="252"/>
      <c r="G31" s="122" t="s">
        <v>8</v>
      </c>
      <c r="H31" s="123">
        <f>H30</f>
        <v>43.3</v>
      </c>
      <c r="I31" s="124">
        <f t="shared" ref="I31" si="6">I30</f>
        <v>43.3</v>
      </c>
      <c r="J31" s="125">
        <f>SUM(J30:J30)</f>
        <v>42.7</v>
      </c>
      <c r="K31" s="312"/>
      <c r="L31" s="67"/>
      <c r="M31" s="68"/>
      <c r="N31" s="404"/>
      <c r="O31" s="405"/>
      <c r="P31" s="27"/>
      <c r="Q31" s="26"/>
      <c r="R31" s="26"/>
      <c r="S31" s="26"/>
    </row>
    <row r="32" spans="1:19" ht="14.25" customHeight="1" x14ac:dyDescent="0.2">
      <c r="A32" s="318" t="s">
        <v>7</v>
      </c>
      <c r="B32" s="316" t="s">
        <v>9</v>
      </c>
      <c r="C32" s="258" t="s">
        <v>28</v>
      </c>
      <c r="D32" s="260" t="s">
        <v>42</v>
      </c>
      <c r="E32" s="262" t="s">
        <v>50</v>
      </c>
      <c r="F32" s="263" t="s">
        <v>100</v>
      </c>
      <c r="G32" s="112" t="s">
        <v>61</v>
      </c>
      <c r="H32" s="113">
        <v>15.2</v>
      </c>
      <c r="I32" s="114">
        <v>15.236000000000001</v>
      </c>
      <c r="J32" s="115">
        <v>15.2</v>
      </c>
      <c r="K32" s="311"/>
      <c r="L32" s="63"/>
      <c r="M32" s="64"/>
      <c r="N32" s="243"/>
      <c r="O32" s="244"/>
      <c r="P32" s="27"/>
      <c r="Q32" s="26"/>
      <c r="R32" s="26"/>
      <c r="S32" s="26"/>
    </row>
    <row r="33" spans="1:19" ht="27.75" customHeight="1" thickBot="1" x14ac:dyDescent="0.25">
      <c r="A33" s="319"/>
      <c r="B33" s="317"/>
      <c r="C33" s="259"/>
      <c r="D33" s="261"/>
      <c r="E33" s="252"/>
      <c r="F33" s="252"/>
      <c r="G33" s="122" t="s">
        <v>8</v>
      </c>
      <c r="H33" s="123">
        <f>H32</f>
        <v>15.2</v>
      </c>
      <c r="I33" s="124">
        <f t="shared" ref="I33" si="7">I32</f>
        <v>15.236000000000001</v>
      </c>
      <c r="J33" s="125">
        <f>SUM(J32:J32)</f>
        <v>15.2</v>
      </c>
      <c r="K33" s="312"/>
      <c r="L33" s="67"/>
      <c r="M33" s="68"/>
      <c r="N33" s="404"/>
      <c r="O33" s="405"/>
      <c r="P33" s="27"/>
      <c r="Q33" s="26"/>
      <c r="R33" s="26"/>
      <c r="S33" s="26"/>
    </row>
    <row r="34" spans="1:19" ht="14.25" customHeight="1" x14ac:dyDescent="0.2">
      <c r="A34" s="318" t="s">
        <v>7</v>
      </c>
      <c r="B34" s="316" t="s">
        <v>9</v>
      </c>
      <c r="C34" s="258" t="s">
        <v>32</v>
      </c>
      <c r="D34" s="260" t="s">
        <v>43</v>
      </c>
      <c r="E34" s="262" t="s">
        <v>50</v>
      </c>
      <c r="F34" s="263" t="s">
        <v>101</v>
      </c>
      <c r="G34" s="112" t="s">
        <v>61</v>
      </c>
      <c r="H34" s="113">
        <v>5.4</v>
      </c>
      <c r="I34" s="114">
        <v>5.4</v>
      </c>
      <c r="J34" s="115">
        <v>5.4</v>
      </c>
      <c r="K34" s="311"/>
      <c r="L34" s="63"/>
      <c r="M34" s="64"/>
      <c r="N34" s="243"/>
      <c r="O34" s="244"/>
      <c r="P34" s="27"/>
      <c r="Q34" s="26"/>
      <c r="R34" s="26"/>
      <c r="S34" s="26"/>
    </row>
    <row r="35" spans="1:19" ht="10.15" customHeight="1" thickBot="1" x14ac:dyDescent="0.25">
      <c r="A35" s="319"/>
      <c r="B35" s="317"/>
      <c r="C35" s="259"/>
      <c r="D35" s="261"/>
      <c r="E35" s="252"/>
      <c r="F35" s="252"/>
      <c r="G35" s="122" t="s">
        <v>8</v>
      </c>
      <c r="H35" s="123">
        <f>H34</f>
        <v>5.4</v>
      </c>
      <c r="I35" s="124">
        <f t="shared" ref="I35" si="8">I34</f>
        <v>5.4</v>
      </c>
      <c r="J35" s="125">
        <f>SUM(J34:J34)</f>
        <v>5.4</v>
      </c>
      <c r="K35" s="312"/>
      <c r="L35" s="67"/>
      <c r="M35" s="68"/>
      <c r="N35" s="404"/>
      <c r="O35" s="405"/>
      <c r="P35" s="27"/>
      <c r="Q35" s="26"/>
      <c r="R35" s="26"/>
      <c r="S35" s="26"/>
    </row>
    <row r="36" spans="1:19" ht="14.25" customHeight="1" x14ac:dyDescent="0.2">
      <c r="A36" s="318" t="s">
        <v>7</v>
      </c>
      <c r="B36" s="316" t="s">
        <v>9</v>
      </c>
      <c r="C36" s="258" t="s">
        <v>33</v>
      </c>
      <c r="D36" s="260" t="s">
        <v>44</v>
      </c>
      <c r="E36" s="262" t="s">
        <v>50</v>
      </c>
      <c r="F36" s="263" t="s">
        <v>100</v>
      </c>
      <c r="G36" s="112" t="s">
        <v>61</v>
      </c>
      <c r="H36" s="113">
        <v>61</v>
      </c>
      <c r="I36" s="114">
        <v>61</v>
      </c>
      <c r="J36" s="115">
        <v>61</v>
      </c>
      <c r="K36" s="311"/>
      <c r="L36" s="69"/>
      <c r="M36" s="64"/>
      <c r="N36" s="243"/>
      <c r="O36" s="244"/>
      <c r="P36" s="27"/>
      <c r="Q36" s="26"/>
      <c r="R36" s="26"/>
      <c r="S36" s="26"/>
    </row>
    <row r="37" spans="1:19" ht="17.25" customHeight="1" thickBot="1" x14ac:dyDescent="0.25">
      <c r="A37" s="319"/>
      <c r="B37" s="317"/>
      <c r="C37" s="259"/>
      <c r="D37" s="261"/>
      <c r="E37" s="252"/>
      <c r="F37" s="252"/>
      <c r="G37" s="122" t="s">
        <v>8</v>
      </c>
      <c r="H37" s="123">
        <f>H36</f>
        <v>61</v>
      </c>
      <c r="I37" s="124">
        <f t="shared" ref="I37" si="9">I36</f>
        <v>61</v>
      </c>
      <c r="J37" s="127">
        <f t="shared" ref="J37" si="10">J36</f>
        <v>61</v>
      </c>
      <c r="K37" s="312"/>
      <c r="L37" s="70"/>
      <c r="M37" s="71"/>
      <c r="N37" s="404"/>
      <c r="O37" s="405"/>
      <c r="P37" s="27"/>
      <c r="Q37" s="26"/>
      <c r="R37" s="26"/>
      <c r="S37" s="26"/>
    </row>
    <row r="38" spans="1:19" ht="14.25" customHeight="1" x14ac:dyDescent="0.2">
      <c r="A38" s="318" t="s">
        <v>7</v>
      </c>
      <c r="B38" s="316" t="s">
        <v>9</v>
      </c>
      <c r="C38" s="258" t="s">
        <v>34</v>
      </c>
      <c r="D38" s="260" t="s">
        <v>119</v>
      </c>
      <c r="E38" s="262" t="s">
        <v>50</v>
      </c>
      <c r="F38" s="263" t="s">
        <v>102</v>
      </c>
      <c r="G38" s="112" t="s">
        <v>61</v>
      </c>
      <c r="H38" s="113">
        <v>6.2</v>
      </c>
      <c r="I38" s="114">
        <v>6.2</v>
      </c>
      <c r="J38" s="115">
        <v>6.2</v>
      </c>
      <c r="K38" s="311"/>
      <c r="L38" s="69"/>
      <c r="M38" s="64"/>
      <c r="N38" s="243"/>
      <c r="O38" s="244"/>
      <c r="P38" s="27"/>
      <c r="Q38" s="26"/>
      <c r="R38" s="26"/>
      <c r="S38" s="26"/>
    </row>
    <row r="39" spans="1:19" ht="14.25" customHeight="1" thickBot="1" x14ac:dyDescent="0.25">
      <c r="A39" s="319"/>
      <c r="B39" s="317"/>
      <c r="C39" s="259"/>
      <c r="D39" s="261"/>
      <c r="E39" s="252"/>
      <c r="F39" s="252"/>
      <c r="G39" s="122" t="s">
        <v>8</v>
      </c>
      <c r="H39" s="123">
        <f>H38</f>
        <v>6.2</v>
      </c>
      <c r="I39" s="124">
        <f t="shared" ref="I39" si="11">I38</f>
        <v>6.2</v>
      </c>
      <c r="J39" s="125">
        <f>SUM(J38:J38)</f>
        <v>6.2</v>
      </c>
      <c r="K39" s="312"/>
      <c r="L39" s="70"/>
      <c r="M39" s="71"/>
      <c r="N39" s="404"/>
      <c r="O39" s="405"/>
      <c r="P39" s="27"/>
      <c r="Q39" s="26"/>
      <c r="R39" s="26"/>
      <c r="S39" s="26"/>
    </row>
    <row r="40" spans="1:19" ht="29.45" customHeight="1" x14ac:dyDescent="0.2">
      <c r="A40" s="318" t="s">
        <v>7</v>
      </c>
      <c r="B40" s="316" t="s">
        <v>9</v>
      </c>
      <c r="C40" s="258" t="s">
        <v>35</v>
      </c>
      <c r="D40" s="260" t="s">
        <v>116</v>
      </c>
      <c r="E40" s="262" t="s">
        <v>50</v>
      </c>
      <c r="F40" s="350" t="s">
        <v>140</v>
      </c>
      <c r="G40" s="112" t="s">
        <v>61</v>
      </c>
      <c r="H40" s="113">
        <v>20.6</v>
      </c>
      <c r="I40" s="216">
        <v>20.6</v>
      </c>
      <c r="J40" s="115">
        <v>17</v>
      </c>
      <c r="K40" s="186"/>
      <c r="L40" s="69"/>
      <c r="M40" s="64"/>
      <c r="N40" s="421"/>
      <c r="O40" s="422"/>
      <c r="P40" s="27"/>
      <c r="Q40" s="26"/>
      <c r="R40" s="26"/>
      <c r="S40" s="26"/>
    </row>
    <row r="41" spans="1:19" ht="18" customHeight="1" thickBot="1" x14ac:dyDescent="0.25">
      <c r="A41" s="319"/>
      <c r="B41" s="317"/>
      <c r="C41" s="259"/>
      <c r="D41" s="261"/>
      <c r="E41" s="252"/>
      <c r="F41" s="252"/>
      <c r="G41" s="122" t="s">
        <v>8</v>
      </c>
      <c r="H41" s="123">
        <f>H40</f>
        <v>20.6</v>
      </c>
      <c r="I41" s="217">
        <f t="shared" ref="I41:J41" si="12">I40</f>
        <v>20.6</v>
      </c>
      <c r="J41" s="123">
        <f t="shared" si="12"/>
        <v>17</v>
      </c>
      <c r="K41" s="187"/>
      <c r="L41" s="70"/>
      <c r="M41" s="71"/>
      <c r="N41" s="423"/>
      <c r="O41" s="424"/>
      <c r="P41" s="27"/>
      <c r="Q41" s="26"/>
      <c r="R41" s="26"/>
      <c r="S41" s="26"/>
    </row>
    <row r="42" spans="1:19" ht="14.25" customHeight="1" x14ac:dyDescent="0.2">
      <c r="A42" s="318" t="s">
        <v>7</v>
      </c>
      <c r="B42" s="316" t="s">
        <v>9</v>
      </c>
      <c r="C42" s="258" t="s">
        <v>36</v>
      </c>
      <c r="D42" s="260" t="s">
        <v>45</v>
      </c>
      <c r="E42" s="262" t="s">
        <v>50</v>
      </c>
      <c r="F42" s="263" t="s">
        <v>104</v>
      </c>
      <c r="G42" s="112" t="s">
        <v>61</v>
      </c>
      <c r="H42" s="113">
        <v>21.2</v>
      </c>
      <c r="I42" s="216">
        <v>21.2</v>
      </c>
      <c r="J42" s="115">
        <v>20.399999999999999</v>
      </c>
      <c r="K42" s="333" t="s">
        <v>58</v>
      </c>
      <c r="L42" s="116">
        <v>1500</v>
      </c>
      <c r="M42" s="139" t="s">
        <v>134</v>
      </c>
      <c r="N42" s="243"/>
      <c r="O42" s="244"/>
      <c r="P42" s="27"/>
      <c r="Q42" s="26"/>
      <c r="R42" s="26"/>
      <c r="S42" s="26"/>
    </row>
    <row r="43" spans="1:19" ht="23.25" customHeight="1" thickBot="1" x14ac:dyDescent="0.25">
      <c r="A43" s="388"/>
      <c r="B43" s="389"/>
      <c r="C43" s="359"/>
      <c r="D43" s="425"/>
      <c r="E43" s="306"/>
      <c r="F43" s="306"/>
      <c r="G43" s="130" t="s">
        <v>8</v>
      </c>
      <c r="H43" s="131">
        <f>H42</f>
        <v>21.2</v>
      </c>
      <c r="I43" s="218">
        <f t="shared" ref="I43" si="13">I42</f>
        <v>21.2</v>
      </c>
      <c r="J43" s="132">
        <f>SUM(J42:J42)</f>
        <v>20.399999999999999</v>
      </c>
      <c r="K43" s="334"/>
      <c r="L43" s="133"/>
      <c r="M43" s="72"/>
      <c r="N43" s="400"/>
      <c r="O43" s="399"/>
      <c r="P43" s="27"/>
      <c r="Q43" s="26"/>
      <c r="R43" s="26"/>
      <c r="S43" s="26"/>
    </row>
    <row r="44" spans="1:19" ht="14.25" customHeight="1" x14ac:dyDescent="0.2">
      <c r="A44" s="318" t="s">
        <v>7</v>
      </c>
      <c r="B44" s="316" t="s">
        <v>9</v>
      </c>
      <c r="C44" s="258" t="s">
        <v>37</v>
      </c>
      <c r="D44" s="260" t="s">
        <v>86</v>
      </c>
      <c r="E44" s="262" t="s">
        <v>50</v>
      </c>
      <c r="F44" s="263" t="s">
        <v>100</v>
      </c>
      <c r="G44" s="112" t="s">
        <v>61</v>
      </c>
      <c r="H44" s="113">
        <v>13.7</v>
      </c>
      <c r="I44" s="216">
        <v>13.7</v>
      </c>
      <c r="J44" s="115">
        <v>13.7</v>
      </c>
      <c r="K44" s="311"/>
      <c r="L44" s="69"/>
      <c r="M44" s="64"/>
      <c r="N44" s="272"/>
      <c r="O44" s="273"/>
      <c r="P44" s="27"/>
      <c r="Q44" s="26"/>
      <c r="R44" s="26"/>
      <c r="S44" s="26"/>
    </row>
    <row r="45" spans="1:19" ht="24.6" customHeight="1" thickBot="1" x14ac:dyDescent="0.25">
      <c r="A45" s="319"/>
      <c r="B45" s="317"/>
      <c r="C45" s="259"/>
      <c r="D45" s="261"/>
      <c r="E45" s="252"/>
      <c r="F45" s="252"/>
      <c r="G45" s="122" t="s">
        <v>8</v>
      </c>
      <c r="H45" s="123">
        <f>H44</f>
        <v>13.7</v>
      </c>
      <c r="I45" s="219">
        <f t="shared" ref="I45" si="14">I44</f>
        <v>13.7</v>
      </c>
      <c r="J45" s="125">
        <f>SUM(J44:J44)</f>
        <v>13.7</v>
      </c>
      <c r="K45" s="312"/>
      <c r="L45" s="70"/>
      <c r="M45" s="71"/>
      <c r="N45" s="245"/>
      <c r="O45" s="246"/>
      <c r="P45" s="27"/>
      <c r="Q45" s="26"/>
      <c r="R45" s="26"/>
      <c r="S45" s="26"/>
    </row>
    <row r="46" spans="1:19" ht="13.9" customHeight="1" x14ac:dyDescent="0.2">
      <c r="A46" s="318" t="s">
        <v>7</v>
      </c>
      <c r="B46" s="316" t="s">
        <v>9</v>
      </c>
      <c r="C46" s="258" t="s">
        <v>38</v>
      </c>
      <c r="D46" s="260" t="s">
        <v>46</v>
      </c>
      <c r="E46" s="262" t="s">
        <v>50</v>
      </c>
      <c r="F46" s="395" t="s">
        <v>104</v>
      </c>
      <c r="G46" s="112" t="s">
        <v>61</v>
      </c>
      <c r="H46" s="113">
        <v>0.2</v>
      </c>
      <c r="I46" s="216">
        <v>0.2</v>
      </c>
      <c r="J46" s="115">
        <v>0.2</v>
      </c>
      <c r="K46" s="311"/>
      <c r="L46" s="63"/>
      <c r="M46" s="64"/>
      <c r="N46" s="272"/>
      <c r="O46" s="273"/>
      <c r="P46" s="27"/>
      <c r="Q46" s="26"/>
      <c r="R46" s="26"/>
      <c r="S46" s="26"/>
    </row>
    <row r="47" spans="1:19" ht="22.15" customHeight="1" thickBot="1" x14ac:dyDescent="0.25">
      <c r="A47" s="319"/>
      <c r="B47" s="317"/>
      <c r="C47" s="259"/>
      <c r="D47" s="261"/>
      <c r="E47" s="252"/>
      <c r="F47" s="396"/>
      <c r="G47" s="122" t="s">
        <v>8</v>
      </c>
      <c r="H47" s="123">
        <f>H46</f>
        <v>0.2</v>
      </c>
      <c r="I47" s="219">
        <f t="shared" ref="I47" si="15">I46</f>
        <v>0.2</v>
      </c>
      <c r="J47" s="125">
        <f>SUM(J46:J46)</f>
        <v>0.2</v>
      </c>
      <c r="K47" s="265"/>
      <c r="L47" s="67"/>
      <c r="M47" s="68"/>
      <c r="N47" s="245"/>
      <c r="O47" s="246"/>
      <c r="P47" s="27"/>
      <c r="Q47" s="26"/>
      <c r="R47" s="26"/>
      <c r="S47" s="26"/>
    </row>
    <row r="48" spans="1:19" ht="18" customHeight="1" x14ac:dyDescent="0.2">
      <c r="A48" s="318" t="s">
        <v>7</v>
      </c>
      <c r="B48" s="316" t="s">
        <v>9</v>
      </c>
      <c r="C48" s="258" t="s">
        <v>39</v>
      </c>
      <c r="D48" s="260" t="s">
        <v>60</v>
      </c>
      <c r="E48" s="262" t="s">
        <v>50</v>
      </c>
      <c r="F48" s="395" t="s">
        <v>105</v>
      </c>
      <c r="G48" s="112" t="s">
        <v>61</v>
      </c>
      <c r="H48" s="113">
        <v>68.2</v>
      </c>
      <c r="I48" s="216">
        <v>91.6</v>
      </c>
      <c r="J48" s="115">
        <v>82.1</v>
      </c>
      <c r="K48" s="311"/>
      <c r="L48" s="63"/>
      <c r="M48" s="64"/>
      <c r="N48" s="272"/>
      <c r="O48" s="273"/>
      <c r="P48" s="27"/>
      <c r="Q48" s="26"/>
      <c r="R48" s="26"/>
      <c r="S48" s="26"/>
    </row>
    <row r="49" spans="1:19" ht="12.75" customHeight="1" thickBot="1" x14ac:dyDescent="0.25">
      <c r="A49" s="319"/>
      <c r="B49" s="317"/>
      <c r="C49" s="259"/>
      <c r="D49" s="261"/>
      <c r="E49" s="252"/>
      <c r="F49" s="396"/>
      <c r="G49" s="122" t="s">
        <v>8</v>
      </c>
      <c r="H49" s="123">
        <f>H48</f>
        <v>68.2</v>
      </c>
      <c r="I49" s="219">
        <f t="shared" ref="I49:J49" si="16">I48</f>
        <v>91.6</v>
      </c>
      <c r="J49" s="127">
        <f t="shared" si="16"/>
        <v>82.1</v>
      </c>
      <c r="K49" s="265"/>
      <c r="L49" s="67"/>
      <c r="M49" s="68"/>
      <c r="N49" s="245"/>
      <c r="O49" s="246"/>
      <c r="P49" s="27"/>
      <c r="Q49" s="26"/>
      <c r="R49" s="26"/>
      <c r="S49" s="26"/>
    </row>
    <row r="50" spans="1:19" ht="14.25" customHeight="1" x14ac:dyDescent="0.2">
      <c r="A50" s="390" t="s">
        <v>7</v>
      </c>
      <c r="B50" s="391" t="s">
        <v>9</v>
      </c>
      <c r="C50" s="392" t="s">
        <v>117</v>
      </c>
      <c r="D50" s="427" t="s">
        <v>118</v>
      </c>
      <c r="E50" s="251" t="s">
        <v>50</v>
      </c>
      <c r="F50" s="428" t="s">
        <v>106</v>
      </c>
      <c r="G50" s="134" t="s">
        <v>61</v>
      </c>
      <c r="H50" s="135">
        <v>25.7</v>
      </c>
      <c r="I50" s="227">
        <v>25.675999999999998</v>
      </c>
      <c r="J50" s="232">
        <v>23.2</v>
      </c>
      <c r="K50" s="264"/>
      <c r="L50" s="65"/>
      <c r="M50" s="66"/>
      <c r="N50" s="272"/>
      <c r="O50" s="273"/>
      <c r="P50" s="27"/>
      <c r="Q50" s="26"/>
      <c r="R50" s="26"/>
      <c r="S50" s="26"/>
    </row>
    <row r="51" spans="1:19" ht="13.9" customHeight="1" thickBot="1" x14ac:dyDescent="0.25">
      <c r="A51" s="319"/>
      <c r="B51" s="317"/>
      <c r="C51" s="259"/>
      <c r="D51" s="261"/>
      <c r="E51" s="252"/>
      <c r="F51" s="396"/>
      <c r="G51" s="122" t="s">
        <v>8</v>
      </c>
      <c r="H51" s="123">
        <f>H50</f>
        <v>25.7</v>
      </c>
      <c r="I51" s="228">
        <f t="shared" ref="I51" si="17">I50</f>
        <v>25.675999999999998</v>
      </c>
      <c r="J51" s="125">
        <f>SUM(J50:J50)</f>
        <v>23.2</v>
      </c>
      <c r="K51" s="265"/>
      <c r="L51" s="67"/>
      <c r="M51" s="68"/>
      <c r="N51" s="245"/>
      <c r="O51" s="246"/>
      <c r="P51" s="27"/>
      <c r="Q51" s="26"/>
      <c r="R51" s="26"/>
      <c r="S51" s="26"/>
    </row>
    <row r="52" spans="1:19" ht="15.75" customHeight="1" thickBot="1" x14ac:dyDescent="0.25">
      <c r="A52" s="137" t="s">
        <v>7</v>
      </c>
      <c r="B52" s="107" t="s">
        <v>9</v>
      </c>
      <c r="C52" s="340" t="s">
        <v>10</v>
      </c>
      <c r="D52" s="341"/>
      <c r="E52" s="440"/>
      <c r="F52" s="440"/>
      <c r="G52" s="342"/>
      <c r="H52" s="138">
        <f>H26+H29+H31+H33+H35+H37+H39+H41+H43+H45+H51+H47+H49</f>
        <v>328.99999999999994</v>
      </c>
      <c r="I52" s="229">
        <f>I26+I29+I31+I33+I35+I37+I39+I41+I43+I45+I51+I47+I49</f>
        <v>352.41199999999992</v>
      </c>
      <c r="J52" s="138">
        <f>J26+J29+J31+J33+J35+J37+J39+J41+J43+J45+J51+J47+J49</f>
        <v>335.4</v>
      </c>
      <c r="K52" s="109"/>
      <c r="L52" s="110"/>
      <c r="M52" s="110"/>
      <c r="N52" s="272"/>
      <c r="O52" s="273"/>
      <c r="P52" s="27"/>
      <c r="Q52" s="26"/>
      <c r="R52" s="26"/>
      <c r="S52" s="26"/>
    </row>
    <row r="53" spans="1:19" ht="20.25" customHeight="1" thickBot="1" x14ac:dyDescent="0.25">
      <c r="A53" s="17" t="s">
        <v>7</v>
      </c>
      <c r="B53" s="111" t="s">
        <v>27</v>
      </c>
      <c r="C53" s="307" t="s">
        <v>48</v>
      </c>
      <c r="D53" s="308"/>
      <c r="E53" s="426"/>
      <c r="F53" s="426"/>
      <c r="G53" s="308"/>
      <c r="H53" s="308"/>
      <c r="I53" s="308"/>
      <c r="J53" s="308"/>
      <c r="K53" s="308"/>
      <c r="L53" s="308"/>
      <c r="M53" s="308"/>
      <c r="N53" s="245"/>
      <c r="O53" s="246"/>
      <c r="P53" s="27"/>
      <c r="Q53" s="26"/>
      <c r="R53" s="26"/>
      <c r="S53" s="26"/>
    </row>
    <row r="54" spans="1:19" ht="14.25" customHeight="1" x14ac:dyDescent="0.2">
      <c r="A54" s="318" t="s">
        <v>7</v>
      </c>
      <c r="B54" s="316" t="s">
        <v>27</v>
      </c>
      <c r="C54" s="258" t="s">
        <v>7</v>
      </c>
      <c r="D54" s="260" t="s">
        <v>59</v>
      </c>
      <c r="E54" s="262" t="s">
        <v>50</v>
      </c>
      <c r="F54" s="263" t="s">
        <v>31</v>
      </c>
      <c r="G54" s="112" t="s">
        <v>30</v>
      </c>
      <c r="H54" s="113">
        <v>34.299999999999997</v>
      </c>
      <c r="I54" s="114">
        <v>38.299999999999997</v>
      </c>
      <c r="J54" s="115">
        <v>38.299999999999997</v>
      </c>
      <c r="K54" s="333" t="s">
        <v>87</v>
      </c>
      <c r="L54" s="128">
        <v>2</v>
      </c>
      <c r="M54" s="139" t="s">
        <v>114</v>
      </c>
      <c r="N54" s="406"/>
      <c r="O54" s="407"/>
      <c r="P54" s="27"/>
      <c r="Q54" s="26"/>
      <c r="R54" s="26"/>
      <c r="S54" s="26"/>
    </row>
    <row r="55" spans="1:19" ht="11.25" customHeight="1" x14ac:dyDescent="0.2">
      <c r="A55" s="343"/>
      <c r="B55" s="344"/>
      <c r="C55" s="303"/>
      <c r="D55" s="304"/>
      <c r="E55" s="306"/>
      <c r="F55" s="332"/>
      <c r="G55" s="117"/>
      <c r="H55" s="118"/>
      <c r="I55" s="119"/>
      <c r="J55" s="120"/>
      <c r="K55" s="334"/>
      <c r="L55" s="133"/>
      <c r="M55" s="140"/>
      <c r="N55" s="416"/>
      <c r="O55" s="411"/>
      <c r="P55" s="27"/>
      <c r="Q55" s="26"/>
      <c r="R55" s="26"/>
      <c r="S55" s="26"/>
    </row>
    <row r="56" spans="1:19" ht="27.75" customHeight="1" thickBot="1" x14ac:dyDescent="0.25">
      <c r="A56" s="319"/>
      <c r="B56" s="317"/>
      <c r="C56" s="259"/>
      <c r="D56" s="261"/>
      <c r="E56" s="252"/>
      <c r="F56" s="252"/>
      <c r="G56" s="122" t="s">
        <v>8</v>
      </c>
      <c r="H56" s="123">
        <f t="shared" ref="H56:J56" si="18">H54</f>
        <v>34.299999999999997</v>
      </c>
      <c r="I56" s="124">
        <f t="shared" si="18"/>
        <v>38.299999999999997</v>
      </c>
      <c r="J56" s="127">
        <f t="shared" si="18"/>
        <v>38.299999999999997</v>
      </c>
      <c r="K56" s="335"/>
      <c r="L56" s="129"/>
      <c r="M56" s="141"/>
      <c r="N56" s="408"/>
      <c r="O56" s="409"/>
      <c r="P56" s="27"/>
      <c r="Q56" s="26"/>
      <c r="R56" s="26"/>
      <c r="S56" s="26"/>
    </row>
    <row r="57" spans="1:19" ht="13.9" customHeight="1" thickBot="1" x14ac:dyDescent="0.25">
      <c r="A57" s="137" t="s">
        <v>7</v>
      </c>
      <c r="B57" s="107" t="s">
        <v>27</v>
      </c>
      <c r="C57" s="340" t="s">
        <v>10</v>
      </c>
      <c r="D57" s="341"/>
      <c r="E57" s="341"/>
      <c r="F57" s="341"/>
      <c r="G57" s="342"/>
      <c r="H57" s="142">
        <f t="shared" ref="H57:J57" si="19">H56</f>
        <v>34.299999999999997</v>
      </c>
      <c r="I57" s="220">
        <f t="shared" si="19"/>
        <v>38.299999999999997</v>
      </c>
      <c r="J57" s="233">
        <f t="shared" si="19"/>
        <v>38.299999999999997</v>
      </c>
      <c r="K57" s="184"/>
      <c r="L57" s="185"/>
      <c r="M57" s="185"/>
      <c r="N57" s="417"/>
      <c r="O57" s="418"/>
      <c r="P57" s="27"/>
      <c r="Q57" s="26"/>
      <c r="R57" s="26"/>
      <c r="S57" s="26"/>
    </row>
    <row r="58" spans="1:19" ht="15" customHeight="1" thickBot="1" x14ac:dyDescent="0.25">
      <c r="A58" s="17" t="s">
        <v>7</v>
      </c>
      <c r="B58" s="111" t="s">
        <v>28</v>
      </c>
      <c r="C58" s="307" t="s">
        <v>88</v>
      </c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417"/>
      <c r="O58" s="418"/>
      <c r="P58" s="27"/>
      <c r="Q58" s="26"/>
      <c r="R58" s="26"/>
      <c r="S58" s="26"/>
    </row>
    <row r="59" spans="1:19" ht="18" customHeight="1" x14ac:dyDescent="0.2">
      <c r="A59" s="318" t="s">
        <v>7</v>
      </c>
      <c r="B59" s="316" t="s">
        <v>28</v>
      </c>
      <c r="C59" s="258" t="s">
        <v>7</v>
      </c>
      <c r="D59" s="260" t="s">
        <v>89</v>
      </c>
      <c r="E59" s="262" t="s">
        <v>50</v>
      </c>
      <c r="F59" s="263" t="s">
        <v>31</v>
      </c>
      <c r="G59" s="112" t="s">
        <v>30</v>
      </c>
      <c r="H59" s="113">
        <v>5.8</v>
      </c>
      <c r="I59" s="114">
        <v>5.8</v>
      </c>
      <c r="J59" s="115">
        <v>0</v>
      </c>
      <c r="K59" s="441"/>
      <c r="L59" s="143"/>
      <c r="M59" s="144"/>
      <c r="N59" s="272"/>
      <c r="O59" s="273"/>
      <c r="P59" s="26"/>
      <c r="Q59" s="26"/>
      <c r="R59" s="26"/>
      <c r="S59" s="26"/>
    </row>
    <row r="60" spans="1:19" ht="21" customHeight="1" thickBot="1" x14ac:dyDescent="0.25">
      <c r="A60" s="319"/>
      <c r="B60" s="317"/>
      <c r="C60" s="259"/>
      <c r="D60" s="261"/>
      <c r="E60" s="252"/>
      <c r="F60" s="252"/>
      <c r="G60" s="122" t="s">
        <v>8</v>
      </c>
      <c r="H60" s="123">
        <f>H59*1</f>
        <v>5.8</v>
      </c>
      <c r="I60" s="124">
        <f t="shared" ref="I60:J60" si="20">I59*1</f>
        <v>5.8</v>
      </c>
      <c r="J60" s="127">
        <f t="shared" si="20"/>
        <v>0</v>
      </c>
      <c r="K60" s="442"/>
      <c r="L60" s="145"/>
      <c r="M60" s="146"/>
      <c r="N60" s="245"/>
      <c r="O60" s="246"/>
      <c r="P60" s="27"/>
      <c r="Q60" s="26"/>
      <c r="R60" s="26"/>
      <c r="S60" s="26"/>
    </row>
    <row r="61" spans="1:19" ht="12.75" customHeight="1" thickBot="1" x14ac:dyDescent="0.25">
      <c r="A61" s="147" t="s">
        <v>7</v>
      </c>
      <c r="B61" s="104" t="s">
        <v>28</v>
      </c>
      <c r="C61" s="455" t="s">
        <v>10</v>
      </c>
      <c r="D61" s="440"/>
      <c r="E61" s="440"/>
      <c r="F61" s="440"/>
      <c r="G61" s="456"/>
      <c r="H61" s="148">
        <f>H60</f>
        <v>5.8</v>
      </c>
      <c r="I61" s="54">
        <f>I60</f>
        <v>5.8</v>
      </c>
      <c r="J61" s="19">
        <f>J60</f>
        <v>0</v>
      </c>
      <c r="K61" s="149"/>
      <c r="L61" s="21"/>
      <c r="M61" s="21"/>
      <c r="N61" s="272"/>
      <c r="O61" s="273"/>
      <c r="P61" s="26"/>
      <c r="Q61" s="26"/>
      <c r="R61" s="26"/>
      <c r="S61" s="26"/>
    </row>
    <row r="62" spans="1:19" ht="12.75" customHeight="1" thickBot="1" x14ac:dyDescent="0.25">
      <c r="A62" s="137" t="s">
        <v>7</v>
      </c>
      <c r="B62" s="457" t="s">
        <v>11</v>
      </c>
      <c r="C62" s="457"/>
      <c r="D62" s="457"/>
      <c r="E62" s="457"/>
      <c r="F62" s="457"/>
      <c r="G62" s="458"/>
      <c r="H62" s="150">
        <f>H61+H57+H52+H22</f>
        <v>6489.6999999999989</v>
      </c>
      <c r="I62" s="55">
        <f>I61+I57+I52+I22</f>
        <v>6528.9120000000003</v>
      </c>
      <c r="J62" s="22">
        <f>J61+J57+J52+J22</f>
        <v>6136.0999999999995</v>
      </c>
      <c r="K62" s="24"/>
      <c r="L62" s="151"/>
      <c r="M62" s="151"/>
      <c r="N62" s="400"/>
      <c r="O62" s="399"/>
      <c r="P62" s="26"/>
      <c r="Q62" s="26"/>
      <c r="R62" s="26"/>
      <c r="S62" s="26"/>
    </row>
    <row r="63" spans="1:19" ht="15.75" customHeight="1" thickBot="1" x14ac:dyDescent="0.25">
      <c r="A63" s="152" t="s">
        <v>9</v>
      </c>
      <c r="B63" s="313" t="s">
        <v>62</v>
      </c>
      <c r="C63" s="314"/>
      <c r="D63" s="314"/>
      <c r="E63" s="314"/>
      <c r="F63" s="314"/>
      <c r="G63" s="314"/>
      <c r="H63" s="314"/>
      <c r="I63" s="314"/>
      <c r="J63" s="314"/>
      <c r="K63" s="314"/>
      <c r="L63" s="314"/>
      <c r="M63" s="459"/>
      <c r="N63" s="245"/>
      <c r="O63" s="246"/>
      <c r="P63" s="26"/>
      <c r="Q63" s="26"/>
      <c r="R63" s="26"/>
      <c r="S63" s="26"/>
    </row>
    <row r="64" spans="1:19" ht="22.9" customHeight="1" thickBot="1" x14ac:dyDescent="0.25">
      <c r="A64" s="17" t="s">
        <v>9</v>
      </c>
      <c r="B64" s="111" t="s">
        <v>7</v>
      </c>
      <c r="C64" s="315" t="s">
        <v>51</v>
      </c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419"/>
      <c r="O64" s="420"/>
      <c r="P64" s="26"/>
      <c r="Q64" s="26"/>
      <c r="R64" s="26"/>
      <c r="S64" s="26"/>
    </row>
    <row r="65" spans="1:35" ht="49.9" customHeight="1" thickBot="1" x14ac:dyDescent="0.25">
      <c r="A65" s="89" t="s">
        <v>9</v>
      </c>
      <c r="B65" s="90" t="s">
        <v>7</v>
      </c>
      <c r="C65" s="287" t="s">
        <v>7</v>
      </c>
      <c r="D65" s="257" t="s">
        <v>64</v>
      </c>
      <c r="E65" s="262" t="s">
        <v>50</v>
      </c>
      <c r="F65" s="302" t="s">
        <v>54</v>
      </c>
      <c r="G65" s="153" t="s">
        <v>30</v>
      </c>
      <c r="H65" s="154">
        <v>0</v>
      </c>
      <c r="I65" s="114">
        <v>0</v>
      </c>
      <c r="J65" s="154">
        <v>0</v>
      </c>
      <c r="K65" s="155" t="s">
        <v>103</v>
      </c>
      <c r="L65" s="156" t="s">
        <v>55</v>
      </c>
      <c r="M65" s="157" t="s">
        <v>55</v>
      </c>
      <c r="N65" s="243"/>
      <c r="O65" s="244"/>
      <c r="P65" s="27"/>
      <c r="Q65" s="26"/>
      <c r="R65" s="26"/>
      <c r="S65" s="26"/>
    </row>
    <row r="66" spans="1:35" ht="16.899999999999999" customHeight="1" thickBot="1" x14ac:dyDescent="0.25">
      <c r="A66" s="158"/>
      <c r="B66" s="104"/>
      <c r="C66" s="248"/>
      <c r="D66" s="250"/>
      <c r="E66" s="252"/>
      <c r="F66" s="254"/>
      <c r="G66" s="159" t="s">
        <v>8</v>
      </c>
      <c r="H66" s="160">
        <f>H65</f>
        <v>0</v>
      </c>
      <c r="I66" s="161">
        <f t="shared" ref="I66:J66" si="21">I65</f>
        <v>0</v>
      </c>
      <c r="J66" s="162">
        <f t="shared" si="21"/>
        <v>0</v>
      </c>
      <c r="K66" s="163"/>
      <c r="L66" s="164"/>
      <c r="M66" s="165"/>
      <c r="N66" s="245"/>
      <c r="O66" s="246"/>
      <c r="P66" s="27"/>
      <c r="Q66" s="26"/>
      <c r="R66" s="26"/>
      <c r="S66" s="26"/>
    </row>
    <row r="67" spans="1:35" ht="14.25" customHeight="1" thickBot="1" x14ac:dyDescent="0.25">
      <c r="A67" s="89" t="s">
        <v>9</v>
      </c>
      <c r="B67" s="166" t="s">
        <v>7</v>
      </c>
      <c r="C67" s="285" t="s">
        <v>10</v>
      </c>
      <c r="D67" s="286"/>
      <c r="E67" s="286"/>
      <c r="F67" s="286"/>
      <c r="G67" s="286"/>
      <c r="H67" s="167">
        <f t="shared" ref="H67:J67" si="22">H66</f>
        <v>0</v>
      </c>
      <c r="I67" s="168">
        <f t="shared" si="22"/>
        <v>0</v>
      </c>
      <c r="J67" s="169">
        <f t="shared" si="22"/>
        <v>0</v>
      </c>
      <c r="K67" s="170"/>
      <c r="L67" s="171"/>
      <c r="M67" s="171"/>
      <c r="N67" s="406"/>
      <c r="O67" s="407"/>
      <c r="P67" s="26"/>
      <c r="Q67" s="26"/>
      <c r="R67" s="26"/>
      <c r="S67" s="26"/>
    </row>
    <row r="68" spans="1:35" ht="14.25" customHeight="1" thickBot="1" x14ac:dyDescent="0.25">
      <c r="A68" s="17" t="s">
        <v>9</v>
      </c>
      <c r="B68" s="283" t="s">
        <v>11</v>
      </c>
      <c r="C68" s="284"/>
      <c r="D68" s="284"/>
      <c r="E68" s="284"/>
      <c r="F68" s="284"/>
      <c r="G68" s="284"/>
      <c r="H68" s="56">
        <f t="shared" ref="H68:J68" si="23">H67</f>
        <v>0</v>
      </c>
      <c r="I68" s="55">
        <f t="shared" si="23"/>
        <v>0</v>
      </c>
      <c r="J68" s="22">
        <f t="shared" si="23"/>
        <v>0</v>
      </c>
      <c r="K68" s="23"/>
      <c r="L68" s="24"/>
      <c r="M68" s="24"/>
      <c r="N68" s="416"/>
      <c r="O68" s="411"/>
      <c r="P68" s="26"/>
      <c r="Q68" s="26"/>
      <c r="R68" s="26"/>
      <c r="S68" s="26"/>
    </row>
    <row r="69" spans="1:35" ht="16.5" customHeight="1" thickBot="1" x14ac:dyDescent="0.25">
      <c r="A69" s="152" t="s">
        <v>27</v>
      </c>
      <c r="B69" s="313" t="s">
        <v>52</v>
      </c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416"/>
      <c r="O69" s="411"/>
      <c r="P69" s="26"/>
      <c r="Q69" s="26"/>
      <c r="R69" s="26"/>
      <c r="S69" s="26"/>
    </row>
    <row r="70" spans="1:35" ht="25.9" customHeight="1" thickBot="1" x14ac:dyDescent="0.25">
      <c r="A70" s="17" t="s">
        <v>27</v>
      </c>
      <c r="B70" s="111" t="s">
        <v>7</v>
      </c>
      <c r="C70" s="315" t="s">
        <v>53</v>
      </c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408"/>
      <c r="O70" s="409"/>
      <c r="P70" s="26"/>
      <c r="Q70" s="26"/>
      <c r="R70" s="26"/>
      <c r="S70" s="26"/>
    </row>
    <row r="71" spans="1:35" ht="20.25" customHeight="1" x14ac:dyDescent="0.2">
      <c r="A71" s="89" t="s">
        <v>27</v>
      </c>
      <c r="B71" s="90" t="s">
        <v>7</v>
      </c>
      <c r="C71" s="287" t="s">
        <v>7</v>
      </c>
      <c r="D71" s="257" t="s">
        <v>65</v>
      </c>
      <c r="E71" s="262" t="s">
        <v>50</v>
      </c>
      <c r="F71" s="302" t="s">
        <v>107</v>
      </c>
      <c r="G71" s="153" t="s">
        <v>30</v>
      </c>
      <c r="H71" s="154">
        <v>2172.4</v>
      </c>
      <c r="I71" s="114">
        <v>2172.4</v>
      </c>
      <c r="J71" s="154">
        <v>2172</v>
      </c>
      <c r="K71" s="431" t="s">
        <v>112</v>
      </c>
      <c r="L71" s="199">
        <v>100</v>
      </c>
      <c r="M71" s="200">
        <v>100</v>
      </c>
      <c r="N71" s="406"/>
      <c r="O71" s="407"/>
      <c r="P71" s="26"/>
      <c r="Q71" s="26"/>
      <c r="R71" s="26"/>
      <c r="S71" s="26"/>
    </row>
    <row r="72" spans="1:35" ht="31.15" customHeight="1" thickBot="1" x14ac:dyDescent="0.25">
      <c r="A72" s="158"/>
      <c r="B72" s="104"/>
      <c r="C72" s="248"/>
      <c r="D72" s="250"/>
      <c r="E72" s="252"/>
      <c r="F72" s="254"/>
      <c r="G72" s="159" t="s">
        <v>8</v>
      </c>
      <c r="H72" s="160">
        <f>H71</f>
        <v>2172.4</v>
      </c>
      <c r="I72" s="161">
        <f t="shared" ref="I72:J72" si="24">I71</f>
        <v>2172.4</v>
      </c>
      <c r="J72" s="162">
        <f t="shared" si="24"/>
        <v>2172</v>
      </c>
      <c r="K72" s="432"/>
      <c r="L72" s="201"/>
      <c r="M72" s="202"/>
      <c r="N72" s="408"/>
      <c r="O72" s="409"/>
      <c r="P72" s="26"/>
      <c r="Q72" s="26"/>
      <c r="R72" s="26"/>
      <c r="S72" s="26"/>
    </row>
    <row r="73" spans="1:35" ht="40.5" customHeight="1" x14ac:dyDescent="0.2">
      <c r="A73" s="89" t="s">
        <v>27</v>
      </c>
      <c r="B73" s="90" t="s">
        <v>7</v>
      </c>
      <c r="C73" s="287" t="s">
        <v>9</v>
      </c>
      <c r="D73" s="257" t="s">
        <v>66</v>
      </c>
      <c r="E73" s="262" t="s">
        <v>50</v>
      </c>
      <c r="F73" s="302" t="s">
        <v>107</v>
      </c>
      <c r="G73" s="153" t="s">
        <v>30</v>
      </c>
      <c r="H73" s="154">
        <v>77</v>
      </c>
      <c r="I73" s="114">
        <v>77</v>
      </c>
      <c r="J73" s="154">
        <v>50.2</v>
      </c>
      <c r="K73" s="203"/>
      <c r="L73" s="204"/>
      <c r="M73" s="205"/>
      <c r="N73" s="406"/>
      <c r="O73" s="407"/>
      <c r="P73" s="26"/>
      <c r="Q73" s="26"/>
      <c r="R73" s="26"/>
      <c r="S73" s="26"/>
    </row>
    <row r="74" spans="1:35" ht="29.45" customHeight="1" thickBot="1" x14ac:dyDescent="0.25">
      <c r="A74" s="158"/>
      <c r="B74" s="104"/>
      <c r="C74" s="248"/>
      <c r="D74" s="250"/>
      <c r="E74" s="252"/>
      <c r="F74" s="254"/>
      <c r="G74" s="159" t="s">
        <v>8</v>
      </c>
      <c r="H74" s="160">
        <f>H73</f>
        <v>77</v>
      </c>
      <c r="I74" s="161">
        <f t="shared" ref="I74:J74" si="25">I73</f>
        <v>77</v>
      </c>
      <c r="J74" s="162">
        <f t="shared" si="25"/>
        <v>50.2</v>
      </c>
      <c r="K74" s="206"/>
      <c r="L74" s="201"/>
      <c r="M74" s="202"/>
      <c r="N74" s="408"/>
      <c r="O74" s="409"/>
      <c r="P74" s="26"/>
      <c r="Q74" s="26"/>
      <c r="R74" s="26"/>
      <c r="S74" s="26"/>
    </row>
    <row r="75" spans="1:35" ht="15" customHeight="1" x14ac:dyDescent="0.2">
      <c r="A75" s="94" t="s">
        <v>27</v>
      </c>
      <c r="B75" s="95" t="s">
        <v>7</v>
      </c>
      <c r="C75" s="247" t="s">
        <v>27</v>
      </c>
      <c r="D75" s="249" t="s">
        <v>71</v>
      </c>
      <c r="E75" s="251" t="s">
        <v>50</v>
      </c>
      <c r="F75" s="253" t="s">
        <v>107</v>
      </c>
      <c r="G75" s="96" t="s">
        <v>30</v>
      </c>
      <c r="H75" s="172"/>
      <c r="I75" s="136"/>
      <c r="J75" s="172"/>
      <c r="K75" s="207"/>
      <c r="L75" s="208"/>
      <c r="M75" s="209"/>
      <c r="N75" s="410"/>
      <c r="O75" s="411"/>
      <c r="P75" s="26"/>
      <c r="Q75" s="26"/>
      <c r="R75" s="26"/>
      <c r="S75" s="26"/>
    </row>
    <row r="76" spans="1:35" ht="15.6" customHeight="1" thickBot="1" x14ac:dyDescent="0.25">
      <c r="A76" s="158"/>
      <c r="B76" s="104"/>
      <c r="C76" s="248"/>
      <c r="D76" s="250"/>
      <c r="E76" s="252"/>
      <c r="F76" s="254"/>
      <c r="G76" s="159" t="s">
        <v>8</v>
      </c>
      <c r="H76" s="160">
        <f>H75*1</f>
        <v>0</v>
      </c>
      <c r="I76" s="161">
        <f t="shared" ref="I76:J76" si="26">I75*1</f>
        <v>0</v>
      </c>
      <c r="J76" s="162">
        <f t="shared" si="26"/>
        <v>0</v>
      </c>
      <c r="K76" s="206"/>
      <c r="L76" s="201"/>
      <c r="M76" s="202"/>
      <c r="N76" s="412"/>
      <c r="O76" s="413"/>
      <c r="P76" s="26"/>
      <c r="Q76" s="26"/>
      <c r="R76" s="26"/>
      <c r="S76" s="26"/>
    </row>
    <row r="77" spans="1:35" ht="12.75" customHeight="1" thickBot="1" x14ac:dyDescent="0.25">
      <c r="A77" s="7" t="s">
        <v>27</v>
      </c>
      <c r="B77" s="18" t="s">
        <v>7</v>
      </c>
      <c r="C77" s="298" t="s">
        <v>10</v>
      </c>
      <c r="D77" s="299"/>
      <c r="E77" s="299"/>
      <c r="F77" s="299"/>
      <c r="G77" s="299"/>
      <c r="H77" s="57">
        <f>H72+H74+H76</f>
        <v>2249.4</v>
      </c>
      <c r="I77" s="54">
        <f t="shared" ref="I77:J77" si="27">I72+I74+I76</f>
        <v>2249.4</v>
      </c>
      <c r="J77" s="54">
        <f t="shared" si="27"/>
        <v>2222.1999999999998</v>
      </c>
      <c r="K77" s="20"/>
      <c r="L77" s="21"/>
      <c r="M77" s="21"/>
      <c r="N77" s="414"/>
      <c r="O77" s="415"/>
      <c r="P77" s="26"/>
      <c r="Q77" s="26"/>
      <c r="R77" s="26"/>
      <c r="S77" s="26"/>
    </row>
    <row r="78" spans="1:35" ht="14.25" customHeight="1" thickBot="1" x14ac:dyDescent="0.25">
      <c r="A78" s="17" t="s">
        <v>27</v>
      </c>
      <c r="B78" s="283" t="s">
        <v>11</v>
      </c>
      <c r="C78" s="284"/>
      <c r="D78" s="284"/>
      <c r="E78" s="284"/>
      <c r="F78" s="284"/>
      <c r="G78" s="284"/>
      <c r="H78" s="56">
        <f>H77</f>
        <v>2249.4</v>
      </c>
      <c r="I78" s="55">
        <f t="shared" ref="I78:J78" si="28">I77</f>
        <v>2249.4</v>
      </c>
      <c r="J78" s="22">
        <f t="shared" si="28"/>
        <v>2222.1999999999998</v>
      </c>
      <c r="K78" s="23"/>
      <c r="L78" s="24"/>
      <c r="M78" s="24"/>
      <c r="N78" s="416"/>
      <c r="O78" s="411"/>
      <c r="P78" s="26"/>
      <c r="Q78" s="26"/>
      <c r="R78" s="26"/>
      <c r="S78" s="26"/>
    </row>
    <row r="79" spans="1:35" ht="14.25" customHeight="1" thickBot="1" x14ac:dyDescent="0.25">
      <c r="A79" s="31" t="s">
        <v>7</v>
      </c>
      <c r="B79" s="460" t="s">
        <v>12</v>
      </c>
      <c r="C79" s="460"/>
      <c r="D79" s="460"/>
      <c r="E79" s="460"/>
      <c r="F79" s="460"/>
      <c r="G79" s="460"/>
      <c r="H79" s="58">
        <f>H78+H68+H62</f>
        <v>8739.0999999999985</v>
      </c>
      <c r="I79" s="231">
        <f>I78+I68+I62</f>
        <v>8778.3119999999999</v>
      </c>
      <c r="J79" s="59">
        <f>J78+J68+J62</f>
        <v>8358.2999999999993</v>
      </c>
      <c r="K79" s="461"/>
      <c r="L79" s="462"/>
      <c r="M79" s="462"/>
      <c r="N79" s="408"/>
      <c r="O79" s="409"/>
      <c r="P79" s="26"/>
      <c r="Q79" s="26"/>
      <c r="R79" s="26"/>
      <c r="S79" s="26"/>
    </row>
    <row r="80" spans="1:35" s="9" customFormat="1" ht="15.75" customHeight="1" x14ac:dyDescent="0.2">
      <c r="A80" s="73"/>
      <c r="B80" s="74"/>
      <c r="C80" s="74"/>
      <c r="D80" s="74"/>
      <c r="E80" s="74"/>
      <c r="F80" s="75"/>
      <c r="G80" s="76"/>
      <c r="H80" s="76"/>
      <c r="I80" s="76"/>
      <c r="J80" s="234"/>
      <c r="K80" s="77"/>
      <c r="L80" s="77"/>
      <c r="M80" s="77"/>
      <c r="N80" s="78"/>
      <c r="O80" s="78"/>
      <c r="P80" s="28"/>
      <c r="Q80" s="28"/>
      <c r="R80" s="28"/>
      <c r="S80" s="2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s="9" customFormat="1" ht="15.75" customHeight="1" thickBot="1" x14ac:dyDescent="0.25">
      <c r="A81" s="73"/>
      <c r="B81" s="74"/>
      <c r="C81" s="32"/>
      <c r="D81" s="32"/>
      <c r="E81" s="32"/>
      <c r="F81" s="438" t="s">
        <v>13</v>
      </c>
      <c r="G81" s="439"/>
      <c r="H81" s="439"/>
      <c r="I81" s="439"/>
      <c r="J81" s="439"/>
      <c r="K81" s="77"/>
      <c r="L81" s="77"/>
      <c r="M81" s="77"/>
      <c r="N81" s="78"/>
      <c r="O81" s="78"/>
      <c r="P81" s="28"/>
      <c r="Q81" s="28"/>
      <c r="R81" s="28"/>
      <c r="S81" s="2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ht="65.45" customHeight="1" thickBot="1" x14ac:dyDescent="0.25">
      <c r="A82" s="33"/>
      <c r="B82" s="33"/>
      <c r="C82" s="435" t="s">
        <v>14</v>
      </c>
      <c r="D82" s="436"/>
      <c r="E82" s="436"/>
      <c r="F82" s="436"/>
      <c r="G82" s="437"/>
      <c r="H82" s="37" t="s">
        <v>123</v>
      </c>
      <c r="I82" s="174" t="s">
        <v>124</v>
      </c>
      <c r="J82" s="60" t="s">
        <v>125</v>
      </c>
      <c r="K82" s="33"/>
      <c r="L82" s="79"/>
      <c r="M82" s="33"/>
      <c r="N82" s="80"/>
      <c r="O82" s="80"/>
      <c r="P82" s="26"/>
      <c r="Q82" s="26"/>
      <c r="R82" s="26"/>
      <c r="S82" s="26"/>
    </row>
    <row r="83" spans="1:35" ht="14.1" customHeight="1" thickBot="1" x14ac:dyDescent="0.25">
      <c r="A83" s="33"/>
      <c r="B83" s="33"/>
      <c r="C83" s="291" t="s">
        <v>15</v>
      </c>
      <c r="D83" s="292"/>
      <c r="E83" s="292"/>
      <c r="F83" s="292"/>
      <c r="G83" s="293"/>
      <c r="H83" s="40">
        <f>H84+H85+H86+H87+H88</f>
        <v>8739.1</v>
      </c>
      <c r="I83" s="240">
        <f t="shared" ref="I83:J83" si="29">I84+I85+I86+I87+I88</f>
        <v>8778.3119999999999</v>
      </c>
      <c r="J83" s="173">
        <f t="shared" si="29"/>
        <v>8358.2999999999993</v>
      </c>
      <c r="K83" s="33"/>
      <c r="L83" s="79"/>
      <c r="M83" s="33"/>
      <c r="N83" s="80"/>
      <c r="O83" s="80"/>
      <c r="P83" s="26"/>
      <c r="Q83" s="26"/>
      <c r="R83" s="26"/>
      <c r="S83" s="26"/>
    </row>
    <row r="84" spans="1:35" ht="14.1" customHeight="1" x14ac:dyDescent="0.2">
      <c r="A84" s="33"/>
      <c r="B84" s="33"/>
      <c r="C84" s="288" t="s">
        <v>76</v>
      </c>
      <c r="D84" s="289"/>
      <c r="E84" s="289"/>
      <c r="F84" s="289"/>
      <c r="G84" s="290"/>
      <c r="H84" s="35">
        <v>8376.2000000000007</v>
      </c>
      <c r="I84" s="41">
        <v>8385.4</v>
      </c>
      <c r="J84" s="41">
        <f>J9+J13+J17+J20+J54+J59+J71+J73</f>
        <v>7983.9</v>
      </c>
      <c r="K84" s="33"/>
      <c r="L84" s="79"/>
      <c r="M84" s="33"/>
      <c r="N84" s="80"/>
      <c r="O84" s="80"/>
      <c r="P84" s="26"/>
      <c r="Q84" s="26"/>
      <c r="R84" s="26"/>
      <c r="S84" s="26"/>
    </row>
    <row r="85" spans="1:35" ht="13.9" customHeight="1" x14ac:dyDescent="0.2">
      <c r="A85" s="33"/>
      <c r="B85" s="33"/>
      <c r="C85" s="452" t="s">
        <v>108</v>
      </c>
      <c r="D85" s="453"/>
      <c r="E85" s="453"/>
      <c r="F85" s="453"/>
      <c r="G85" s="454"/>
      <c r="H85" s="36">
        <v>329</v>
      </c>
      <c r="I85" s="239">
        <v>352.41199999999998</v>
      </c>
      <c r="J85" s="42">
        <v>335.4</v>
      </c>
      <c r="K85" s="33"/>
      <c r="L85" s="79"/>
      <c r="M85" s="33"/>
      <c r="N85" s="80"/>
      <c r="O85" s="80"/>
      <c r="P85" s="26"/>
      <c r="Q85" s="26"/>
      <c r="R85" s="26"/>
      <c r="S85" s="26"/>
    </row>
    <row r="86" spans="1:35" ht="12.75" customHeight="1" x14ac:dyDescent="0.2">
      <c r="A86" s="33"/>
      <c r="B86" s="33"/>
      <c r="C86" s="449" t="s">
        <v>77</v>
      </c>
      <c r="D86" s="450"/>
      <c r="E86" s="450"/>
      <c r="F86" s="450"/>
      <c r="G86" s="451"/>
      <c r="H86" s="36">
        <v>24</v>
      </c>
      <c r="I86" s="42">
        <v>23.8</v>
      </c>
      <c r="J86" s="42">
        <v>23.8</v>
      </c>
      <c r="K86" s="33"/>
      <c r="L86" s="79"/>
      <c r="M86" s="33"/>
      <c r="N86" s="80"/>
      <c r="O86" s="80"/>
      <c r="P86" s="26"/>
      <c r="Q86" s="26"/>
      <c r="R86" s="26"/>
      <c r="S86" s="26"/>
    </row>
    <row r="87" spans="1:35" ht="12.75" customHeight="1" x14ac:dyDescent="0.2">
      <c r="A87" s="33"/>
      <c r="B87" s="33"/>
      <c r="C87" s="288" t="s">
        <v>78</v>
      </c>
      <c r="D87" s="289"/>
      <c r="E87" s="289"/>
      <c r="F87" s="289"/>
      <c r="G87" s="294"/>
      <c r="H87" s="35"/>
      <c r="I87" s="41"/>
      <c r="J87" s="41"/>
      <c r="K87" s="33"/>
      <c r="L87" s="79"/>
      <c r="M87" s="33"/>
      <c r="N87" s="80"/>
      <c r="O87" s="80"/>
      <c r="P87" s="26"/>
      <c r="Q87" s="26"/>
      <c r="R87" s="26"/>
      <c r="S87" s="26"/>
    </row>
    <row r="88" spans="1:35" ht="12.75" customHeight="1" thickBot="1" x14ac:dyDescent="0.25">
      <c r="A88" s="33"/>
      <c r="B88" s="33"/>
      <c r="C88" s="295" t="s">
        <v>79</v>
      </c>
      <c r="D88" s="296"/>
      <c r="E88" s="296"/>
      <c r="F88" s="296"/>
      <c r="G88" s="297"/>
      <c r="H88" s="36">
        <v>9.9</v>
      </c>
      <c r="I88" s="42">
        <v>16.7</v>
      </c>
      <c r="J88" s="42">
        <v>15.2</v>
      </c>
      <c r="K88" s="33"/>
      <c r="L88" s="79"/>
      <c r="M88" s="33"/>
      <c r="N88" s="80"/>
      <c r="O88" s="80"/>
      <c r="P88" s="26"/>
      <c r="Q88" s="26"/>
      <c r="R88" s="26"/>
      <c r="S88" s="26"/>
    </row>
    <row r="89" spans="1:35" ht="14.1" customHeight="1" thickBot="1" x14ac:dyDescent="0.25">
      <c r="A89" s="33"/>
      <c r="B89" s="33"/>
      <c r="C89" s="291" t="s">
        <v>16</v>
      </c>
      <c r="D89" s="292"/>
      <c r="E89" s="292"/>
      <c r="F89" s="292"/>
      <c r="G89" s="293"/>
      <c r="H89" s="45">
        <f>H90</f>
        <v>0</v>
      </c>
      <c r="I89" s="45">
        <f t="shared" ref="I89:J89" si="30">I90</f>
        <v>0</v>
      </c>
      <c r="J89" s="46">
        <f t="shared" si="30"/>
        <v>0</v>
      </c>
      <c r="K89" s="33"/>
      <c r="L89" s="79"/>
      <c r="M89" s="33"/>
      <c r="N89" s="80"/>
      <c r="O89" s="80"/>
      <c r="P89" s="26"/>
      <c r="Q89" s="26"/>
      <c r="R89" s="26"/>
      <c r="S89" s="26"/>
    </row>
    <row r="90" spans="1:35" ht="14.1" customHeight="1" thickBot="1" x14ac:dyDescent="0.25">
      <c r="A90" s="33"/>
      <c r="B90" s="33"/>
      <c r="C90" s="446" t="s">
        <v>113</v>
      </c>
      <c r="D90" s="447"/>
      <c r="E90" s="447"/>
      <c r="F90" s="447"/>
      <c r="G90" s="448"/>
      <c r="H90" s="35"/>
      <c r="I90" s="41"/>
      <c r="J90" s="41"/>
      <c r="K90" s="33"/>
      <c r="L90" s="79"/>
      <c r="M90" s="33"/>
      <c r="N90" s="80"/>
      <c r="O90" s="80"/>
      <c r="P90" s="26"/>
      <c r="Q90" s="26"/>
      <c r="R90" s="26"/>
      <c r="S90" s="26"/>
    </row>
    <row r="91" spans="1:35" ht="14.1" customHeight="1" thickBot="1" x14ac:dyDescent="0.25">
      <c r="A91" s="33"/>
      <c r="B91" s="33"/>
      <c r="C91" s="443" t="s">
        <v>17</v>
      </c>
      <c r="D91" s="444"/>
      <c r="E91" s="444"/>
      <c r="F91" s="444"/>
      <c r="G91" s="445"/>
      <c r="H91" s="38">
        <f>H89+H83</f>
        <v>8739.1</v>
      </c>
      <c r="I91" s="230">
        <f>I89+I83</f>
        <v>8778.3119999999999</v>
      </c>
      <c r="J91" s="39">
        <f>J89+J83</f>
        <v>8358.2999999999993</v>
      </c>
      <c r="K91" s="33"/>
      <c r="L91" s="79"/>
      <c r="M91" s="33"/>
      <c r="N91" s="80"/>
      <c r="O91" s="80"/>
      <c r="P91" s="26"/>
      <c r="Q91" s="26"/>
      <c r="R91" s="26"/>
      <c r="S91" s="26"/>
    </row>
    <row r="92" spans="1:35" ht="22.15" customHeight="1" x14ac:dyDescent="0.2">
      <c r="A92" s="33"/>
      <c r="B92" s="33"/>
      <c r="C92" s="33"/>
      <c r="D92" s="433"/>
      <c r="E92" s="434"/>
      <c r="F92" s="434"/>
      <c r="G92" s="434"/>
      <c r="H92" s="434"/>
      <c r="I92" s="434"/>
      <c r="J92" s="434"/>
      <c r="K92" s="33"/>
      <c r="L92" s="79"/>
      <c r="M92" s="33"/>
      <c r="N92" s="80"/>
      <c r="O92" s="80"/>
    </row>
    <row r="95" spans="1:35" ht="12.75" customHeight="1" x14ac:dyDescent="0.25">
      <c r="E95" s="10"/>
    </row>
    <row r="97" spans="4:16" ht="12.75" customHeight="1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9" spans="4:16" ht="12.75" customHeight="1" x14ac:dyDescent="0.25">
      <c r="E99" s="10"/>
    </row>
  </sheetData>
  <mergeCells count="223">
    <mergeCell ref="N8:O8"/>
    <mergeCell ref="K71:K72"/>
    <mergeCell ref="D92:J92"/>
    <mergeCell ref="C82:G82"/>
    <mergeCell ref="F81:J81"/>
    <mergeCell ref="C59:C60"/>
    <mergeCell ref="C52:G52"/>
    <mergeCell ref="E59:E60"/>
    <mergeCell ref="F59:F60"/>
    <mergeCell ref="K59:K60"/>
    <mergeCell ref="E65:E66"/>
    <mergeCell ref="C91:G91"/>
    <mergeCell ref="C90:G90"/>
    <mergeCell ref="C89:G89"/>
    <mergeCell ref="C86:G86"/>
    <mergeCell ref="C85:G85"/>
    <mergeCell ref="C61:G61"/>
    <mergeCell ref="B62:G62"/>
    <mergeCell ref="B63:M63"/>
    <mergeCell ref="B79:G79"/>
    <mergeCell ref="K79:M79"/>
    <mergeCell ref="E71:E72"/>
    <mergeCell ref="F71:F72"/>
    <mergeCell ref="F65:F66"/>
    <mergeCell ref="N50:O51"/>
    <mergeCell ref="N40:O41"/>
    <mergeCell ref="N38:O39"/>
    <mergeCell ref="N42:O43"/>
    <mergeCell ref="N44:O45"/>
    <mergeCell ref="N46:O47"/>
    <mergeCell ref="K34:K35"/>
    <mergeCell ref="K32:K33"/>
    <mergeCell ref="D42:D43"/>
    <mergeCell ref="D34:D35"/>
    <mergeCell ref="F38:F39"/>
    <mergeCell ref="E36:E37"/>
    <mergeCell ref="F36:F37"/>
    <mergeCell ref="D38:D39"/>
    <mergeCell ref="D48:D49"/>
    <mergeCell ref="E48:E49"/>
    <mergeCell ref="D50:D51"/>
    <mergeCell ref="E50:E51"/>
    <mergeCell ref="F50:F51"/>
    <mergeCell ref="N73:O74"/>
    <mergeCell ref="N75:O76"/>
    <mergeCell ref="N77:O79"/>
    <mergeCell ref="N52:O53"/>
    <mergeCell ref="N54:O56"/>
    <mergeCell ref="N57:O57"/>
    <mergeCell ref="N58:O58"/>
    <mergeCell ref="N59:O60"/>
    <mergeCell ref="N61:O63"/>
    <mergeCell ref="N64:O64"/>
    <mergeCell ref="N67:O70"/>
    <mergeCell ref="N71:O72"/>
    <mergeCell ref="N13:O16"/>
    <mergeCell ref="N17:O19"/>
    <mergeCell ref="N20:O21"/>
    <mergeCell ref="N24:O26"/>
    <mergeCell ref="N27:O29"/>
    <mergeCell ref="N30:O31"/>
    <mergeCell ref="N32:O33"/>
    <mergeCell ref="N34:O35"/>
    <mergeCell ref="N36:O37"/>
    <mergeCell ref="M27:M28"/>
    <mergeCell ref="N48:O49"/>
    <mergeCell ref="K38:K39"/>
    <mergeCell ref="E38:E39"/>
    <mergeCell ref="F42:F43"/>
    <mergeCell ref="K42:K43"/>
    <mergeCell ref="K44:K45"/>
    <mergeCell ref="K46:K47"/>
    <mergeCell ref="C46:C47"/>
    <mergeCell ref="D46:D47"/>
    <mergeCell ref="F48:F49"/>
    <mergeCell ref="C34:C35"/>
    <mergeCell ref="C38:C39"/>
    <mergeCell ref="D44:D45"/>
    <mergeCell ref="E42:E43"/>
    <mergeCell ref="E44:E45"/>
    <mergeCell ref="F44:F45"/>
    <mergeCell ref="F46:F47"/>
    <mergeCell ref="A44:A45"/>
    <mergeCell ref="B44:B45"/>
    <mergeCell ref="C44:C45"/>
    <mergeCell ref="A59:A60"/>
    <mergeCell ref="B59:B60"/>
    <mergeCell ref="D59:D60"/>
    <mergeCell ref="C58:M58"/>
    <mergeCell ref="K54:K56"/>
    <mergeCell ref="E54:E56"/>
    <mergeCell ref="F54:F56"/>
    <mergeCell ref="B54:B56"/>
    <mergeCell ref="C54:C56"/>
    <mergeCell ref="A54:A56"/>
    <mergeCell ref="E46:E47"/>
    <mergeCell ref="A50:A51"/>
    <mergeCell ref="B50:B51"/>
    <mergeCell ref="C50:C51"/>
    <mergeCell ref="A48:A49"/>
    <mergeCell ref="B48:B49"/>
    <mergeCell ref="A46:A47"/>
    <mergeCell ref="B46:B47"/>
    <mergeCell ref="C48:C49"/>
    <mergeCell ref="C57:G57"/>
    <mergeCell ref="C53:M53"/>
    <mergeCell ref="A38:A39"/>
    <mergeCell ref="B38:B39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D3:K3"/>
    <mergeCell ref="A30:A31"/>
    <mergeCell ref="D32:D33"/>
    <mergeCell ref="B30:B31"/>
    <mergeCell ref="F40:F41"/>
    <mergeCell ref="K4:M4"/>
    <mergeCell ref="A9:A12"/>
    <mergeCell ref="B9:B12"/>
    <mergeCell ref="C9:C12"/>
    <mergeCell ref="D9:D12"/>
    <mergeCell ref="F4:F6"/>
    <mergeCell ref="E9:E12"/>
    <mergeCell ref="F9:F12"/>
    <mergeCell ref="J5:J6"/>
    <mergeCell ref="H4:J4"/>
    <mergeCell ref="C7:M7"/>
    <mergeCell ref="K5:K6"/>
    <mergeCell ref="L5:M5"/>
    <mergeCell ref="G4:G6"/>
    <mergeCell ref="H5:H6"/>
    <mergeCell ref="I5:I6"/>
    <mergeCell ref="A24:A26"/>
    <mergeCell ref="B24:B26"/>
    <mergeCell ref="A34:A35"/>
    <mergeCell ref="A32:A33"/>
    <mergeCell ref="B32:B33"/>
    <mergeCell ref="A4:A6"/>
    <mergeCell ref="B4:B6"/>
    <mergeCell ref="C4:C6"/>
    <mergeCell ref="D4:D6"/>
    <mergeCell ref="E4:E6"/>
    <mergeCell ref="F27:F29"/>
    <mergeCell ref="K27:K29"/>
    <mergeCell ref="K30:K31"/>
    <mergeCell ref="F17:F19"/>
    <mergeCell ref="C17:C19"/>
    <mergeCell ref="D17:D19"/>
    <mergeCell ref="E20:E21"/>
    <mergeCell ref="F20:F21"/>
    <mergeCell ref="C22:G22"/>
    <mergeCell ref="E24:E26"/>
    <mergeCell ref="F24:F26"/>
    <mergeCell ref="K24:K26"/>
    <mergeCell ref="C24:C26"/>
    <mergeCell ref="D24:D26"/>
    <mergeCell ref="A27:A29"/>
    <mergeCell ref="B27:B29"/>
    <mergeCell ref="E17:E19"/>
    <mergeCell ref="K15:K16"/>
    <mergeCell ref="C73:C74"/>
    <mergeCell ref="D73:D74"/>
    <mergeCell ref="E73:E74"/>
    <mergeCell ref="F73:F74"/>
    <mergeCell ref="C27:C29"/>
    <mergeCell ref="D27:D29"/>
    <mergeCell ref="C13:C16"/>
    <mergeCell ref="D13:D16"/>
    <mergeCell ref="E13:E16"/>
    <mergeCell ref="C23:M23"/>
    <mergeCell ref="E27:E29"/>
    <mergeCell ref="F13:F16"/>
    <mergeCell ref="K36:K37"/>
    <mergeCell ref="K48:K49"/>
    <mergeCell ref="B69:M69"/>
    <mergeCell ref="C70:M70"/>
    <mergeCell ref="D54:D56"/>
    <mergeCell ref="D40:D41"/>
    <mergeCell ref="C71:C72"/>
    <mergeCell ref="D71:D72"/>
    <mergeCell ref="E40:E41"/>
    <mergeCell ref="C64:M64"/>
    <mergeCell ref="B34:B35"/>
    <mergeCell ref="B78:G78"/>
    <mergeCell ref="C67:G67"/>
    <mergeCell ref="B68:G68"/>
    <mergeCell ref="C65:C66"/>
    <mergeCell ref="D65:D66"/>
    <mergeCell ref="C84:G84"/>
    <mergeCell ref="C83:G83"/>
    <mergeCell ref="C87:G87"/>
    <mergeCell ref="C88:G88"/>
    <mergeCell ref="C77:G77"/>
    <mergeCell ref="K1:N1"/>
    <mergeCell ref="N65:O66"/>
    <mergeCell ref="C75:C76"/>
    <mergeCell ref="D75:D76"/>
    <mergeCell ref="E75:E76"/>
    <mergeCell ref="F75:F76"/>
    <mergeCell ref="C20:C21"/>
    <mergeCell ref="D20:D21"/>
    <mergeCell ref="C30:C31"/>
    <mergeCell ref="D30:D31"/>
    <mergeCell ref="E30:E31"/>
    <mergeCell ref="D36:D37"/>
    <mergeCell ref="F34:F35"/>
    <mergeCell ref="F30:F31"/>
    <mergeCell ref="E34:E35"/>
    <mergeCell ref="C32:C33"/>
    <mergeCell ref="E32:E33"/>
    <mergeCell ref="F32:F33"/>
    <mergeCell ref="K50:K51"/>
    <mergeCell ref="N4:N6"/>
    <mergeCell ref="O4:O6"/>
    <mergeCell ref="N22:O23"/>
    <mergeCell ref="N9:O12"/>
    <mergeCell ref="D2:O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F19" sqref="F19"/>
    </sheetView>
  </sheetViews>
  <sheetFormatPr defaultRowHeight="12.75" x14ac:dyDescent="0.2"/>
  <cols>
    <col min="2" max="2" width="10.7109375" customWidth="1"/>
    <col min="3" max="3" width="53.28515625" customWidth="1"/>
  </cols>
  <sheetData>
    <row r="2" spans="2:3" ht="13.5" thickBot="1" x14ac:dyDescent="0.25">
      <c r="C2" t="s">
        <v>26</v>
      </c>
    </row>
    <row r="3" spans="2:3" ht="32.25" thickBot="1" x14ac:dyDescent="0.25">
      <c r="B3" s="11" t="s">
        <v>18</v>
      </c>
      <c r="C3" s="12" t="s">
        <v>19</v>
      </c>
    </row>
    <row r="4" spans="2:3" ht="15.75" x14ac:dyDescent="0.2">
      <c r="B4" s="52">
        <v>0</v>
      </c>
      <c r="C4" s="53" t="s">
        <v>20</v>
      </c>
    </row>
    <row r="5" spans="2:3" ht="15.75" x14ac:dyDescent="0.2">
      <c r="B5" s="13">
        <v>1</v>
      </c>
      <c r="C5" s="14" t="s">
        <v>22</v>
      </c>
    </row>
    <row r="6" spans="2:3" ht="15.75" x14ac:dyDescent="0.2">
      <c r="B6" s="13">
        <v>2</v>
      </c>
      <c r="C6" s="14" t="s">
        <v>21</v>
      </c>
    </row>
    <row r="7" spans="2:3" ht="15.75" x14ac:dyDescent="0.2">
      <c r="B7" s="13">
        <v>3</v>
      </c>
      <c r="C7" s="14" t="s">
        <v>24</v>
      </c>
    </row>
    <row r="8" spans="2:3" ht="15.75" x14ac:dyDescent="0.2">
      <c r="B8" s="13">
        <v>4</v>
      </c>
      <c r="C8" s="14" t="s">
        <v>90</v>
      </c>
    </row>
    <row r="9" spans="2:3" ht="15.75" x14ac:dyDescent="0.2">
      <c r="B9" s="13">
        <v>5</v>
      </c>
      <c r="C9" s="14" t="s">
        <v>91</v>
      </c>
    </row>
    <row r="10" spans="2:3" ht="15.75" x14ac:dyDescent="0.2">
      <c r="B10" s="13">
        <v>6</v>
      </c>
      <c r="C10" s="14" t="s">
        <v>25</v>
      </c>
    </row>
    <row r="11" spans="2:3" ht="15.75" x14ac:dyDescent="0.2">
      <c r="B11" s="13">
        <v>7</v>
      </c>
      <c r="C11" s="14" t="s">
        <v>92</v>
      </c>
    </row>
    <row r="12" spans="2:3" ht="15.75" x14ac:dyDescent="0.2">
      <c r="B12" s="13">
        <v>8</v>
      </c>
      <c r="C12" s="14" t="s">
        <v>93</v>
      </c>
    </row>
    <row r="13" spans="2:3" ht="15.75" x14ac:dyDescent="0.2">
      <c r="B13" s="13">
        <v>9</v>
      </c>
      <c r="C13" s="14" t="s">
        <v>94</v>
      </c>
    </row>
    <row r="14" spans="2:3" ht="15.75" x14ac:dyDescent="0.2">
      <c r="B14" s="13">
        <v>10</v>
      </c>
      <c r="C14" s="14" t="s">
        <v>75</v>
      </c>
    </row>
    <row r="15" spans="2:3" ht="15.75" x14ac:dyDescent="0.2">
      <c r="B15" s="13">
        <v>11</v>
      </c>
      <c r="C15" s="14" t="s">
        <v>131</v>
      </c>
    </row>
    <row r="16" spans="2:3" ht="15.75" x14ac:dyDescent="0.2">
      <c r="B16" s="13">
        <v>12</v>
      </c>
      <c r="C16" s="14" t="s">
        <v>132</v>
      </c>
    </row>
    <row r="17" spans="2:3" ht="15.75" x14ac:dyDescent="0.2">
      <c r="B17" s="13">
        <v>13</v>
      </c>
      <c r="C17" s="14" t="s">
        <v>95</v>
      </c>
    </row>
    <row r="18" spans="2:3" ht="15.75" x14ac:dyDescent="0.2">
      <c r="B18" s="13">
        <v>14</v>
      </c>
      <c r="C18" s="14" t="s">
        <v>96</v>
      </c>
    </row>
    <row r="19" spans="2:3" ht="15.75" x14ac:dyDescent="0.2">
      <c r="B19" s="13">
        <v>15</v>
      </c>
      <c r="C19" s="14" t="s">
        <v>133</v>
      </c>
    </row>
    <row r="20" spans="2:3" ht="15.75" x14ac:dyDescent="0.2">
      <c r="B20" s="13">
        <v>16</v>
      </c>
      <c r="C20" s="14" t="s">
        <v>97</v>
      </c>
    </row>
    <row r="21" spans="2:3" ht="15.75" x14ac:dyDescent="0.2">
      <c r="B21" s="13">
        <v>17</v>
      </c>
      <c r="C21" s="14" t="s">
        <v>23</v>
      </c>
    </row>
    <row r="22" spans="2:3" ht="16.5" thickBot="1" x14ac:dyDescent="0.25">
      <c r="B22" s="15">
        <v>18</v>
      </c>
      <c r="C22" s="16" t="s">
        <v>136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Daiva Breivienė</cp:lastModifiedBy>
  <cp:lastPrinted>2021-03-05T11:51:17Z</cp:lastPrinted>
  <dcterms:created xsi:type="dcterms:W3CDTF">1996-10-14T23:33:28Z</dcterms:created>
  <dcterms:modified xsi:type="dcterms:W3CDTF">2021-03-22T06:58:17Z</dcterms:modified>
</cp:coreProperties>
</file>