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calcPr calcId="152511"/>
</workbook>
</file>

<file path=xl/calcChain.xml><?xml version="1.0" encoding="utf-8"?>
<calcChain xmlns="http://schemas.openxmlformats.org/spreadsheetml/2006/main">
  <c r="J243" i="2" l="1"/>
  <c r="J248" i="2" l="1"/>
  <c r="J247" i="2" l="1"/>
  <c r="J246" i="2"/>
  <c r="J186" i="2"/>
  <c r="J232" i="2" l="1"/>
  <c r="I232" i="2"/>
  <c r="H232" i="2"/>
  <c r="J228" i="2"/>
  <c r="I228" i="2"/>
  <c r="H228" i="2"/>
  <c r="J162" i="2" l="1"/>
  <c r="I162" i="2"/>
  <c r="H162" i="2"/>
  <c r="J158" i="2"/>
  <c r="I158" i="2"/>
  <c r="H158" i="2"/>
  <c r="J105" i="2"/>
  <c r="I105" i="2"/>
  <c r="H105" i="2"/>
  <c r="J109" i="2" l="1"/>
  <c r="I109" i="2"/>
  <c r="H109" i="2"/>
  <c r="J133" i="2"/>
  <c r="I133" i="2"/>
  <c r="H133" i="2"/>
  <c r="J101" i="2"/>
  <c r="I101" i="2"/>
  <c r="H101" i="2"/>
  <c r="J93" i="2"/>
  <c r="I93" i="2"/>
  <c r="H93" i="2"/>
  <c r="H186" i="2" l="1"/>
  <c r="J200" i="2" l="1"/>
  <c r="I200" i="2"/>
  <c r="H200" i="2"/>
  <c r="J196" i="2"/>
  <c r="I196" i="2"/>
  <c r="H196" i="2"/>
  <c r="I192" i="2"/>
  <c r="J192" i="2"/>
  <c r="H192" i="2"/>
  <c r="I186" i="2"/>
  <c r="I154" i="2"/>
  <c r="J154" i="2"/>
  <c r="H154" i="2"/>
  <c r="J142" i="2"/>
  <c r="I142" i="2"/>
  <c r="H142" i="2"/>
  <c r="I146" i="2"/>
  <c r="J146" i="2"/>
  <c r="H146" i="2"/>
  <c r="J89" i="2" l="1"/>
  <c r="I89" i="2"/>
  <c r="H89" i="2"/>
  <c r="J85" i="2"/>
  <c r="I85" i="2"/>
  <c r="H85" i="2"/>
  <c r="J81" i="2"/>
  <c r="I81" i="2"/>
  <c r="H81" i="2"/>
  <c r="J25" i="2" l="1"/>
  <c r="I25" i="2"/>
  <c r="H25" i="2"/>
  <c r="I29" i="2"/>
  <c r="J29" i="2"/>
  <c r="H29" i="2"/>
  <c r="J21" i="2"/>
  <c r="I21" i="2"/>
  <c r="H21" i="2"/>
  <c r="J44" i="2" l="1"/>
  <c r="I249" i="2" l="1"/>
  <c r="J249" i="2"/>
  <c r="I242" i="2"/>
  <c r="J242" i="2"/>
  <c r="H242" i="2"/>
  <c r="I212" i="2"/>
  <c r="J212" i="2"/>
  <c r="I138" i="2"/>
  <c r="J138" i="2"/>
  <c r="H138" i="2"/>
  <c r="I128" i="2"/>
  <c r="J128" i="2"/>
  <c r="H128" i="2"/>
  <c r="J123" i="2"/>
  <c r="I123" i="2"/>
  <c r="H123" i="2"/>
  <c r="I118" i="2"/>
  <c r="J118" i="2"/>
  <c r="H118" i="2"/>
  <c r="J251" i="2" l="1"/>
  <c r="I251" i="2"/>
  <c r="J57" i="2"/>
  <c r="I57" i="2"/>
  <c r="H57" i="2"/>
  <c r="I53" i="2"/>
  <c r="J53" i="2"/>
  <c r="H53" i="2"/>
  <c r="I40" i="2"/>
  <c r="J40" i="2"/>
  <c r="H40" i="2"/>
  <c r="H249" i="2"/>
  <c r="H251" i="2" s="1"/>
  <c r="J16" i="2" l="1"/>
  <c r="I16" i="2"/>
  <c r="H16" i="2"/>
  <c r="H212" i="2" l="1"/>
  <c r="J208" i="2"/>
  <c r="I208" i="2"/>
  <c r="H208" i="2"/>
  <c r="J69" i="2"/>
  <c r="I69" i="2"/>
  <c r="H69" i="2"/>
  <c r="J97" i="2" l="1"/>
  <c r="I97" i="2"/>
  <c r="H97" i="2"/>
  <c r="J77" i="2"/>
  <c r="I77" i="2"/>
  <c r="H77" i="2"/>
  <c r="J73" i="2"/>
  <c r="I73" i="2"/>
  <c r="H73" i="2"/>
  <c r="I12" i="2" l="1"/>
  <c r="I30" i="2" s="1"/>
  <c r="J12" i="2"/>
  <c r="J30" i="2" s="1"/>
  <c r="H12" i="2"/>
  <c r="H30" i="2" s="1"/>
  <c r="J224" i="2" l="1"/>
  <c r="I224" i="2"/>
  <c r="H224" i="2"/>
  <c r="J220" i="2"/>
  <c r="I220" i="2"/>
  <c r="H220" i="2"/>
  <c r="J216" i="2"/>
  <c r="I216" i="2"/>
  <c r="H216" i="2"/>
  <c r="J204" i="2"/>
  <c r="I204" i="2"/>
  <c r="H204" i="2"/>
  <c r="J150" i="2"/>
  <c r="J187" i="2" s="1"/>
  <c r="I150" i="2"/>
  <c r="I187" i="2" s="1"/>
  <c r="H150" i="2"/>
  <c r="H187" i="2" s="1"/>
  <c r="J65" i="2"/>
  <c r="I65" i="2"/>
  <c r="H65" i="2"/>
  <c r="J61" i="2"/>
  <c r="I61" i="2"/>
  <c r="H61" i="2"/>
  <c r="J48" i="2"/>
  <c r="I48" i="2"/>
  <c r="H48" i="2"/>
  <c r="I44" i="2"/>
  <c r="H44" i="2"/>
  <c r="J35" i="2"/>
  <c r="I35" i="2"/>
  <c r="H35" i="2"/>
  <c r="I233" i="2" l="1"/>
  <c r="J110" i="2"/>
  <c r="H110" i="2"/>
  <c r="I110" i="2"/>
  <c r="I111" i="2" s="1"/>
  <c r="H233" i="2"/>
  <c r="J233" i="2"/>
  <c r="J111" i="2"/>
  <c r="I234" i="2" l="1"/>
  <c r="J234" i="2"/>
  <c r="J235" i="2" s="1"/>
  <c r="H234" i="2"/>
  <c r="I235" i="2" l="1"/>
  <c r="H111" i="2"/>
  <c r="H235" i="2" s="1"/>
</calcChain>
</file>

<file path=xl/sharedStrings.xml><?xml version="1.0" encoding="utf-8"?>
<sst xmlns="http://schemas.openxmlformats.org/spreadsheetml/2006/main" count="628" uniqueCount="237">
  <si>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</si>
  <si>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</si>
  <si>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</si>
  <si>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</si>
  <si>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</si>
  <si>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</si>
  <si>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</si>
  <si>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</si>
  <si>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</si>
  <si>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</si>
  <si>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</si>
  <si>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</si>
  <si>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</si>
  <si>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</si>
  <si>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</si>
  <si>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</si>
  <si>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</si>
  <si>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</si>
  <si>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</si>
  <si>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</si>
  <si>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</si>
  <si>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</si>
  <si>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</si>
  <si>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</si>
  <si>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</si>
  <si>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</si>
  <si>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</si>
  <si>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03</t>
  </si>
  <si>
    <t>288724610</t>
  </si>
  <si>
    <t>SB</t>
  </si>
  <si>
    <t>+</t>
  </si>
  <si>
    <t>Paaiškinimai dėl nukrypimų</t>
  </si>
  <si>
    <t>Planuotos reikšmės</t>
  </si>
  <si>
    <t>Faktinės reikšmės</t>
  </si>
  <si>
    <t>Sporto skyrius</t>
  </si>
  <si>
    <t>Asignavimai (tūkst. Eur)</t>
  </si>
  <si>
    <t>Informacija apie pasiektus rezultatus, duomenys apie programai skirtų asignavimų panaudojimo tikslingumą</t>
  </si>
  <si>
    <t xml:space="preserve">                INVESTICIJŲ PROJEKTŲ PROGRAMA  (02)</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</si>
  <si>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</si>
  <si>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</si>
  <si>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P</t>
  </si>
  <si>
    <t>VB</t>
  </si>
  <si>
    <t>ES</t>
  </si>
  <si>
    <t>Įgyvendinti projektą „Panevėžio Senvagės teritorijos kompleksinis sutvarkymas“</t>
  </si>
  <si>
    <t>Įgyvendinti projektą „J. Janonio gatvės (nuo žiedo iki Savitiškio g.) prieigų sutvarkymas“</t>
  </si>
  <si>
    <t>Padidinti gyventojų ekonominį aktyvumą ir socialinę įtrauktį, kuriant bendruomenei atviras erdves, prieinamas socialines paslaugas ir skatinant bendruomenių, viešųjų institucijų ir verslo sektoriaus bendradarbiavimą</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</si>
  <si>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</si>
  <si>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</si>
  <si>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</si>
  <si>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„Viešųjų erdvių prie Bendruomenių rūmų  sutvarkymas“</t>
  </si>
  <si>
    <t>Įgyvendinti projektą „Socialinio būsto plėtra“</t>
  </si>
  <si>
    <t>Prisidėti prie BIVP (Bendruomenės inicijuota vietos plėtra) strategijos įgyvendinimo</t>
  </si>
  <si>
    <t>VVG strategijos administravimas</t>
  </si>
  <si>
    <t>0;11</t>
  </si>
  <si>
    <t>Pagerinti gyvenamosios aplinkos kokybę, siekiant prisitaikyti prie demografinių pokyčių (ITVP)</t>
  </si>
  <si>
    <t>Pagerinti miesto aplinkosauginę būklę</t>
  </si>
  <si>
    <t>Įgyvendinti projektą „Kultūros ir poilsio parko modernizavimas, gerinant miesto gamtinę aplinką ir gyvenimo kokybę, skatinat lankytojų srautus, aktyvų laisvalaikį“</t>
  </si>
  <si>
    <t>Įgyvendinti projektą „Jaunimo sodo sutvarkymas“</t>
  </si>
  <si>
    <t>Įgyvendinti projektą „Skaistakalnio parko ir jo prieigų sutvarkymas“</t>
  </si>
  <si>
    <t>Įgyvendinti projektą „Oro kokybės valdymo planų parengimas ir taršos mažinimo priemonių įgyvendinimas“</t>
  </si>
  <si>
    <t>Remontuoti, rekonstruoti, prižiūrėti miesto infrastruktūros objektus</t>
  </si>
  <si>
    <t>Paskatinti Panevėžio miesto gyvenamųjų rajonų fizinį ir  socialinį persitvarkymą</t>
  </si>
  <si>
    <t xml:space="preserve"> Įgyvendinti projektą „Komunalinių atliekų rūšiuojamojo surinkimo infrastruktūra“</t>
  </si>
  <si>
    <t>Parengtas techninis projektas</t>
  </si>
  <si>
    <t>Parengti dokumentus, reikalingus Europos Sąjungos fondų investicijoms gauti</t>
  </si>
  <si>
    <t>Administruoti investicijų projektus</t>
  </si>
  <si>
    <t xml:space="preserve">Vykdyti investicijų projektus, naudojant bankų paskolos lėšas </t>
  </si>
  <si>
    <t>E. plėtros skyrius</t>
  </si>
  <si>
    <t>Komunikacijos skyrius</t>
  </si>
  <si>
    <t>Miesto infrastruktūros skyrius</t>
  </si>
  <si>
    <t>Miesto plėtros skyrius</t>
  </si>
  <si>
    <t>Socialinių reikalų skyrius</t>
  </si>
  <si>
    <t>Teisės ir viešosios tvarkos skyrius</t>
  </si>
  <si>
    <t>Teritorijų planavimo ir architektūros skyrius</t>
  </si>
  <si>
    <t>Vidaus administravimo skyrius</t>
  </si>
  <si>
    <t>Vertinimo kriterijus</t>
  </si>
  <si>
    <t>Įkurti Stasio Eidrigevičiaus menų centrą Panevėžyje</t>
  </si>
  <si>
    <t>0;6;14</t>
  </si>
  <si>
    <t>VVG strategijos  administravimui panaudota 8,0 tūkst. Eur</t>
  </si>
  <si>
    <t>Įgyvendintas projektas</t>
  </si>
  <si>
    <t>Įgyvendinti projektą „Lopšelio - darželio „Rugelis“ vidaus patalpų ir ugdymo aplinkos modernizavimas“</t>
  </si>
  <si>
    <t>Įgyvendinti projektą „Lengvosios atletikos maniežo  pastato modernizavimas, Liepų al.4, Panevėžys“</t>
  </si>
  <si>
    <t>Įgyvendinti projektą „Teritorijos prie „Ekrano“ marių konversija, pritaikant ją aktyviam poilsiui, užimtumui ir vietos verslo skatinimui“</t>
  </si>
  <si>
    <t>Įgyvendinti projektą „Regos centro  „Linelis“ pastato vidaus patalpų ir ugdymo aplinkos modernizavimas“</t>
  </si>
  <si>
    <t>Įgyvendinti projektą „Panevėžio A. Jakšto g. rekonstrukcija“</t>
  </si>
  <si>
    <t>Įgyvendinti projektą „Panevėžio „Vilties“ progimnazijos pastato modernizavimas, siekiant pagerinti pastato energetines savybes“</t>
  </si>
  <si>
    <t>Įgyvendinti projektą „Elektronikos gatvės prieigų sutvarkymas“</t>
  </si>
  <si>
    <t>Įgyvendinti projektą „Transformacija iš apleistų erdvių į išpuoselėtas“</t>
  </si>
  <si>
    <t>Įgyvendinti projektą „Sveikos gyvensenos skatinimas Panevėžio mieste“</t>
  </si>
  <si>
    <t>Įgyvendinti projektą „Jaunimo, vaikų socialinė įtrauktis ir įgalinimas per socialinių paslaugų bei laisvalaikio veiklų efektyvumą Kuldigoje ir Panevėžyje“</t>
  </si>
  <si>
    <t>Įgyvendinti projektą „Panevėžio bendruomeniniai šeimos namai“</t>
  </si>
  <si>
    <t>Darnaus judumo priemonių diegimas Panevėžio mieste</t>
  </si>
  <si>
    <t>Įgyvendinti projektą „Ekologinio vandens turizmo Latvijoje ir Lietuvoje vystymas“</t>
  </si>
  <si>
    <t>Įgyvendinti projektą „Neformaliojo švietimo infrastruktūros tobulinimas“</t>
  </si>
  <si>
    <t>Įgyvendinti projektą „Panevėžio „Vilties“ progimnazijos vidaus patalpų ir ugdymo aplinkos modernizavimas“</t>
  </si>
  <si>
    <t>Sutvarkytos J.Janonio gatvės prieigos</t>
  </si>
  <si>
    <t>Įgyvendinti projektą „Laisvės aikštės ir jos prieigų  kompleksinis sutvarkymas“</t>
  </si>
  <si>
    <t xml:space="preserve">Įgyvendintas projektas </t>
  </si>
  <si>
    <t>Įgyvendinti projektą „Paslaugų ir asmenų aptarnavimo kokybės gerinimas Panevėžio miesto ir Panevėžio rajono savivaldybėse“</t>
  </si>
  <si>
    <t>Institucinės globos pertvarka Panevėžio mieste</t>
  </si>
  <si>
    <t>Įgyvendinti projektą „Panevėžio miesto ir Panevėžio rajono turizmo informacinės infrastruktūros plėtra“</t>
  </si>
  <si>
    <t>Įgyvendinti projektą „Kraštovaizdžio formavimas ir ekologinės būklės gerinimas Panevėžio mieste“</t>
  </si>
  <si>
    <t>Įgyvendinti projektą „Miesto viešojo transporto priemonių parko atnaujinimas Panevėžio mieste“</t>
  </si>
  <si>
    <t>Įsigyti ekologiški autobusai</t>
  </si>
  <si>
    <t>Parengti investiciniai projektai/ kiti dokumentai (vnt.)</t>
  </si>
  <si>
    <t>Įgyvendinti projektą „Poeto J. Čerkeso-Besparnio sodybos sutvarkymas“  I etapas</t>
  </si>
  <si>
    <t>Įgyvendinti projektą „Erdvės žmonėms“</t>
  </si>
  <si>
    <t>Įgyvendinti projektą „Priemonių, gerinančių ambulatorinių sveikatos priežiūros paslaugų prieinamumą tuberkulioze sergantiems asmenims, įgyvendinimas Panevėžio mieste“</t>
  </si>
  <si>
    <t>PANEVĖŽIO MIESTO SAVIVALDYBĖS 2020 -2022 METŲ VEIKLOS PLANO ĮGYVENDINIMO 2020 METAIS ATASKAITA</t>
  </si>
  <si>
    <t>2020 m. asignavimų patvirtintas planas</t>
  </si>
  <si>
    <t>2020 m. asignavimų patikslintas planas</t>
  </si>
  <si>
    <t>2020 m. panaudotos lėšos (kasinės išlaidos)</t>
  </si>
  <si>
    <t>Kompleksiškai sutvarkyta Senvagės teritorija</t>
  </si>
  <si>
    <t>Sutvarkyta teritorija prie Ekrano marių</t>
  </si>
  <si>
    <t>Sutvarkytos Elektronikos gatvės prieigos</t>
  </si>
  <si>
    <t>Sutvarkytos viešosios erdvės prie Bendruomenių rūmų</t>
  </si>
  <si>
    <t>Parengtas techninis projektas (II etapas)</t>
  </si>
  <si>
    <t>Įgyvendinti projektą „Lyčių lygybės kraštovaizdis - tvarus ir skirtingus poreikius atitinkantis miestų plėtros metodas“</t>
  </si>
  <si>
    <t>Sutvarkytas Jaunimo sodas</t>
  </si>
  <si>
    <t>Sutvarkytas Skaistakalnio parkas ir jo prieigos</t>
  </si>
  <si>
    <t>Įgyvendinti projektą „Intelektinės transporto sistemos diegimas Panevėžio mieste“</t>
  </si>
  <si>
    <t>Įgyvendinti projektą „Dviračių tako nuo Vakarinės g.link Berčiūnų gyvenvietės modernizavimas“</t>
  </si>
  <si>
    <t>VKI</t>
  </si>
  <si>
    <t>Šiaurinės g. dalies (nuo Pramonės g. iki Smėlynės g.) statybos remonto darbai ir darbo projekto parengimas</t>
  </si>
  <si>
    <t>Parengtas Stoties - Pušaloto - Marijonų gatvių sankryžos rekonstravimo  techninis  projektas ir remonto darbai</t>
  </si>
  <si>
    <t>Atnaujinta Bruknynės gatvės danga</t>
  </si>
  <si>
    <t>Atnaujinta Liublino gatvės danga</t>
  </si>
  <si>
    <t>Rekonstruota  Stoties - Pušaloto - Marijonų gatvių sankryža</t>
  </si>
  <si>
    <t>Kėdainių gatvės rekonstrukcijos darbai</t>
  </si>
  <si>
    <t>Beržų gatvės dalies (nuo Pilėnų g. iki Ramygalos g. ) rekosntrukcijos darbai</t>
  </si>
  <si>
    <t>Kazio Naruševičiaus gatvės kapitalinio remonto darbai</t>
  </si>
  <si>
    <t>Parengtas Panevėžio miesto Senamiesčio-Kerbedžio, Elektronikos-Venslaviškio  sankryžų ir Elektronikos gatvės rekonstravimo techninis projektas</t>
  </si>
  <si>
    <t>Rėklių gatvės kapitalinio remonto darbai</t>
  </si>
  <si>
    <t>Bendrijų gatvės kapitalinio remonto darbai</t>
  </si>
  <si>
    <t>Biliūno gatvės tilto kapitalinio remonto darbai</t>
  </si>
  <si>
    <t>Nemuno gatvės tilto kapitalinio remonto darbai</t>
  </si>
  <si>
    <t>Žvaigždių gatvės dalies rekonstravimo darbai</t>
  </si>
  <si>
    <t>Parko gatvės dalies kapitalinio remonto darbai</t>
  </si>
  <si>
    <t>Nemuno gatvės dalies kapitalinio remonto darbai</t>
  </si>
  <si>
    <t xml:space="preserve">Parengtas Panevėžio miesto Klaipėdos - Dariaus ir Girėno - Projektuotojų gatvės sankryžos rekonstravimo projektas </t>
  </si>
  <si>
    <t>Parengtas Panevėžio miesto Janonio g. jungties su Via-Baltic aplinkeliu projektas ir remonto darbai</t>
  </si>
  <si>
    <t>Rekonstruota Panevėžio miesto Stoties g., Pušalotog., Marijonų g. sankryža</t>
  </si>
  <si>
    <t>Suremontuota Smėlynės g.atkarpa (nuo geležinkelio pervažos iki miesto ribos)</t>
  </si>
  <si>
    <t>Atlikta V.Alanto g.tęsinio statyba (nuo Projektuotojų g.iki Vakarinės - Kniaudiškių g.sankryžos) III etapas - kairioji eismo juosta nuo Projektuotojų g. iki V.Alanto g. - Vakarinės g.žiedinės sankryžos</t>
  </si>
  <si>
    <t>Panevėžio miesto centrinės miesto dalies viešųjų erdvių bei gatvių (Laisvės aikštės prieigų II dalis) I etapo darbai (Elektros g. ir Vasario 16-osios g. remonto darbai)</t>
  </si>
  <si>
    <t>Panevėžio miesto Pramonės g., J. Janonio g. taisymas - remontas</t>
  </si>
  <si>
    <t>Panevėžio miesto S. Kerbedžio g., J. Bielinio g., M. Tiškevičiaus g., Tinklų g. taisymas - remontas</t>
  </si>
  <si>
    <t>2020 m. asigna-vimų patvir-tintas planas</t>
  </si>
  <si>
    <t>2020 m. panau-dotos lėšos (kasinės išlaidos)</t>
  </si>
  <si>
    <r>
      <t xml:space="preserve">Savivaldybės biudžeto lėšos </t>
    </r>
    <r>
      <rPr>
        <b/>
        <sz val="10"/>
        <rFont val="Times New Roman"/>
        <family val="1"/>
      </rPr>
      <t>SB</t>
    </r>
  </si>
  <si>
    <r>
      <t xml:space="preserve">Valstybės biudžeto lėšos </t>
    </r>
    <r>
      <rPr>
        <b/>
        <sz val="10"/>
        <rFont val="Times New Roman"/>
        <family val="1"/>
      </rPr>
      <t>VB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</si>
  <si>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</si>
  <si>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</si>
  <si>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</si>
  <si>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</si>
  <si>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r>
      <t xml:space="preserve">Valstybės kapitalo investicijos </t>
    </r>
    <r>
      <rPr>
        <b/>
        <sz val="10"/>
        <rFont val="Times New Roman"/>
        <family val="1"/>
      </rPr>
      <t>VKI</t>
    </r>
  </si>
  <si>
    <t>Įgyvendinti projektą „Panevėžio daugiafunkcinio sporto ir sveikatingumo komplekso „Aukštaitija“ rekonstravimas A. Jakšto g.1 Panevėžio mieste"</t>
  </si>
  <si>
    <t>Įgyvendinti projektą „Mokyklų aprūpinimas gamtos ir technologinių mokslų priemonėmis“</t>
  </si>
  <si>
    <r>
      <t xml:space="preserve">SB 
</t>
    </r>
    <r>
      <rPr>
        <sz val="7"/>
        <rFont val="Times New Roman"/>
        <family val="1"/>
      </rPr>
      <t>(pajamos už žemę)</t>
    </r>
  </si>
  <si>
    <t>-</t>
  </si>
  <si>
    <t>2020 m. buvo tęsiamos rangos darbų viešojo pirkimo procedūros. Su konkurso laimėtoja AB "Panevėžio statybos trestas" 2020-07-21 pasirašyta Rangos sutartis Nr. 22-1590. Su UAB "Poolservice. LT" 2020-07-24 pasirašyta Plaukiojančio sinchronizuoto fonatano įrengimo Senvagės tvenkinyje sutartis Nr. 22-1637. 2020-07-28 Statybvietė perduota Rangovui. 2020-11-05 išduotas leidimas Rangovui šalinti projekte numatytus želdinius. Su MB "Pupa-starteginė urbanistika"  2020-11-24 pasirašyta projekto vykdymo priežiūros paslaugų sutartis Nr. 22-2327. Per 2020 m. atlikta dalis Senvagės teritorijos rekonstravimo ir fontano įrengimo darbų. Projektą planuojama įgyvendinti 2021 m.</t>
  </si>
  <si>
    <t>Projektas įgyvendinamas etapais, pagal dvi rangos sutartis: I etapo darbus vykdo UAB „Panevėžio melioracija“ ir S. Pakarklio įmonė (techninė priežiūra -  UAB „Statybos projektų valdymo grupė“); II etapo -  UAB „JK Ranga“ (techninė priežiūra - UAB „Prie Lėvens“). 2020 metais didžioji dalis darbų baigta – teritorija tapo lankoma miesto gyventojų, svečių, 2021 metais numatoma baigti tvarkyti projekto dokumentaciją ir baigti projektą.</t>
  </si>
  <si>
    <t xml:space="preserve">AB „Eurovia Lietuva“ 2020 metais baigė numatytus darbus (sutvarkytos J. Janonio gatvės prieigos – šaligatvis, automobilių sustojimo vietos, pėsčiųjų dviračių takas link pėsčiųjų tilto per Nevėžio upę, apšvietimas). Techninę priežiūrą vykdė UAB „Prie Lėvens“. Projektas baigtas įgyvendinti ir sutvarkyta dokumentacija. </t>
  </si>
  <si>
    <t>Projektas ES lėšomos nėra įgyvendinamas</t>
  </si>
  <si>
    <t>Paruošta numatytos sutvarkyti teritorijos Skaistakanio parke darbų koncepcija. 2020 m.parengtas teritorijos sutvarkymo  techninis projektas ir nupirkti rangos darbai (teritorijos valymas, naujų želdynų kūrimas, takų, mažosios architektūros elementų, teritorijos apšvietimo įrengimas ir kt.). Projekto darbus planuojama užbaigti 2021 m.</t>
  </si>
  <si>
    <t xml:space="preserve">2020 metais STATKORPAS AB vykdė Nepriklausomybės aikštės ir jos prieigų sutvarkymo statybos darbus, turėjome papildomai atlikti detaliuosius archeologinius tyrinėjimus dėl atrastų kapinių šalia klebonijos.  2021 metais planuojame, kad rangos darbai bus baigti. Dokumentacijos tvarkymas ir projekto pabaiga numatoma 2022 metais. </t>
  </si>
  <si>
    <t xml:space="preserve"> 2020 m. buvo tęsiami  Dailės galerijos pastato paprastojo remonto darbai, įrengta įgarsinimo sistema. Remonto darbai užbaigti gegužės mėn. 2020-06-17 CPVA atliko projekto patikrą vietoje. Projekto veiklos pilnai užbaigtos 2020 m. birželio mėn. Įgyvendinant projektą atlikti pastato remonto ir tvarkybos darbai- pastatas apšiltintas, atidengta ir restauruota autentiška raudonų plytų  siena, sutvarkytos ekspozicinės erdvės, atnaujinti inžineriniai tinklai (vandentiekio ir nuotekų, šildymo, vidaus elektros), įrengta apsaugos ir gaisrinė signalizacija, nuotolinių ryšių, įgarsinimo sistemos, įsigyti ekspozijų, edukacijų, kabinetų ir holo baldai, keramikos degimo krosnis, multimedia. Projektas įgyvendintas.</t>
  </si>
  <si>
    <t xml:space="preserve">2020 metais buvo tęsiami rangos darbai- sutvarkyta Laisvės a.: atnaujinta aikštės danga, įrengti pėsčiųjų ir dviračių takai, vaikų žaidimo aikštelės,poilsio zonos, terasos, atnaujiuntas apšvietimas, lietaus nuotekų tinklai (Laisvės a., Vasario 16-osios, Elektros, Klaipėdos, Vilniaus, Respublikos g., P. Plechavičiaus skvere), įrengtos eismo saugumo priemonės,  pasodinti medžiai, kiti želdiniai, gėlynai, įrengtas fontanas,  mažoji architektūra. Pradėti tvarkyti Vasario 16-osios ir Elektros g. šaligatviai. Rangos darbai tęsiami 2021.  Projektą planuojama pabaigti 2021 m. vasarą, kai bus atlikti nenumatyti detalieji archeologiniai tyrimai. </t>
  </si>
  <si>
    <t xml:space="preserve">2020 m.  buvo pilnai  užbaigti Moigių I ir III  pastatų komplekso statybos ir tvarkybos darbai, įrengtas edukacinis restauravimo centras ir  įrengtas edukacinis centras, kurį sudaro miesto kultūros, etninės kultūros ir gamtos klasės, nupirkta ir sumontuota įranga ir baldai: vaizdo , garso technika, laboratorijos įranga, ekspozicijų įranga, buitinė technika, restauravimo centro prietaisai, ekspozicijų baldai ir interjero elementai, laboratorijų baldai, indai, virtuvės įrenginiai. Atnaujintos esamos ir įrengtos naujos ekspozicijos. Projekto veiklos užbaigtos 2020 m. spalio mėn. Projektas įgyvendintas.  </t>
  </si>
  <si>
    <t xml:space="preserve">Parengus Rangos darbų (I etapo) viešojo pirkimo dokumenus ir suderinus su Centrine projektų valdymo agentūra, buvo vykdomos Rangos darbų viešojo pirkimo procedūros. Su konkurso laimėtoja UAB "Kriautė" 2020 m. birželio 25 d. pasirašyta Rangos darbų sutartis. Su UAB "Erdvinė linija" 2020-07-10 pasirašyta techninės priežiūros paslaugų pirkimo sutartis.  2020 m. liepos 17 d. perdavus statybvietę Rangovui, pradėti Čerkeso sodybos pastato rekonstravimo ir teritorijos sutvarkymo Rangos darbai. Vykdant rangos darbus 2020 m. atlikta dalis pastato konstrukcijų įrengimo, architektūros, tvarkomųjų paveldosaugos darbų, įrengta dalis vandentiekio ir nuotekų šalinimo, vėdinimo sistemų įrengimo bei požeminių patalpų įrengimui paruošimo darbų. Pastato restauravimo ir statybos darbai tęsiami 2021 m., I etapo rangos darbus planuojama užbaigti 2021 m. rugsėjo mėn. </t>
  </si>
  <si>
    <t>2020 m. buvo nupirkti maisto talonai ir nuolatiniai pravažiavimo bilietai: išdalinta 127 vnt. nuolatinių  pravažiavimo bilietų  pacientams, gaunantiems gydymą ir paslaugas DOTS kabinete; 261 vnt. maisto talonų DOTS kabinetas išdalino pacientams, sergantiems tuberkulioze. Iš viso nuolatinius pravažiavimo bilietus ir maisto talonus gavo 19 pacientų. 2021 m. taip pat bus perkami maisto talonai bei nuolatiniai pravažiavimoi bilietai ir išduodami pacientams.</t>
  </si>
  <si>
    <t>Projektas įgyvendintas 2019 metais.</t>
  </si>
  <si>
    <t xml:space="preserve">Projekto veiklas vykdo 3 partneriai. A. Bandzos socialinių paslaugų namai parengė visus reikalingus dokumentus ir nupirko gyvenamąjį namą (BVGN veiklai vykdyti). Socialinių paslaugų centras suremontavo butą  Klaipėdos g. 104-49, įsigijo baldų, šaldytuvą, skalbimo mašiną, viryklę, gartraukį BVGN veiklai. Panevėžio vaikų dienos užimtumo centras parengė statinio (M.Tiškevičiausg. 15) paprastojo remonto projektą, atliko pastato 1-o aukšto patalpų remontą. Projekto veiklos tęsiamos 2021 m. </t>
  </si>
  <si>
    <t>Projektas įgyvendinamas su partneriu „VšĮ Šv. Juozapo globos namai“, kuris vykdo Bendruomeninių šeimos namų funkciją ir teikia kompleksines paslaugas šeimoms (asmenims), įtėviams, globėjams, vaikams, gyvenantiems Panevėžio mieste. 2020 m. projektas įsisavino 170 122,97  Eur. 2020 m. asmeninio asistento paslaugą gavo 19 asmenų. Dar 507 nauji dalyviai dalyvavo  pozityvios tėvystės mokymuose, šeimos įgūdžių ugdymo, dailės, muzikos, šokio - judesio terapijos užsiėmimuose,  individualiose ir grupės psichologų, socialinių darbuotojų konsultacijose, mediacijoje, vaikų priežiūros paslaugoje, šeimų stovyklose.   Iš viso iki 2020 m. pabaigos kompleksines paslaugas gavo  1868 asmenų. 2020 rugsėjo mėn.  projektui „Panevėžio bendruomeniniai šeimos namai“ už bendruomeniškumo skatinimą LR Finansų ministerija skyrė nomaciją "Europos burės 2020”. Kompleksinių paslaugų teikimas bus tęsiamas 2021 metais.</t>
  </si>
  <si>
    <t xml:space="preserve">2020 m. parengta projekto II etapo finansavimo paraiška,  EK patvirtino paraišką. 2020 spalio mėn. pradėtas įgyvendinti projekto II etapas. Projektą planuojama baigti 2022 m.  </t>
  </si>
  <si>
    <t xml:space="preserve">2019 metais AB „Panevėžio statybos trestas“ baigė projekto "Kultūros ir poilsio parko modernizavimo, gerinant miesto gamtinę aplinką ir gyvenimo kokybę, skatinant lankytojų srautus, aktyvų laisvalaikį" statybos darbus.  2020 metais projektas baigtas įgyvendinti ir sutvarkyta dokumentacija. </t>
  </si>
  <si>
    <t xml:space="preserve">2020 m. tęsiami I etapo rangos darbai. Vykdant rangos darbus buvo pertvarkyti želdiniai, atnaujinami/įrengiami mažosios architektūros elementai, pėsčiųjų ir dviračių takai, apšvietimas, vaikų žaidimo ir sporto aikštelės, viešasis tualetas,  įrengta krepšinio aikštelė, buvo vykdomi kiti statybos darbai. I etapo rangos darbai užbaigti, vyksta statybos užbaigimo procedūros. </t>
  </si>
  <si>
    <t xml:space="preserve">2020 metais UAB „Dujotiekio statyba“  vykdė tiltų, pėsčiųjų ir dviračių takų su poilsiui ir pramogoms pritaikytomis zonomis, esamų želdinių sutvarkymo ir naujų sodinimo bei apšvietimo įrengimo / atnaujinimo  statybos darbus. Planuojama, kad 2021 metais bus baigti rangos darbai, sutvarkyta dokumentacija ir baigtas projekto įgyvendinimas. </t>
  </si>
  <si>
    <t xml:space="preserve">2019-04-25 UAB "Panevėžio autobusų parkas" pasirašė sutartį su viešojo konkurso laimėtoja Turkijos bendrove "BMC Otomotiv Sanayi ve Ticaret A.Ş" 12-kai  naujų autobusų įsigyti.  2020-01-13 Turkijos bendrovė pristatė autobusus. 2020-01-17 UAB "Panevėžio autobusų parkas" pasirašė autobusų priėmimo-perdavimo aktus. 2020-01-23 CPVA atliko autobusų atitikties techninei specifikacijai patikrą. 2020-01-31 CPVA pateiktas galutinis mokėjimo prašymas.  Projektas įgyvendintas. </t>
  </si>
  <si>
    <t>Projektas užbaigtas 2019 m.</t>
  </si>
  <si>
    <t xml:space="preserve">2020-08-07 su UAB "Panprojektas"  pasirašyta projektavimo sutartis. Rengiamas techninis projektas. </t>
  </si>
  <si>
    <t>Parengtas projektas</t>
  </si>
  <si>
    <t>Rengiamas techninis projektas planuojama gauti statybą leidžiantį dokumentą per 2021 m.</t>
  </si>
  <si>
    <t>Dėl projektuotojo neveiksnumo yra nutraukiama projektavimo sutartis</t>
  </si>
  <si>
    <t>Darbai užbaigti 2020 -07</t>
  </si>
  <si>
    <t>Neužbaigtas rengti techninis projektas</t>
  </si>
  <si>
    <t>Rangos darbai nebuvo perkami</t>
  </si>
  <si>
    <t>Remonto darbai pilnai atlikti per 2020 m.</t>
  </si>
  <si>
    <t xml:space="preserve">Nupirkti rangos darbai, su UAB "Valresta" 2020-05-06 pasirašyta Rangos sutartis, parengtas darbo projektas, atlikti beveik visi rangos darbai pagal projektą. Vykdomi baldų, ugdymo priemonių pirkimai. </t>
  </si>
  <si>
    <t>3</t>
  </si>
  <si>
    <t>2020 m. dalis paskolos lėšų panaudota 4 investicijų projetų įgyvendinimui, likusi pakolos dalis bus panaudota 2021 m.</t>
  </si>
  <si>
    <t xml:space="preserve">2020 m. atlikti patalpų remonto darbai. Parengtos baldų ir įrangos techninės specifikacijos ir viešųjų pirkimų dokumentai. Baldų ir įrangos pirkimo dokumentai pateikti derinti Centrinei projektų valdymo agentūrai.
</t>
  </si>
  <si>
    <t xml:space="preserve">2020 m. parengta projekto II etapo finansavimo paraiška,  EK patvirtino paraišką. 2020 gegužės mėn. pradėtas įgyvendinti projekto II etapas. Projektą planuojama baigti 2022 m.  </t>
  </si>
  <si>
    <t>Sutvarkyta Laisvės aikštė ir jos prieigos</t>
  </si>
  <si>
    <t>Sutvarkyta Nepriklausomybės aikštė ir jos prieigos</t>
  </si>
  <si>
    <t xml:space="preserve">Nupirkti rangos darbai, su konkurso laimėtoja AB "Panevėžio statybos trestas" 2020-07-24 pasirašyta rangos sutartis, parengtas darbo projektas, suderintos medžiagos darbų atlikimui. 2020-12-02 atliktas pėsčiųjų tilto bandymas dėl jo pažeistumo nustatymo. </t>
  </si>
  <si>
    <t>2020-04-14 su UAB "Kriautė" pasdirašyta rangos sutartis. Nupirkta statybos techninės priežiūros paslauga. Vykdomi rangos darbai-pastatytas anstatas, viduje išvedžiotos visos komunikacijos, sumontuotos pertvaros, atliekami sienų įrengimo, šiltinimo darbai. Projektą planuojama užbaigti 2021 m.</t>
  </si>
  <si>
    <t>Parengti Rangos darbų viešojo pirkimo dokumentai ir suderinti su CPVA. Suderinus dokumentus, buvo perkami rangos darbai. 2020-04-06 paskelbtas I etapo rangos darbų viešųjų pirkimų konkursas. 2020 m.gruodžio 1 d. su viešojo pirkimo konkurso laimėtoja AB "Panevėžio statybos trestas" pasirašyta rangos darbų sutartis. Statybvietė perduota Rangovui, atikti pasiruošimo statybai darbai.</t>
  </si>
  <si>
    <t>Įvykdytas "Licencijų ir leidimų išdavimo modulio licencija (PMSA) pirkimas, „1 langelio principo“ techninė ir programinė įranga (Eilių valdymo sistema PMSA Priimamajame)</t>
  </si>
  <si>
    <t>Suorganizuoti švietėjiški renginiai Panevėžio miesto įstaigose. Pravesta 17 švietėjiškų renginių senjorams, viso juose dalyvavo 261 dalyvis. Įvyko internetiniai sveikatinimo seminarai per Zoom programėlę. Dalyvavo 3 vaikų grupės iki 18 m. po 50 vaikų ir 3 senjorų grupės po 50, viso dalyvavo 300 dalyvių. Pravestas švietėjiškas renginys senjorams tema „Sveikas žmogus – laimingas žmogus“, dalyvavo 31 senjoras. Suorganizuotos dvi sveikatinimo stovyklos vaikams iki 18 m., viso dalyvavo 45 vaikai.</t>
  </si>
  <si>
    <t>2020-01-14 įrengti informaciniai kelio ženklai Panevėžio rajone („Krypties rodyklė į lankytojų objektą“ ir „Lankytinos vietos pavadinimas“). 2020-05-25 pasirašyta Informacinių stendų įrengimo sutartis su UAB "Frezavimo namai". Informaciniai stendai Velžio ir Piniavos gyvenvietėse įrengti 2020-11-30. 2020-07-23 Pasirašyta Lauko infoterminalo pritaikyto neįgaliesiems įrengimo sutartis su uždarąja akcine bendrove „HANSAB“. Projektą planuojama užbaigti iki 2021 m. liepos 1 d.</t>
  </si>
  <si>
    <t>2020 m. birželio mėn. užbaigtas rengti techninis projektas, 2020-06-26 įvyko viešasis projekto pristatymas miesto bendruomenei. 2020 m. nupirkta ir atlikta Techninio projekto  ekspertizė, gautas statybą leidžiantis dokumentas. Parengti rangos darbų viešojo pirkimo dokumentai, perkami rangos darbai.  Rangos darbus planuojama vykdyti 2021 m.</t>
  </si>
  <si>
    <t xml:space="preserve">2020-05-08 pasirašyta viešojo prekių pirkimo-pardavimo sutartis su UAB „Ofnis“ dėl šaligatvių priežiūros ir valymo įrenginio, kurio sąšlavų bunkerio talpa ne mažesnė nei 1,7 m³, „Hako Citymaster 2200 EuVI D“ įsigijimo, kurio vertė 124509,00 Eur (su PVM). 2020-11-20 šaligatvių šlavimo automobilis perduotas Panevėžio miesto savivaldybės administracijai prekių priėmimo perdavimo aktu. 2020-12-31 Savivaldybės turto patikėjimo sutartimi Nr.22-2550 šaligatvių priežiūros ir valymo įrenginys perduotas AB „Panevėžio specialus autotransportas“ naudojimui. 2020-12-21 atliktas galutinis mokėjimo prašymas ir baigta projekto sutartis. </t>
  </si>
  <si>
    <t>Pagal CPVA pastabas koreguotas investicijų projektas, parengta paraiška ir kartu su privalomais priedais 20201-12-30 pateikta CPVA vertinimui. Paraiška įvertinta, pateikta išvada Susisiekimo ministerijai apie projekto tinkamumą finansuoti.</t>
  </si>
  <si>
    <t>2020-01-06 pateiktas projektinis pasiūlymas Regioninės plėtros departamento Panevėžio apskrities skyriui. Paskelbtas viešųjų pirkimų konkursas parengti supaprastintą statybos darbo projektą. Procedūros baigtos 2020-03-23 ir su konkurso laimėtoja UAB „Eismo valdymo sistemos“ 2020-03-25 pasirašyta sutartis. Statybos darbo projektas parengtas 2020-04-30. Projekto paraiška pateikta Centrinei projektų valdymo agentūrai 2020-04-30.  2020-06-30 Susiekimo ministro įsakymu projektui skirtas finansavimas, 2020-07-17 pasirašyta projekto finansavimo sutartis. Parengti intelektinės transporto sistemos įrengimo viešojo pirkimo dokumentai, perkami įrengimo darbai.</t>
  </si>
  <si>
    <t>Įrengti pagrindai, paklotas asfaltas (atnaujinta danga). Nebeturint finansavimo, neužbaigtas gatvių horizontalus ženklinimas, pridavimo darbai. Pilnai darbai bus užbaigti iki 2020-06.</t>
  </si>
  <si>
    <t>Projektas pradėtas rengti 2018 metais. Projektavimo sutarties pabaiga 2019-04. Projektas parengtas, gauti leidimai. 2020 m. yra nupirktos remonto darbų paslaugos iš UAB "JK ranga". Per 2020 m. yra įrengti lietaus nuotekų tinklai, elektros tinklai, gatvės pagrindai, sumontuoti bortai.</t>
  </si>
  <si>
    <t>Rangos darbai nupirkti, juos atlieka AB "Panevėžio statybos trestas". Yra įrengti gatvės pagrindai, lietus nuotekų tinklai, sumontuoti bortai.</t>
  </si>
  <si>
    <t>Per 2019-2020 m. yra pilnai užbaigtas I etapas - nuo Pramonės iki Amerikos g., Šiaurinės gatvės statyba. Per 2020 m. yra įrengti pagrindai, lietaus nuotekų tinklai, apšvietimo tinklai. II etapu- nuo Amerikos g. iki Smėlynės g. planuojama 2021m. pilnai užbaigti Šiaurinės g. II etapo statybą.</t>
  </si>
  <si>
    <t>2020-01-28 paskelbtas  15 požeminių konteinerių aikštelių projektavimo paslaugų viešųjų pirkimų konkursas. Su viešąjį pirkimo konkursą laimėjusia UAB "Synergy Solutions" 2020-03-12 pasirašyta projektavimo paslaugų sutartis. Projekto veiklos pratęstos iki 2021 m.</t>
  </si>
  <si>
    <t xml:space="preserve">2020 m. buvo tęsiami rangos darbai, kuriuos atliko UAB "Eivensa". Įgyvendinant projektą sutvarkyta Muzikos mokyklos koncertų salė (atliktas salės remontas, išgriautos nereikalingos pagalbinės patalpos, sumontuotos akustinės plokštės, įrengta nauja scena, apšvietimas su elektros instaliacija, vėdinimo, priešgaisrinė ir apsaugos sistema, nupirktos naujos kėdės). Dailės mokykloje įrengta fotografijos studija (atliktas patalpos remontas, įrengtas tinkamas apšvietimas, 360 laipsnių fotografavimo platforma, įsigytas makrofotografijos stalas, fotoaparatų ir kt.). Projektas įgyvendintas.
</t>
  </si>
  <si>
    <t>Projekto veiklos tęsiamos.  Per 2020 metus sudaryos sutartys su UAB „Artom“ dėl baldų įsigijimo; MB „Lauko žaidimų įranga“ dėl krepšinio lentų įsigijimo; UAB „Artom“ dėl tekinimo staklių įsigijimo; UAB „Inseria“ dėl mokyklinių lentų įsigijimo;  UAB "Ugdymo ir vystymo grupė" dėl baldų įsigijimo. 2021 m.vyksta projekto baigiamieji darbai.</t>
  </si>
  <si>
    <t>2020 metais buvo tęsiami rangos darbai-  užbaigtas šiltinti pastatas, pakeistas stogas,  atnaujinta šildymo, elektros, įrengta apsaugos sistema, lietaus tinklai, pastatas pritaikytas neįgaliesiems - įrengtas pandusas, liftas. Remonto darbai eina į pabaigą planuojama užbaigti iki 2021-03 mėn. pabaigos.</t>
  </si>
  <si>
    <t>2020 m. buvo vykdomi II etapo darbai. Atlikti maniežo vidaus lubų ir sienų remonto/dažymo darbai, atnaujintas žiūrovų sektorius. 2021 m. bus įrengta nauja maniežo grindų danga.</t>
  </si>
  <si>
    <t>Parengtas investicijų projektas  "Susisiekimo su Panevėžio LEZ gerinimas, modernizuojant J.Janonio g.-Vakarinės g.- Pramonės g. sankryžą"; parengta projekto "Mokyklų pažangos skatinimas" paraiška ir 
Kultūros srities investicijų projekto koncepcija.</t>
  </si>
  <si>
    <t>Pasibaigus sutarčiai su VĮ "Lietuvos paminklai", vykdžiusiai užsakovo funkcijas įgyvendinant projektus "Moigių pastatų komplekso modernizavimas ir pritaikymas visuomenės poreikiams" bei "Panevėžio miesto dailės galerijos aktualizavimas",  liko nepanaudota dalis lėšų, skirtų užsakovo funkcijoms vykdyti.</t>
  </si>
  <si>
    <t>2020-03-06 pasirašyta techninio projekto parengimo ir projekto vykdymo priežiūros paslaugų sutartis. 2021 m. vksta projektavimo darbai.</t>
  </si>
  <si>
    <t xml:space="preserve">2020 m. užsakytas projektavimas. Projekto darbai tęsiami </t>
  </si>
  <si>
    <t>Darbai užbaigti 2020  m.</t>
  </si>
  <si>
    <t>2019 m. vyko  3 pirkimai dėl rangos darbų. Paslauga nebuvo nupirkta, nes negauti atitinkančius kriterijus pasiūlymai.</t>
  </si>
  <si>
    <t>2020 m.  buvo vykdomos Rangos darbų viešojo pirkimo procedūros. Su konkurso laimėtoja UAB "Kriautė" 2020 m. birželio 2 d. pasirašyta Rangos sutartis. 2020-06-09 su UAB "Techconsta" pasirašyta techninės priežiūros paslaugų pirkimo sutartis. 2020 m.  statybvietę perdavus Rangovui, pradėti vykdyti pastato kapitalinio remonto darbai. Vykdant rangos darbus atlikti griovimo darbai, panaikinta pastato koridorinės sistema, performuotos patalpos, sumūrytos visos pertvaros, pakeisti langai, sumontuota nauja vidurinė laiptinė, atlikti komunikacijų klojimo sklype darbai, paruošti pagrindai automobilių aikštelių ir kitų dangų klojimui. LR socialinės apsaugos ir darbo ministro 2020-11-18 įsakymu Nr. A-1-1120 projektui įgyvendinti skirtas papildomas finansavimas 34 715,02 Eur ES fondų lėšų. 2021 m. toliau vykdomi rangos darbai. Projektą planuojama užbaigti 2021 m. lapkričio mėn.</t>
  </si>
  <si>
    <t xml:space="preserve">Rangos darbai užbaigti 2020 m. Rekonstruojant A.Jakšto g. atnaujinta  1,3 km ilgio atkarpa (nuo Stoties iki Smėlynės g.): pakeisti gatvės pagrindai, paklotas naujas asfaltas, atnaujintas apšvietimas, pėsčiųjų ir dviračių takas, lietaus nuotekų tinklai, įrengta mažoji architektūra, eismo saugumo priemonės. 2020-11-12 gautas  statybos užbaigimo dokumentas, galutinis mokėjimo prašymas teikiamas CPVA 2021-04-30.
</t>
  </si>
  <si>
    <t>Strateginio planavimo ir finansų skyrius</t>
  </si>
  <si>
    <t>Švietimo skyrius</t>
  </si>
  <si>
    <t>Investicijų projektų skyrius</t>
  </si>
  <si>
    <t>Panevėžio sporto centras</t>
  </si>
  <si>
    <t>15;0;14</t>
  </si>
  <si>
    <t>15;0</t>
  </si>
  <si>
    <t>15;14</t>
  </si>
  <si>
    <t>15;7;9</t>
  </si>
  <si>
    <t>0;15;14</t>
  </si>
  <si>
    <t>0;15</t>
  </si>
  <si>
    <t>0;11;15</t>
  </si>
  <si>
    <t>15;7</t>
  </si>
  <si>
    <t>0;10;15;7</t>
  </si>
  <si>
    <t>15;0;10</t>
  </si>
  <si>
    <t>15;0;8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</si>
</sst>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8"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sz val="10"/>
      <name val="Arial"/>
      <family val="2"/>
      <charset val="186"/>
    </font>
    <font>
      <sz val="12"/>
      <name val="Times New Roman"/>
      <family val="1"/>
      <charset val="186"/>
    </font>
    <font>
      <b/>
      <sz val="12"/>
      <name val="Times New Roman"/>
      <family val="1"/>
      <charset val="186"/>
    </font>
    <font>
      <b/>
      <sz val="10"/>
      <name val="Times New Roman"/>
      <family val="1"/>
      <charset val="186"/>
    </font>
    <font>
      <sz val="10"/>
      <name val="Times New Roman"/>
      <family val="1"/>
      <charset val="186"/>
    </font>
    <font>
      <sz val="8"/>
      <color indexed="62"/>
      <name val="Times New Roman"/>
      <family val="1"/>
    </font>
    <font>
      <sz val="9"/>
      <color indexed="62"/>
      <name val="Times New Roman"/>
      <family val="1"/>
    </font>
    <font>
      <sz val="8"/>
      <color indexed="62"/>
      <name val="Times New Roman"/>
      <family val="1"/>
    </font>
    <font>
      <sz val="9"/>
      <color indexed="62"/>
      <name val="Times New Roman"/>
      <family val="1"/>
    </font>
    <font>
      <b/>
      <sz val="8"/>
      <name val="Times New Roman"/>
      <family val="1"/>
      <charset val="186"/>
    </font>
    <font>
      <sz val="11"/>
      <name val="Times New Roman"/>
      <family val="1"/>
      <charset val="186"/>
    </font>
    <font>
      <sz val="11"/>
      <name val="Arial"/>
      <family val="2"/>
      <charset val="186"/>
    </font>
    <font>
      <sz val="11"/>
      <name val="Times New Roman"/>
      <family val="1"/>
    </font>
    <font>
      <b/>
      <sz val="11"/>
      <name val="Times New Roman"/>
      <family val="1"/>
      <charset val="186"/>
    </font>
    <font>
      <sz val="7"/>
      <name val="Times New Roman"/>
      <family val="1"/>
    </font>
    <font>
      <sz val="11"/>
      <color theme="1"/>
      <name val="Calibri"/>
      <family val="2"/>
      <scheme val="minor"/>
    </font>
    <font>
      <sz val="9"/>
      <name val="Times New Roman"/>
      <family val="1"/>
    </font>
    <font>
      <b/>
      <sz val="9"/>
      <name val="Times New Roman"/>
      <family val="1"/>
    </font>
    <font>
      <sz val="10"/>
      <color rgb="FFFF0000"/>
      <name val="Arial"/>
      <family val="2"/>
      <charset val="186"/>
    </font>
    <font>
      <sz val="10"/>
      <color rgb="FFFF0000"/>
      <name val="Times New Roman"/>
      <family val="1"/>
    </font>
    <font>
      <sz val="10"/>
      <color rgb="FFFF0000"/>
      <name val="Times New Roman"/>
      <family val="1"/>
      <charset val="186"/>
    </font>
    <font>
      <sz val="9"/>
      <color rgb="FFFF0000"/>
      <name val="Times New Roman"/>
      <family val="1"/>
    </font>
    <font>
      <sz val="8"/>
      <color rgb="FF002060"/>
      <name val="Times New Roman"/>
      <family val="1"/>
    </font>
    <font>
      <sz val="10"/>
      <name val="Arial"/>
      <family val="2"/>
    </font>
    <font>
      <b/>
      <sz val="10"/>
      <color rgb="FFFF0000"/>
      <name val="Times New Roman"/>
      <family val="1"/>
    </font>
    <font>
      <sz val="10"/>
      <color rgb="FFFF0000"/>
      <name val="Arial"/>
      <family val="2"/>
    </font>
    <font>
      <b/>
      <i/>
      <sz val="10"/>
      <color rgb="FF000000"/>
      <name val="Times New Roman"/>
      <family val="1"/>
      <charset val="186"/>
    </font>
    <font>
      <sz val="9"/>
      <color rgb="FFFF0000"/>
      <name val="Arial"/>
      <family val="2"/>
    </font>
    <font>
      <b/>
      <sz val="8"/>
      <name val="Times New Roman"/>
      <family val="1"/>
    </font>
    <font>
      <sz val="9"/>
      <name val="Arial"/>
      <family val="2"/>
      <charset val="186"/>
    </font>
    <font>
      <sz val="9"/>
      <name val="Times New Roman"/>
      <family val="1"/>
      <charset val="186"/>
    </font>
    <font>
      <sz val="9"/>
      <name val="Arial"/>
      <family val="2"/>
    </font>
  </fonts>
  <fills count="1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rgb="FFCCFFCC"/>
        <bgColor indexed="64"/>
      </patternFill>
    </fill>
    <fill>
      <patternFill patternType="solid">
        <fgColor rgb="FFC0C0C0"/>
        <bgColor rgb="FF000000"/>
      </patternFill>
    </fill>
  </fills>
  <borders count="7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s>
  <cellStyleXfs count="3">
    <xf numFmtId="0" fontId="0" fillId="0" borderId="0"/>
    <xf numFmtId="0" fontId="21" fillId="0" borderId="0"/>
    <xf numFmtId="0" fontId="29" fillId="0" borderId="0"/>
  </cellStyleXfs>
  <cellXfs count="605">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0" fontId="8" fillId="0" borderId="32" xfId="0" applyFont="1" applyBorder="1" applyAlignment="1">
      <alignment horizontal="center" vertical="top" wrapText="1"/>
    </xf>
    <xf numFmtId="0" fontId="8" fillId="0" borderId="27" xfId="0" applyFont="1" applyBorder="1" applyAlignment="1">
      <alignment vertical="top" wrapText="1"/>
    </xf>
    <xf numFmtId="0" fontId="8" fillId="0" borderId="24" xfId="0" applyFont="1" applyBorder="1" applyAlignment="1">
      <alignment horizontal="center" vertical="top" wrapText="1"/>
    </xf>
    <xf numFmtId="0" fontId="7" fillId="0" borderId="42" xfId="0" applyFont="1" applyBorder="1" applyAlignment="1">
      <alignment vertical="top" wrapText="1"/>
    </xf>
    <xf numFmtId="0" fontId="8" fillId="0" borderId="39" xfId="0" applyFont="1" applyBorder="1" applyAlignment="1">
      <alignment horizontal="center" vertical="top" wrapText="1"/>
    </xf>
    <xf numFmtId="0" fontId="7" fillId="0" borderId="41" xfId="0" applyFont="1" applyBorder="1" applyAlignment="1">
      <alignment vertical="top" wrapText="1"/>
    </xf>
    <xf numFmtId="0" fontId="11" fillId="0" borderId="0" xfId="0" applyFont="1" applyBorder="1" applyAlignment="1">
      <alignment vertical="top"/>
    </xf>
    <xf numFmtId="0" fontId="12" fillId="0" borderId="0" xfId="0" applyFont="1" applyFill="1" applyAlignment="1">
      <alignment vertical="top"/>
    </xf>
    <xf numFmtId="0" fontId="12" fillId="4" borderId="0" xfId="0" applyFont="1" applyFill="1" applyAlignment="1">
      <alignment vertical="top"/>
    </xf>
    <xf numFmtId="0" fontId="6" fillId="0" borderId="0" xfId="0" applyFont="1" applyAlignment="1">
      <alignment horizontal="center" vertical="top"/>
    </xf>
    <xf numFmtId="0" fontId="13" fillId="0" borderId="0" xfId="0" applyFont="1" applyBorder="1" applyAlignment="1">
      <alignment vertical="top"/>
    </xf>
    <xf numFmtId="0" fontId="14" fillId="0" borderId="0" xfId="0" applyFont="1" applyFill="1" applyAlignment="1">
      <alignment vertical="top"/>
    </xf>
    <xf numFmtId="0" fontId="15" fillId="0" borderId="0" xfId="0" applyFont="1" applyBorder="1" applyAlignment="1">
      <alignment horizontal="center" vertical="top"/>
    </xf>
    <xf numFmtId="0" fontId="9" fillId="0" borderId="0" xfId="0" applyFont="1" applyAlignment="1">
      <alignment horizontal="left"/>
    </xf>
    <xf numFmtId="0" fontId="5" fillId="0" borderId="19" xfId="0" applyFont="1" applyBorder="1" applyAlignment="1">
      <alignment horizontal="center" vertical="center" textRotation="90"/>
    </xf>
    <xf numFmtId="0" fontId="5" fillId="0" borderId="64" xfId="0" applyFont="1" applyBorder="1" applyAlignment="1">
      <alignment horizontal="center" vertical="center" textRotation="90"/>
    </xf>
    <xf numFmtId="0" fontId="5" fillId="0" borderId="0" xfId="0" applyFont="1" applyAlignment="1">
      <alignment vertical="top"/>
    </xf>
    <xf numFmtId="49" fontId="4" fillId="2" borderId="1" xfId="0" applyNumberFormat="1" applyFont="1" applyFill="1" applyBorder="1" applyAlignment="1">
      <alignment horizontal="center" vertical="top"/>
    </xf>
    <xf numFmtId="49" fontId="4" fillId="3" borderId="2" xfId="0" applyNumberFormat="1" applyFont="1" applyFill="1" applyBorder="1" applyAlignment="1">
      <alignment horizontal="center" vertical="top"/>
    </xf>
    <xf numFmtId="0" fontId="5" fillId="0" borderId="3" xfId="0" applyFont="1" applyBorder="1" applyAlignment="1">
      <alignment horizontal="center" vertical="top"/>
    </xf>
    <xf numFmtId="0" fontId="5" fillId="0" borderId="12" xfId="0" applyFont="1" applyFill="1" applyBorder="1" applyAlignment="1">
      <alignment horizontal="center" vertical="top" wrapText="1"/>
    </xf>
    <xf numFmtId="164" fontId="4" fillId="5" borderId="20" xfId="0" applyNumberFormat="1" applyFont="1" applyFill="1" applyBorder="1" applyAlignment="1">
      <alignment horizontal="center" vertical="center"/>
    </xf>
    <xf numFmtId="164" fontId="4" fillId="5" borderId="18" xfId="0" applyNumberFormat="1" applyFont="1" applyFill="1" applyBorder="1" applyAlignment="1">
      <alignment horizontal="center" vertical="center"/>
    </xf>
    <xf numFmtId="164" fontId="5" fillId="0" borderId="5" xfId="0" applyNumberFormat="1" applyFont="1" applyFill="1" applyBorder="1" applyAlignment="1">
      <alignment horizontal="center" vertical="center"/>
    </xf>
    <xf numFmtId="164" fontId="5" fillId="0" borderId="7" xfId="0" applyNumberFormat="1" applyFont="1" applyFill="1" applyBorder="1" applyAlignment="1">
      <alignment horizontal="center" vertical="center" wrapText="1"/>
    </xf>
    <xf numFmtId="164" fontId="5" fillId="0" borderId="3" xfId="0" applyNumberFormat="1" applyFont="1" applyFill="1" applyBorder="1" applyAlignment="1">
      <alignment horizontal="center" vertical="center"/>
    </xf>
    <xf numFmtId="164" fontId="5" fillId="0" borderId="10" xfId="0" applyNumberFormat="1" applyFont="1" applyFill="1" applyBorder="1" applyAlignment="1">
      <alignment horizontal="center" vertical="center"/>
    </xf>
    <xf numFmtId="49" fontId="4" fillId="3" borderId="25" xfId="0" applyNumberFormat="1" applyFont="1" applyFill="1" applyBorder="1" applyAlignment="1">
      <alignment horizontal="center" vertical="top"/>
    </xf>
    <xf numFmtId="49" fontId="4" fillId="2" borderId="31" xfId="0" applyNumberFormat="1" applyFont="1" applyFill="1" applyBorder="1" applyAlignment="1">
      <alignment horizontal="center" vertical="top"/>
    </xf>
    <xf numFmtId="164" fontId="4" fillId="3" borderId="1" xfId="0" applyNumberFormat="1" applyFont="1" applyFill="1" applyBorder="1" applyAlignment="1">
      <alignment horizontal="center" vertical="top"/>
    </xf>
    <xf numFmtId="0" fontId="5" fillId="0" borderId="0" xfId="0" applyNumberFormat="1" applyFont="1" applyAlignment="1">
      <alignment vertical="top"/>
    </xf>
    <xf numFmtId="0" fontId="5" fillId="0" borderId="0" xfId="0" applyFont="1" applyAlignment="1">
      <alignment horizontal="center" vertical="top"/>
    </xf>
    <xf numFmtId="0" fontId="10" fillId="0" borderId="0" xfId="0" applyFont="1" applyAlignment="1">
      <alignment vertical="top"/>
    </xf>
    <xf numFmtId="0" fontId="5" fillId="0" borderId="0" xfId="0" applyFont="1" applyBorder="1" applyAlignment="1">
      <alignment vertical="top"/>
    </xf>
    <xf numFmtId="0" fontId="18" fillId="0" borderId="0" xfId="0" applyFont="1" applyAlignment="1">
      <alignment vertical="top"/>
    </xf>
    <xf numFmtId="0" fontId="18" fillId="0" borderId="0" xfId="0" applyNumberFormat="1" applyFont="1" applyAlignment="1">
      <alignment vertical="top"/>
    </xf>
    <xf numFmtId="0" fontId="18" fillId="0" borderId="0" xfId="0" applyFont="1" applyAlignment="1">
      <alignment horizontal="center" vertical="top"/>
    </xf>
    <xf numFmtId="0" fontId="19" fillId="0" borderId="0" xfId="0" applyFont="1" applyAlignment="1">
      <alignment horizontal="left"/>
    </xf>
    <xf numFmtId="49" fontId="23" fillId="2" borderId="1" xfId="0" applyNumberFormat="1" applyFont="1" applyFill="1" applyBorder="1" applyAlignment="1">
      <alignment horizontal="center" vertical="top" wrapText="1"/>
    </xf>
    <xf numFmtId="0" fontId="23" fillId="5" borderId="18" xfId="0" applyFont="1" applyFill="1" applyBorder="1" applyAlignment="1">
      <alignment horizontal="center" vertical="top"/>
    </xf>
    <xf numFmtId="0" fontId="5" fillId="0" borderId="24" xfId="0" applyFont="1" applyBorder="1" applyAlignment="1">
      <alignment horizontal="center" vertical="top"/>
    </xf>
    <xf numFmtId="164" fontId="5" fillId="0" borderId="51" xfId="0" applyNumberFormat="1" applyFont="1" applyFill="1" applyBorder="1" applyAlignment="1">
      <alignment horizontal="center" vertical="center"/>
    </xf>
    <xf numFmtId="164" fontId="5" fillId="0" borderId="52" xfId="0" applyNumberFormat="1" applyFont="1" applyFill="1" applyBorder="1" applyAlignment="1">
      <alignment horizontal="center" vertical="center" wrapText="1"/>
    </xf>
    <xf numFmtId="164" fontId="5" fillId="0" borderId="44" xfId="0" applyNumberFormat="1" applyFont="1" applyFill="1" applyBorder="1" applyAlignment="1">
      <alignment horizontal="center" vertical="center"/>
    </xf>
    <xf numFmtId="0" fontId="27" fillId="0" borderId="38" xfId="0" applyFont="1" applyFill="1" applyBorder="1" applyAlignment="1">
      <alignment horizontal="left" vertical="top" wrapText="1"/>
    </xf>
    <xf numFmtId="1" fontId="5" fillId="0" borderId="4" xfId="0" applyNumberFormat="1" applyFont="1" applyFill="1" applyBorder="1" applyAlignment="1">
      <alignment horizontal="center" vertical="top"/>
    </xf>
    <xf numFmtId="49" fontId="5" fillId="0" borderId="6" xfId="0" applyNumberFormat="1" applyFont="1" applyFill="1" applyBorder="1" applyAlignment="1">
      <alignment horizontal="center" vertical="top"/>
    </xf>
    <xf numFmtId="1" fontId="5" fillId="0" borderId="45" xfId="0" applyNumberFormat="1" applyFont="1" applyFill="1" applyBorder="1" applyAlignment="1">
      <alignment horizontal="center" vertical="top"/>
    </xf>
    <xf numFmtId="49" fontId="5" fillId="0" borderId="46" xfId="0" applyNumberFormat="1" applyFont="1" applyFill="1" applyBorder="1" applyAlignment="1">
      <alignment horizontal="center" vertical="top"/>
    </xf>
    <xf numFmtId="9" fontId="5" fillId="0" borderId="45" xfId="0" applyNumberFormat="1" applyFont="1" applyFill="1" applyBorder="1" applyAlignment="1">
      <alignment horizontal="center" vertical="top"/>
    </xf>
    <xf numFmtId="0" fontId="5" fillId="0" borderId="68" xfId="0" applyFont="1" applyFill="1" applyBorder="1" applyAlignment="1">
      <alignment horizontal="left" vertical="top"/>
    </xf>
    <xf numFmtId="49" fontId="23" fillId="2" borderId="31" xfId="0" applyNumberFormat="1" applyFont="1" applyFill="1" applyBorder="1" applyAlignment="1">
      <alignment horizontal="center" vertical="top" wrapText="1"/>
    </xf>
    <xf numFmtId="49" fontId="4" fillId="9" borderId="32" xfId="0" applyNumberFormat="1" applyFont="1" applyFill="1" applyBorder="1" applyAlignment="1">
      <alignment horizontal="left" vertical="top" wrapText="1"/>
    </xf>
    <xf numFmtId="0" fontId="22" fillId="0" borderId="28" xfId="0" applyFont="1" applyFill="1" applyBorder="1" applyAlignment="1">
      <alignment horizontal="left" vertical="top"/>
    </xf>
    <xf numFmtId="0" fontId="22" fillId="0" borderId="68" xfId="0" applyFont="1" applyFill="1" applyBorder="1" applyAlignment="1">
      <alignment horizontal="left" vertical="top"/>
    </xf>
    <xf numFmtId="0" fontId="27" fillId="0" borderId="28" xfId="0" applyFont="1" applyFill="1" applyBorder="1" applyAlignment="1">
      <alignment horizontal="left" vertical="top"/>
    </xf>
    <xf numFmtId="1" fontId="25" fillId="0" borderId="4" xfId="0" applyNumberFormat="1" applyFont="1" applyFill="1" applyBorder="1" applyAlignment="1">
      <alignment horizontal="center" vertical="top"/>
    </xf>
    <xf numFmtId="49" fontId="25" fillId="0" borderId="6" xfId="0" applyNumberFormat="1" applyFont="1" applyFill="1" applyBorder="1" applyAlignment="1">
      <alignment horizontal="center" vertical="top"/>
    </xf>
    <xf numFmtId="0" fontId="27" fillId="0" borderId="68" xfId="0" applyFont="1" applyFill="1" applyBorder="1" applyAlignment="1">
      <alignment horizontal="left" vertical="top"/>
    </xf>
    <xf numFmtId="1" fontId="25" fillId="0" borderId="45" xfId="0" applyNumberFormat="1" applyFont="1" applyFill="1" applyBorder="1" applyAlignment="1">
      <alignment horizontal="center" vertical="top"/>
    </xf>
    <xf numFmtId="49" fontId="25" fillId="0" borderId="46" xfId="0" applyNumberFormat="1" applyFont="1" applyFill="1" applyBorder="1" applyAlignment="1">
      <alignment horizontal="center" vertical="top"/>
    </xf>
    <xf numFmtId="9" fontId="25" fillId="0" borderId="45" xfId="0" applyNumberFormat="1" applyFont="1" applyFill="1" applyBorder="1" applyAlignment="1">
      <alignment horizontal="center" vertical="top"/>
    </xf>
    <xf numFmtId="0" fontId="25" fillId="0" borderId="46" xfId="0" applyNumberFormat="1" applyFont="1" applyFill="1" applyBorder="1" applyAlignment="1">
      <alignment horizontal="center" vertical="top"/>
    </xf>
    <xf numFmtId="9" fontId="25" fillId="0" borderId="22" xfId="0" applyNumberFormat="1" applyFont="1" applyFill="1" applyBorder="1" applyAlignment="1">
      <alignment horizontal="center" vertical="top"/>
    </xf>
    <xf numFmtId="9" fontId="25" fillId="0" borderId="36" xfId="0" applyNumberFormat="1" applyFont="1" applyFill="1" applyBorder="1" applyAlignment="1">
      <alignment horizontal="center" vertical="top"/>
    </xf>
    <xf numFmtId="0" fontId="8" fillId="0" borderId="43" xfId="0" applyFont="1" applyBorder="1" applyAlignment="1">
      <alignment horizontal="center" vertical="top" wrapText="1"/>
    </xf>
    <xf numFmtId="0" fontId="7" fillId="0" borderId="66" xfId="0" applyFont="1" applyBorder="1" applyAlignment="1">
      <alignment vertical="top" wrapText="1"/>
    </xf>
    <xf numFmtId="0" fontId="28" fillId="0" borderId="0" xfId="0" applyFont="1" applyBorder="1" applyAlignment="1">
      <alignment vertical="top"/>
    </xf>
    <xf numFmtId="164" fontId="4" fillId="5" borderId="18" xfId="0" applyNumberFormat="1" applyFont="1" applyFill="1" applyBorder="1" applyAlignment="1">
      <alignment horizontal="center" vertical="top"/>
    </xf>
    <xf numFmtId="164" fontId="5" fillId="0" borderId="58" xfId="0" applyNumberFormat="1" applyFont="1" applyFill="1" applyBorder="1" applyAlignment="1">
      <alignment horizontal="center" vertical="center"/>
    </xf>
    <xf numFmtId="164" fontId="5" fillId="0" borderId="63" xfId="0" applyNumberFormat="1" applyFont="1" applyFill="1" applyBorder="1" applyAlignment="1">
      <alignment horizontal="center" vertical="center"/>
    </xf>
    <xf numFmtId="164" fontId="5" fillId="7" borderId="58" xfId="0" applyNumberFormat="1" applyFont="1" applyFill="1" applyBorder="1" applyAlignment="1">
      <alignment horizontal="center" vertical="center"/>
    </xf>
    <xf numFmtId="164" fontId="5" fillId="7" borderId="56" xfId="0" applyNumberFormat="1" applyFont="1" applyFill="1" applyBorder="1" applyAlignment="1">
      <alignment horizontal="center" vertical="center"/>
    </xf>
    <xf numFmtId="164" fontId="5" fillId="0" borderId="53" xfId="0" applyNumberFormat="1" applyFont="1" applyFill="1" applyBorder="1" applyAlignment="1">
      <alignment horizontal="center" vertical="center"/>
    </xf>
    <xf numFmtId="164" fontId="4" fillId="5" borderId="60" xfId="0" applyNumberFormat="1" applyFont="1" applyFill="1" applyBorder="1" applyAlignment="1">
      <alignment horizontal="center" vertical="top"/>
    </xf>
    <xf numFmtId="164" fontId="4" fillId="3" borderId="31"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wrapText="1"/>
    </xf>
    <xf numFmtId="164" fontId="5" fillId="0" borderId="44" xfId="0" applyNumberFormat="1" applyFont="1" applyFill="1" applyBorder="1" applyAlignment="1">
      <alignment horizontal="center" vertical="center" wrapText="1"/>
    </xf>
    <xf numFmtId="49" fontId="4" fillId="2" borderId="40" xfId="0" applyNumberFormat="1" applyFont="1" applyFill="1" applyBorder="1" applyAlignment="1">
      <alignment horizontal="center" vertical="top"/>
    </xf>
    <xf numFmtId="1" fontId="22" fillId="0" borderId="4" xfId="0" applyNumberFormat="1" applyFont="1" applyFill="1" applyBorder="1" applyAlignment="1">
      <alignment horizontal="center" vertical="top"/>
    </xf>
    <xf numFmtId="1" fontId="22" fillId="0" borderId="45" xfId="0" applyNumberFormat="1" applyFont="1" applyFill="1" applyBorder="1" applyAlignment="1">
      <alignment horizontal="center" vertical="top"/>
    </xf>
    <xf numFmtId="0" fontId="23" fillId="8" borderId="39" xfId="0" applyFont="1" applyFill="1" applyBorder="1" applyAlignment="1">
      <alignment horizontal="center" vertical="top"/>
    </xf>
    <xf numFmtId="164" fontId="4" fillId="8" borderId="40" xfId="0" applyNumberFormat="1" applyFont="1" applyFill="1" applyBorder="1" applyAlignment="1">
      <alignment horizontal="center" vertical="top"/>
    </xf>
    <xf numFmtId="164" fontId="4" fillId="2" borderId="35" xfId="0" applyNumberFormat="1" applyFont="1" applyFill="1" applyBorder="1" applyAlignment="1">
      <alignment horizontal="center" vertical="top"/>
    </xf>
    <xf numFmtId="0" fontId="5" fillId="2" borderId="37" xfId="0" applyFont="1" applyFill="1" applyBorder="1" applyAlignment="1">
      <alignment vertical="top"/>
    </xf>
    <xf numFmtId="0" fontId="24" fillId="0" borderId="31" xfId="0" applyFont="1" applyBorder="1" applyAlignment="1">
      <alignment vertical="top"/>
    </xf>
    <xf numFmtId="0" fontId="25" fillId="0" borderId="36" xfId="0" applyFont="1" applyFill="1" applyBorder="1" applyAlignment="1">
      <alignment horizontal="center" vertical="top" wrapText="1"/>
    </xf>
    <xf numFmtId="49" fontId="25" fillId="0" borderId="0" xfId="0" applyNumberFormat="1" applyFont="1" applyFill="1" applyBorder="1" applyAlignment="1">
      <alignment vertical="top"/>
    </xf>
    <xf numFmtId="49" fontId="25" fillId="0" borderId="0" xfId="0" applyNumberFormat="1" applyFont="1" applyFill="1" applyBorder="1" applyAlignment="1">
      <alignment horizontal="right" vertical="top"/>
    </xf>
    <xf numFmtId="0" fontId="25" fillId="4" borderId="0" xfId="0" applyFont="1" applyFill="1" applyAlignment="1">
      <alignment vertical="top"/>
    </xf>
    <xf numFmtId="0" fontId="25" fillId="0" borderId="0" xfId="0" applyFont="1" applyFill="1" applyBorder="1" applyAlignment="1">
      <alignment horizontal="center" vertical="top"/>
    </xf>
    <xf numFmtId="0" fontId="25" fillId="0" borderId="0" xfId="0" applyFont="1" applyFill="1" applyAlignment="1">
      <alignment vertical="top"/>
    </xf>
    <xf numFmtId="0" fontId="25" fillId="0" borderId="0" xfId="0" applyFont="1" applyAlignment="1">
      <alignment vertical="top"/>
    </xf>
    <xf numFmtId="0" fontId="25" fillId="0" borderId="0" xfId="0" applyFont="1" applyBorder="1" applyAlignment="1">
      <alignment vertical="top"/>
    </xf>
    <xf numFmtId="0" fontId="26" fillId="0" borderId="0" xfId="0" applyFont="1" applyAlignment="1">
      <alignment vertical="top"/>
    </xf>
    <xf numFmtId="164" fontId="5" fillId="7" borderId="53" xfId="0" applyNumberFormat="1" applyFont="1" applyFill="1" applyBorder="1" applyAlignment="1">
      <alignment horizontal="center" vertical="center"/>
    </xf>
    <xf numFmtId="0" fontId="22" fillId="0" borderId="3" xfId="0" applyFont="1" applyBorder="1" applyAlignment="1">
      <alignment horizontal="center" vertical="top"/>
    </xf>
    <xf numFmtId="0" fontId="22" fillId="0" borderId="44" xfId="0" applyFont="1" applyBorder="1" applyAlignment="1">
      <alignment horizontal="center" vertical="top"/>
    </xf>
    <xf numFmtId="164" fontId="5" fillId="0" borderId="24" xfId="0" applyNumberFormat="1" applyFont="1" applyFill="1" applyBorder="1" applyAlignment="1">
      <alignment horizontal="center" vertical="center" wrapText="1"/>
    </xf>
    <xf numFmtId="0" fontId="5" fillId="0" borderId="24" xfId="0" applyFont="1" applyFill="1" applyBorder="1" applyAlignment="1">
      <alignment horizontal="center" vertical="top" wrapText="1"/>
    </xf>
    <xf numFmtId="0" fontId="5" fillId="0" borderId="50" xfId="0" applyFont="1" applyBorder="1" applyAlignment="1">
      <alignment horizontal="center" vertical="top"/>
    </xf>
    <xf numFmtId="164" fontId="5" fillId="0" borderId="56" xfId="0" applyNumberFormat="1" applyFont="1" applyFill="1" applyBorder="1" applyAlignment="1">
      <alignment horizontal="center" vertical="center"/>
    </xf>
    <xf numFmtId="164" fontId="5" fillId="0" borderId="50" xfId="0" applyNumberFormat="1" applyFont="1" applyFill="1" applyBorder="1" applyAlignment="1">
      <alignment horizontal="center" vertical="center" wrapText="1"/>
    </xf>
    <xf numFmtId="0" fontId="5" fillId="0" borderId="44" xfId="0" applyFont="1" applyBorder="1" applyAlignment="1">
      <alignment horizontal="center" vertical="top"/>
    </xf>
    <xf numFmtId="164" fontId="5" fillId="0" borderId="0" xfId="0" applyNumberFormat="1" applyFont="1" applyFill="1" applyBorder="1" applyAlignment="1">
      <alignment horizontal="center" vertical="center" wrapText="1"/>
    </xf>
    <xf numFmtId="164" fontId="5" fillId="0" borderId="24" xfId="0" applyNumberFormat="1" applyFont="1" applyFill="1" applyBorder="1" applyAlignment="1">
      <alignment horizontal="center" vertical="center"/>
    </xf>
    <xf numFmtId="0" fontId="32" fillId="0" borderId="0" xfId="0" applyFont="1" applyAlignment="1">
      <alignment wrapText="1"/>
    </xf>
    <xf numFmtId="0" fontId="5" fillId="0" borderId="46" xfId="0" applyNumberFormat="1" applyFont="1" applyFill="1" applyBorder="1" applyAlignment="1">
      <alignment horizontal="center" vertical="top"/>
    </xf>
    <xf numFmtId="0" fontId="22" fillId="0" borderId="38" xfId="0" applyFont="1" applyFill="1" applyBorder="1" applyAlignment="1">
      <alignment horizontal="left" vertical="top" wrapText="1"/>
    </xf>
    <xf numFmtId="9" fontId="5" fillId="0" borderId="22" xfId="0" applyNumberFormat="1" applyFont="1" applyFill="1" applyBorder="1" applyAlignment="1">
      <alignment horizontal="center" vertical="top"/>
    </xf>
    <xf numFmtId="9" fontId="5" fillId="0" borderId="36" xfId="0" applyNumberFormat="1" applyFont="1" applyFill="1" applyBorder="1" applyAlignment="1">
      <alignment horizontal="center" vertical="top"/>
    </xf>
    <xf numFmtId="0" fontId="5" fillId="0" borderId="4" xfId="0" applyFont="1" applyFill="1" applyBorder="1" applyAlignment="1">
      <alignment horizontal="center" vertical="top" wrapText="1"/>
    </xf>
    <xf numFmtId="0" fontId="5" fillId="0" borderId="48" xfId="0" applyFont="1" applyFill="1" applyBorder="1" applyAlignment="1">
      <alignment horizontal="center" vertical="top" wrapText="1"/>
    </xf>
    <xf numFmtId="0" fontId="5" fillId="0" borderId="45" xfId="0" applyFont="1" applyFill="1" applyBorder="1" applyAlignment="1">
      <alignment horizontal="center" vertical="top" wrapText="1"/>
    </xf>
    <xf numFmtId="0" fontId="5" fillId="0" borderId="22"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61" xfId="0" applyFont="1" applyFill="1" applyBorder="1" applyAlignment="1">
      <alignment horizontal="center" vertical="top" wrapText="1"/>
    </xf>
    <xf numFmtId="0" fontId="5" fillId="0" borderId="51" xfId="0" applyFont="1" applyFill="1" applyBorder="1" applyAlignment="1">
      <alignment horizontal="center" vertical="top" wrapText="1"/>
    </xf>
    <xf numFmtId="0" fontId="5" fillId="0" borderId="35" xfId="0" applyFont="1" applyFill="1" applyBorder="1" applyAlignment="1">
      <alignment horizontal="center" vertical="top" wrapText="1"/>
    </xf>
    <xf numFmtId="0" fontId="5" fillId="3" borderId="26" xfId="0" applyFont="1" applyFill="1" applyBorder="1" applyAlignment="1">
      <alignment vertical="top" wrapText="1"/>
    </xf>
    <xf numFmtId="0" fontId="5" fillId="3" borderId="26" xfId="0" applyFont="1" applyFill="1" applyBorder="1" applyAlignment="1">
      <alignment horizontal="center" vertical="top" wrapText="1"/>
    </xf>
    <xf numFmtId="0" fontId="22" fillId="0" borderId="68" xfId="0" applyFont="1" applyFill="1" applyBorder="1" applyAlignment="1">
      <alignment horizontal="left" vertical="top" wrapText="1"/>
    </xf>
    <xf numFmtId="0" fontId="5" fillId="0" borderId="38" xfId="0" applyFont="1" applyFill="1" applyBorder="1" applyAlignment="1">
      <alignment horizontal="left" vertical="top"/>
    </xf>
    <xf numFmtId="0" fontId="22" fillId="0" borderId="51" xfId="0" applyFont="1" applyFill="1" applyBorder="1" applyAlignment="1">
      <alignment horizontal="left" vertical="top"/>
    </xf>
    <xf numFmtId="0" fontId="5" fillId="0" borderId="35" xfId="0" applyFont="1" applyFill="1" applyBorder="1" applyAlignment="1">
      <alignment horizontal="left" vertical="top"/>
    </xf>
    <xf numFmtId="9" fontId="22" fillId="0" borderId="45" xfId="0" applyNumberFormat="1" applyFont="1" applyFill="1" applyBorder="1" applyAlignment="1">
      <alignment horizontal="center" vertical="top"/>
    </xf>
    <xf numFmtId="0" fontId="22" fillId="0" borderId="28" xfId="0" applyFont="1" applyFill="1" applyBorder="1" applyAlignment="1">
      <alignment horizontal="left" vertical="top" wrapText="1"/>
    </xf>
    <xf numFmtId="0" fontId="5" fillId="0" borderId="44" xfId="0" applyFont="1" applyFill="1" applyBorder="1" applyAlignment="1">
      <alignment horizontal="center" vertical="top" wrapText="1"/>
    </xf>
    <xf numFmtId="0" fontId="22" fillId="0" borderId="47" xfId="0" applyFont="1" applyFill="1" applyBorder="1" applyAlignment="1">
      <alignment horizontal="left" vertical="top"/>
    </xf>
    <xf numFmtId="0" fontId="22" fillId="0" borderId="5" xfId="0" applyFont="1" applyFill="1" applyBorder="1" applyAlignment="1">
      <alignment horizontal="left" vertical="top" wrapText="1"/>
    </xf>
    <xf numFmtId="9" fontId="5" fillId="0" borderId="4" xfId="0" applyNumberFormat="1" applyFont="1" applyFill="1" applyBorder="1" applyAlignment="1">
      <alignment horizontal="center" vertical="top"/>
    </xf>
    <xf numFmtId="0" fontId="22" fillId="0" borderId="3" xfId="0" applyFont="1" applyFill="1" applyBorder="1" applyAlignment="1">
      <alignment horizontal="left" vertical="top" wrapText="1"/>
    </xf>
    <xf numFmtId="0" fontId="22" fillId="0" borderId="50" xfId="0" applyFont="1" applyFill="1" applyBorder="1" applyAlignment="1">
      <alignment horizontal="left" vertical="top" wrapText="1"/>
    </xf>
    <xf numFmtId="0" fontId="22" fillId="0" borderId="44" xfId="0" applyFont="1" applyFill="1" applyBorder="1" applyAlignment="1">
      <alignment horizontal="left" vertical="top" wrapText="1"/>
    </xf>
    <xf numFmtId="0" fontId="5" fillId="0" borderId="39" xfId="0" applyFont="1" applyFill="1" applyBorder="1" applyAlignment="1">
      <alignment horizontal="left" vertical="top" wrapText="1"/>
    </xf>
    <xf numFmtId="0" fontId="22" fillId="0" borderId="5" xfId="0" applyFont="1" applyFill="1" applyBorder="1" applyAlignment="1">
      <alignment horizontal="left" vertical="top"/>
    </xf>
    <xf numFmtId="9" fontId="5" fillId="0" borderId="23" xfId="0" applyNumberFormat="1" applyFont="1" applyFill="1" applyBorder="1" applyAlignment="1">
      <alignment horizontal="center" vertical="top"/>
    </xf>
    <xf numFmtId="164" fontId="4" fillId="5" borderId="20" xfId="0" applyNumberFormat="1" applyFont="1" applyFill="1" applyBorder="1" applyAlignment="1">
      <alignment horizontal="center" vertical="top"/>
    </xf>
    <xf numFmtId="164" fontId="5" fillId="0" borderId="53" xfId="0" applyNumberFormat="1" applyFont="1" applyFill="1" applyBorder="1" applyAlignment="1">
      <alignment horizontal="center" vertical="top"/>
    </xf>
    <xf numFmtId="164" fontId="5" fillId="0" borderId="58" xfId="0" applyNumberFormat="1" applyFont="1" applyFill="1" applyBorder="1" applyAlignment="1">
      <alignment horizontal="center" vertical="top"/>
    </xf>
    <xf numFmtId="164" fontId="5" fillId="0" borderId="63" xfId="0" applyNumberFormat="1" applyFont="1" applyFill="1" applyBorder="1" applyAlignment="1">
      <alignment horizontal="center" vertical="top"/>
    </xf>
    <xf numFmtId="164" fontId="5" fillId="0" borderId="24" xfId="0" applyNumberFormat="1" applyFont="1" applyFill="1" applyBorder="1" applyAlignment="1">
      <alignment horizontal="center" vertical="top" wrapText="1"/>
    </xf>
    <xf numFmtId="164" fontId="5" fillId="0" borderId="24" xfId="0" applyNumberFormat="1" applyFont="1" applyFill="1" applyBorder="1" applyAlignment="1">
      <alignment horizontal="center" vertical="top"/>
    </xf>
    <xf numFmtId="0" fontId="31" fillId="0" borderId="27" xfId="0" applyFont="1" applyBorder="1" applyAlignment="1">
      <alignment vertical="top"/>
    </xf>
    <xf numFmtId="9" fontId="22" fillId="0" borderId="22" xfId="0" applyNumberFormat="1" applyFont="1" applyFill="1" applyBorder="1" applyAlignment="1">
      <alignment horizontal="center" vertical="top"/>
    </xf>
    <xf numFmtId="49" fontId="30" fillId="3" borderId="33" xfId="0" applyNumberFormat="1" applyFont="1" applyFill="1" applyBorder="1" applyAlignment="1">
      <alignment horizontal="center" vertical="top"/>
    </xf>
    <xf numFmtId="0" fontId="25" fillId="0" borderId="6" xfId="0" applyFont="1" applyFill="1" applyBorder="1" applyAlignment="1">
      <alignment horizontal="center" vertical="top" wrapText="1"/>
    </xf>
    <xf numFmtId="49" fontId="30" fillId="3" borderId="11" xfId="0" applyNumberFormat="1" applyFont="1" applyFill="1" applyBorder="1" applyAlignment="1">
      <alignment horizontal="center" vertical="top"/>
    </xf>
    <xf numFmtId="0" fontId="25" fillId="0" borderId="46" xfId="0" applyFont="1" applyFill="1" applyBorder="1" applyAlignment="1">
      <alignment horizontal="center" vertical="top" wrapText="1"/>
    </xf>
    <xf numFmtId="49" fontId="30" fillId="3" borderId="36" xfId="0" applyNumberFormat="1" applyFont="1" applyFill="1" applyBorder="1" applyAlignment="1">
      <alignment horizontal="center" vertical="top"/>
    </xf>
    <xf numFmtId="0" fontId="25" fillId="0" borderId="65" xfId="0" applyFont="1" applyFill="1" applyBorder="1" applyAlignment="1">
      <alignment horizontal="center" vertical="top" wrapText="1"/>
    </xf>
    <xf numFmtId="49" fontId="30" fillId="3" borderId="0" xfId="0" applyNumberFormat="1" applyFont="1" applyFill="1" applyBorder="1" applyAlignment="1">
      <alignment horizontal="center" vertical="top"/>
    </xf>
    <xf numFmtId="0" fontId="25" fillId="0" borderId="35" xfId="0" applyFont="1" applyFill="1" applyBorder="1" applyAlignment="1">
      <alignment horizontal="center" vertical="top" wrapText="1"/>
    </xf>
    <xf numFmtId="49" fontId="30" fillId="2" borderId="62" xfId="0" applyNumberFormat="1" applyFont="1" applyFill="1" applyBorder="1" applyAlignment="1">
      <alignment horizontal="center" vertical="top"/>
    </xf>
    <xf numFmtId="49" fontId="30" fillId="3" borderId="62" xfId="0" applyNumberFormat="1" applyFont="1" applyFill="1" applyBorder="1" applyAlignment="1">
      <alignment horizontal="center" vertical="top"/>
    </xf>
    <xf numFmtId="49" fontId="30" fillId="3" borderId="63" xfId="0" applyNumberFormat="1" applyFont="1" applyFill="1" applyBorder="1" applyAlignment="1">
      <alignment horizontal="center" vertical="top"/>
    </xf>
    <xf numFmtId="49" fontId="30" fillId="2" borderId="40" xfId="0" applyNumberFormat="1" applyFont="1" applyFill="1" applyBorder="1" applyAlignment="1">
      <alignment horizontal="center" vertical="top"/>
    </xf>
    <xf numFmtId="49" fontId="30" fillId="3" borderId="40" xfId="0" applyNumberFormat="1" applyFont="1" applyFill="1" applyBorder="1" applyAlignment="1">
      <alignment horizontal="center" vertical="top"/>
    </xf>
    <xf numFmtId="0" fontId="25" fillId="0" borderId="68" xfId="0" applyFont="1" applyFill="1" applyBorder="1" applyAlignment="1">
      <alignment horizontal="left" vertical="top"/>
    </xf>
    <xf numFmtId="0" fontId="25" fillId="0" borderId="38" xfId="0" applyFont="1" applyFill="1" applyBorder="1" applyAlignment="1">
      <alignment horizontal="left" vertical="top"/>
    </xf>
    <xf numFmtId="1" fontId="27" fillId="0" borderId="4" xfId="0" applyNumberFormat="1" applyFont="1" applyFill="1" applyBorder="1" applyAlignment="1">
      <alignment horizontal="center" vertical="top"/>
    </xf>
    <xf numFmtId="49" fontId="27" fillId="0" borderId="6" xfId="0" applyNumberFormat="1" applyFont="1" applyFill="1" applyBorder="1" applyAlignment="1">
      <alignment horizontal="center" vertical="top"/>
    </xf>
    <xf numFmtId="1" fontId="27" fillId="0" borderId="45" xfId="0" applyNumberFormat="1" applyFont="1" applyFill="1" applyBorder="1" applyAlignment="1">
      <alignment horizontal="center" vertical="top"/>
    </xf>
    <xf numFmtId="49" fontId="27" fillId="0" borderId="46" xfId="0" applyNumberFormat="1" applyFont="1" applyFill="1" applyBorder="1" applyAlignment="1">
      <alignment horizontal="center" vertical="top"/>
    </xf>
    <xf numFmtId="9" fontId="27" fillId="0" borderId="45" xfId="0" applyNumberFormat="1" applyFont="1" applyFill="1" applyBorder="1" applyAlignment="1">
      <alignment horizontal="center" vertical="top"/>
    </xf>
    <xf numFmtId="0" fontId="27" fillId="0" borderId="46" xfId="0" applyNumberFormat="1" applyFont="1" applyFill="1" applyBorder="1" applyAlignment="1">
      <alignment horizontal="center" vertical="top"/>
    </xf>
    <xf numFmtId="9" fontId="27" fillId="0" borderId="36" xfId="0" applyNumberFormat="1" applyFont="1" applyFill="1" applyBorder="1" applyAlignment="1">
      <alignment horizontal="center" vertical="top"/>
    </xf>
    <xf numFmtId="1" fontId="25" fillId="0" borderId="48" xfId="0" applyNumberFormat="1" applyFont="1" applyFill="1" applyBorder="1" applyAlignment="1">
      <alignment horizontal="center" vertical="top"/>
    </xf>
    <xf numFmtId="49" fontId="25" fillId="0" borderId="65" xfId="0" applyNumberFormat="1" applyFont="1" applyFill="1" applyBorder="1" applyAlignment="1">
      <alignment horizontal="center" vertical="top"/>
    </xf>
    <xf numFmtId="0" fontId="25" fillId="0" borderId="59" xfId="0" applyNumberFormat="1" applyFont="1" applyFill="1" applyBorder="1" applyAlignment="1">
      <alignment horizontal="center" vertical="top"/>
    </xf>
    <xf numFmtId="1" fontId="5" fillId="0" borderId="28" xfId="0" applyNumberFormat="1" applyFont="1" applyFill="1" applyBorder="1" applyAlignment="1">
      <alignment horizontal="center" vertical="top"/>
    </xf>
    <xf numFmtId="0" fontId="22" fillId="0" borderId="3" xfId="0" applyFont="1" applyFill="1" applyBorder="1" applyAlignment="1">
      <alignment horizontal="left" vertical="top"/>
    </xf>
    <xf numFmtId="0" fontId="22" fillId="0" borderId="44" xfId="0" applyFont="1" applyFill="1" applyBorder="1" applyAlignment="1">
      <alignment horizontal="left" vertical="top"/>
    </xf>
    <xf numFmtId="0" fontId="5" fillId="0" borderId="39" xfId="0" applyFont="1" applyFill="1" applyBorder="1" applyAlignment="1">
      <alignment horizontal="left" vertical="top"/>
    </xf>
    <xf numFmtId="164" fontId="4" fillId="3" borderId="32" xfId="0" applyNumberFormat="1" applyFont="1" applyFill="1" applyBorder="1" applyAlignment="1">
      <alignment horizontal="center" vertical="top"/>
    </xf>
    <xf numFmtId="0" fontId="5" fillId="3" borderId="31" xfId="0" applyFont="1" applyFill="1" applyBorder="1" applyAlignment="1">
      <alignment horizontal="center" vertical="top" wrapText="1"/>
    </xf>
    <xf numFmtId="2" fontId="4" fillId="5" borderId="20" xfId="0" applyNumberFormat="1" applyFont="1" applyFill="1" applyBorder="1" applyAlignment="1">
      <alignment horizontal="center" vertical="top"/>
    </xf>
    <xf numFmtId="2" fontId="5" fillId="0" borderId="7" xfId="0" applyNumberFormat="1" applyFont="1" applyFill="1" applyBorder="1" applyAlignment="1">
      <alignment horizontal="center" vertical="center" wrapText="1"/>
    </xf>
    <xf numFmtId="2" fontId="5" fillId="0" borderId="3" xfId="0" applyNumberFormat="1" applyFont="1" applyFill="1" applyBorder="1" applyAlignment="1">
      <alignment horizontal="center" vertical="center"/>
    </xf>
    <xf numFmtId="2" fontId="4" fillId="5" borderId="18" xfId="0" applyNumberFormat="1" applyFont="1" applyFill="1" applyBorder="1" applyAlignment="1">
      <alignment horizontal="center" vertical="top"/>
    </xf>
    <xf numFmtId="49" fontId="22" fillId="0" borderId="6" xfId="0" applyNumberFormat="1" applyFont="1" applyFill="1" applyBorder="1" applyAlignment="1">
      <alignment horizontal="center" vertical="top"/>
    </xf>
    <xf numFmtId="49" fontId="22" fillId="0" borderId="46" xfId="0" applyNumberFormat="1" applyFont="1" applyFill="1" applyBorder="1" applyAlignment="1">
      <alignment horizontal="center" vertical="top"/>
    </xf>
    <xf numFmtId="0" fontId="22" fillId="0" borderId="46" xfId="0" applyNumberFormat="1" applyFont="1" applyFill="1" applyBorder="1" applyAlignment="1">
      <alignment horizontal="center" vertical="top"/>
    </xf>
    <xf numFmtId="9" fontId="22" fillId="0" borderId="36" xfId="0" applyNumberFormat="1" applyFont="1" applyFill="1" applyBorder="1" applyAlignment="1">
      <alignment horizontal="center" vertical="top"/>
    </xf>
    <xf numFmtId="1" fontId="5" fillId="0" borderId="68" xfId="0" applyNumberFormat="1" applyFont="1" applyFill="1" applyBorder="1" applyAlignment="1">
      <alignment horizontal="center" vertical="top"/>
    </xf>
    <xf numFmtId="9" fontId="5" fillId="0" borderId="68" xfId="0" applyNumberFormat="1" applyFont="1" applyFill="1" applyBorder="1" applyAlignment="1">
      <alignment horizontal="center" vertical="top"/>
    </xf>
    <xf numFmtId="9" fontId="5" fillId="0" borderId="38" xfId="0" applyNumberFormat="1" applyFont="1" applyFill="1" applyBorder="1" applyAlignment="1">
      <alignment horizontal="center" vertical="top"/>
    </xf>
    <xf numFmtId="0" fontId="22" fillId="0" borderId="35" xfId="0" applyFont="1" applyFill="1" applyBorder="1" applyAlignment="1">
      <alignment horizontal="left" vertical="top" wrapText="1"/>
    </xf>
    <xf numFmtId="49" fontId="30" fillId="2" borderId="63" xfId="0" applyNumberFormat="1" applyFont="1" applyFill="1" applyBorder="1" applyAlignment="1">
      <alignment horizontal="center" vertical="top"/>
    </xf>
    <xf numFmtId="49" fontId="30" fillId="3" borderId="16" xfId="0" applyNumberFormat="1" applyFont="1" applyFill="1" applyBorder="1" applyAlignment="1">
      <alignment horizontal="center" vertical="top"/>
    </xf>
    <xf numFmtId="49" fontId="30" fillId="2" borderId="34" xfId="0" applyNumberFormat="1" applyFont="1" applyFill="1" applyBorder="1" applyAlignment="1">
      <alignment horizontal="center" vertical="top"/>
    </xf>
    <xf numFmtId="49" fontId="30" fillId="2" borderId="10" xfId="0" applyNumberFormat="1" applyFont="1" applyFill="1" applyBorder="1" applyAlignment="1">
      <alignment horizontal="center" vertical="top"/>
    </xf>
    <xf numFmtId="49" fontId="30" fillId="2" borderId="35" xfId="0" applyNumberFormat="1" applyFont="1" applyFill="1" applyBorder="1" applyAlignment="1">
      <alignment horizontal="center" vertical="top"/>
    </xf>
    <xf numFmtId="0" fontId="31" fillId="0" borderId="16" xfId="0" applyFont="1" applyBorder="1" applyAlignment="1">
      <alignment horizontal="center" vertical="top"/>
    </xf>
    <xf numFmtId="9" fontId="27" fillId="0" borderId="22" xfId="0" applyNumberFormat="1" applyFont="1" applyFill="1" applyBorder="1" applyAlignment="1">
      <alignment horizontal="center" vertical="top"/>
    </xf>
    <xf numFmtId="164" fontId="25" fillId="0" borderId="44" xfId="0" applyNumberFormat="1" applyFont="1" applyFill="1" applyBorder="1" applyAlignment="1">
      <alignment horizontal="center" vertical="center" wrapText="1"/>
    </xf>
    <xf numFmtId="0" fontId="27" fillId="0" borderId="44" xfId="0" applyFont="1" applyFill="1" applyBorder="1" applyAlignment="1">
      <alignment horizontal="left" vertical="top" wrapText="1"/>
    </xf>
    <xf numFmtId="0" fontId="25" fillId="0" borderId="51" xfId="0" applyFont="1" applyFill="1" applyBorder="1" applyAlignment="1">
      <alignment horizontal="center" vertical="top" wrapText="1"/>
    </xf>
    <xf numFmtId="0" fontId="25" fillId="0" borderId="39" xfId="0" applyFont="1" applyFill="1" applyBorder="1" applyAlignment="1">
      <alignment horizontal="left" vertical="top" wrapText="1"/>
    </xf>
    <xf numFmtId="0" fontId="25" fillId="3" borderId="26" xfId="0" applyFont="1" applyFill="1" applyBorder="1" applyAlignment="1">
      <alignment vertical="top" wrapText="1"/>
    </xf>
    <xf numFmtId="0" fontId="25" fillId="3" borderId="26" xfId="0" applyFont="1" applyFill="1" applyBorder="1" applyAlignment="1">
      <alignment horizontal="center" vertical="top" wrapText="1"/>
    </xf>
    <xf numFmtId="0" fontId="27" fillId="0" borderId="28" xfId="0" applyFont="1" applyFill="1" applyBorder="1" applyAlignment="1">
      <alignment horizontal="left" vertical="top" wrapText="1"/>
    </xf>
    <xf numFmtId="0" fontId="24" fillId="0" borderId="27" xfId="0" applyFont="1" applyBorder="1" applyAlignment="1">
      <alignment vertical="top"/>
    </xf>
    <xf numFmtId="9" fontId="25" fillId="0" borderId="23" xfId="0" applyNumberFormat="1" applyFont="1" applyFill="1" applyBorder="1" applyAlignment="1">
      <alignment horizontal="center" vertical="top"/>
    </xf>
    <xf numFmtId="164" fontId="25" fillId="0" borderId="55" xfId="0" applyNumberFormat="1" applyFont="1" applyFill="1" applyBorder="1" applyAlignment="1">
      <alignment horizontal="center" vertical="center"/>
    </xf>
    <xf numFmtId="164" fontId="30" fillId="0" borderId="44" xfId="0" applyNumberFormat="1" applyFont="1" applyFill="1" applyBorder="1" applyAlignment="1">
      <alignment horizontal="center" vertical="center" wrapText="1"/>
    </xf>
    <xf numFmtId="164" fontId="30" fillId="0" borderId="55" xfId="0" applyNumberFormat="1" applyFont="1" applyFill="1" applyBorder="1" applyAlignment="1">
      <alignment horizontal="center" vertical="center"/>
    </xf>
    <xf numFmtId="9" fontId="25" fillId="0" borderId="48" xfId="0" applyNumberFormat="1" applyFont="1" applyFill="1" applyBorder="1" applyAlignment="1">
      <alignment horizontal="center" vertical="top"/>
    </xf>
    <xf numFmtId="0" fontId="25" fillId="0" borderId="49" xfId="0" applyNumberFormat="1" applyFont="1" applyFill="1" applyBorder="1" applyAlignment="1">
      <alignment horizontal="center" vertical="top"/>
    </xf>
    <xf numFmtId="164" fontId="30" fillId="0" borderId="50" xfId="0" applyNumberFormat="1" applyFont="1" applyFill="1" applyBorder="1" applyAlignment="1">
      <alignment horizontal="center" vertical="center" wrapText="1"/>
    </xf>
    <xf numFmtId="164" fontId="30" fillId="0" borderId="57" xfId="0" applyNumberFormat="1" applyFont="1" applyFill="1" applyBorder="1" applyAlignment="1">
      <alignment horizontal="center" vertical="center"/>
    </xf>
    <xf numFmtId="164" fontId="30" fillId="0" borderId="24" xfId="0" applyNumberFormat="1" applyFont="1" applyFill="1" applyBorder="1" applyAlignment="1">
      <alignment horizontal="center" vertical="center" wrapText="1"/>
    </xf>
    <xf numFmtId="164" fontId="30" fillId="0" borderId="42" xfId="0" applyNumberFormat="1" applyFont="1" applyFill="1" applyBorder="1" applyAlignment="1">
      <alignment horizontal="center" vertical="center"/>
    </xf>
    <xf numFmtId="0" fontId="25" fillId="0" borderId="31" xfId="0" applyFont="1" applyBorder="1" applyAlignment="1">
      <alignment vertical="top"/>
    </xf>
    <xf numFmtId="2" fontId="25" fillId="0" borderId="0" xfId="0" applyNumberFormat="1" applyFont="1" applyAlignment="1">
      <alignment vertical="top"/>
    </xf>
    <xf numFmtId="164" fontId="25" fillId="0" borderId="0" xfId="0" applyNumberFormat="1" applyFont="1" applyAlignment="1">
      <alignment vertical="top"/>
    </xf>
    <xf numFmtId="2" fontId="5" fillId="0" borderId="53" xfId="0" applyNumberFormat="1" applyFont="1" applyFill="1" applyBorder="1" applyAlignment="1">
      <alignment horizontal="center" vertical="center"/>
    </xf>
    <xf numFmtId="2" fontId="5" fillId="0" borderId="63" xfId="0" applyNumberFormat="1" applyFont="1" applyFill="1" applyBorder="1" applyAlignment="1">
      <alignment horizontal="center" vertical="center"/>
    </xf>
    <xf numFmtId="2" fontId="4" fillId="5" borderId="60" xfId="0" applyNumberFormat="1" applyFont="1" applyFill="1" applyBorder="1" applyAlignment="1">
      <alignment horizontal="center" vertical="top"/>
    </xf>
    <xf numFmtId="2" fontId="5" fillId="0" borderId="5" xfId="0" applyNumberFormat="1" applyFont="1" applyFill="1" applyBorder="1" applyAlignment="1">
      <alignment horizontal="center" vertical="center"/>
    </xf>
    <xf numFmtId="2" fontId="5" fillId="0" borderId="51" xfId="0" applyNumberFormat="1" applyFont="1" applyFill="1" applyBorder="1" applyAlignment="1">
      <alignment horizontal="center" vertical="center"/>
    </xf>
    <xf numFmtId="2" fontId="5" fillId="0" borderId="52" xfId="0" applyNumberFormat="1" applyFont="1" applyFill="1" applyBorder="1" applyAlignment="1">
      <alignment horizontal="center" vertical="center" wrapText="1"/>
    </xf>
    <xf numFmtId="2" fontId="5" fillId="0" borderId="44" xfId="0" applyNumberFormat="1" applyFont="1" applyFill="1" applyBorder="1" applyAlignment="1">
      <alignment horizontal="center" vertical="center"/>
    </xf>
    <xf numFmtId="2" fontId="5" fillId="0" borderId="10" xfId="0" applyNumberFormat="1" applyFont="1" applyFill="1" applyBorder="1" applyAlignment="1">
      <alignment horizontal="center" vertical="center"/>
    </xf>
    <xf numFmtId="2" fontId="5" fillId="0" borderId="0" xfId="0" applyNumberFormat="1" applyFont="1" applyFill="1" applyBorder="1" applyAlignment="1">
      <alignment horizontal="center" vertical="center" wrapText="1"/>
    </xf>
    <xf numFmtId="2" fontId="5" fillId="0" borderId="24" xfId="0" applyNumberFormat="1" applyFont="1" applyFill="1" applyBorder="1" applyAlignment="1">
      <alignment horizontal="center" vertical="center"/>
    </xf>
    <xf numFmtId="1" fontId="5" fillId="0" borderId="48" xfId="0" applyNumberFormat="1" applyFont="1" applyFill="1" applyBorder="1" applyAlignment="1">
      <alignment horizontal="center" vertical="top"/>
    </xf>
    <xf numFmtId="0" fontId="5" fillId="0" borderId="43" xfId="0" applyFont="1" applyBorder="1" applyAlignment="1">
      <alignment horizontal="center" vertical="top"/>
    </xf>
    <xf numFmtId="164" fontId="5" fillId="0" borderId="62" xfId="0" applyNumberFormat="1" applyFont="1" applyFill="1" applyBorder="1" applyAlignment="1">
      <alignment horizontal="center" vertical="center"/>
    </xf>
    <xf numFmtId="164" fontId="5" fillId="0" borderId="43" xfId="0" applyNumberFormat="1" applyFont="1" applyFill="1" applyBorder="1" applyAlignment="1">
      <alignment horizontal="center" vertical="center" wrapText="1"/>
    </xf>
    <xf numFmtId="164" fontId="5" fillId="0" borderId="43" xfId="0" applyNumberFormat="1" applyFont="1" applyFill="1" applyBorder="1" applyAlignment="1">
      <alignment horizontal="center" vertical="center"/>
    </xf>
    <xf numFmtId="0" fontId="5" fillId="7" borderId="12" xfId="0" applyFont="1" applyFill="1" applyBorder="1" applyAlignment="1">
      <alignment vertical="top" wrapText="1"/>
    </xf>
    <xf numFmtId="0" fontId="5" fillId="7" borderId="44" xfId="0" applyFont="1" applyFill="1" applyBorder="1" applyAlignment="1">
      <alignment vertical="top" wrapText="1"/>
    </xf>
    <xf numFmtId="0" fontId="10" fillId="0" borderId="44" xfId="0" applyFont="1" applyBorder="1" applyAlignment="1">
      <alignment wrapText="1"/>
    </xf>
    <xf numFmtId="0" fontId="10" fillId="0" borderId="44" xfId="0" applyFont="1" applyFill="1" applyBorder="1" applyAlignment="1">
      <alignment vertical="top" wrapText="1"/>
    </xf>
    <xf numFmtId="0" fontId="10" fillId="0" borderId="44" xfId="0" applyFont="1" applyBorder="1" applyAlignment="1">
      <alignment vertical="center" wrapText="1"/>
    </xf>
    <xf numFmtId="0" fontId="10" fillId="7" borderId="44" xfId="0" applyFont="1" applyFill="1" applyBorder="1" applyAlignment="1">
      <alignment vertical="center" wrapText="1"/>
    </xf>
    <xf numFmtId="0" fontId="10" fillId="0" borderId="44" xfId="0" applyFont="1" applyFill="1" applyBorder="1" applyAlignment="1">
      <alignment horizontal="left" vertical="top" wrapText="1"/>
    </xf>
    <xf numFmtId="0" fontId="5" fillId="0" borderId="44" xfId="0" applyFont="1" applyFill="1" applyBorder="1" applyAlignment="1">
      <alignment horizontal="left" vertical="top" wrapText="1"/>
    </xf>
    <xf numFmtId="0" fontId="5" fillId="0" borderId="44" xfId="2" applyFont="1" applyFill="1" applyBorder="1" applyAlignment="1">
      <alignment horizontal="left" vertical="top" wrapText="1"/>
    </xf>
    <xf numFmtId="164" fontId="4" fillId="5" borderId="70" xfId="0" applyNumberFormat="1" applyFont="1" applyFill="1" applyBorder="1" applyAlignment="1">
      <alignment horizontal="center" vertical="top"/>
    </xf>
    <xf numFmtId="0" fontId="22" fillId="0" borderId="69" xfId="0" applyFont="1" applyFill="1" applyBorder="1" applyAlignment="1">
      <alignment horizontal="center" vertical="top"/>
    </xf>
    <xf numFmtId="0" fontId="22" fillId="0" borderId="44" xfId="0" applyFont="1" applyFill="1" applyBorder="1" applyAlignment="1">
      <alignment horizontal="center" vertical="top"/>
    </xf>
    <xf numFmtId="0" fontId="34" fillId="10" borderId="70" xfId="0" applyFont="1" applyFill="1" applyBorder="1" applyAlignment="1">
      <alignment horizontal="center" vertical="top"/>
    </xf>
    <xf numFmtId="164" fontId="4" fillId="0" borderId="24" xfId="0" applyNumberFormat="1" applyFont="1" applyFill="1" applyBorder="1" applyAlignment="1">
      <alignment horizontal="center" vertical="center" wrapText="1"/>
    </xf>
    <xf numFmtId="164" fontId="4" fillId="0" borderId="24" xfId="0" applyNumberFormat="1" applyFont="1" applyFill="1" applyBorder="1" applyAlignment="1">
      <alignment horizontal="center" vertical="center"/>
    </xf>
    <xf numFmtId="49" fontId="4" fillId="2" borderId="35" xfId="0" applyNumberFormat="1" applyFont="1" applyFill="1" applyBorder="1" applyAlignment="1">
      <alignment horizontal="center" vertical="top"/>
    </xf>
    <xf numFmtId="49" fontId="4" fillId="3" borderId="22" xfId="0" applyNumberFormat="1" applyFont="1" applyFill="1" applyBorder="1" applyAlignment="1">
      <alignment horizontal="center" vertical="top"/>
    </xf>
    <xf numFmtId="164" fontId="4" fillId="3" borderId="31" xfId="0" applyNumberFormat="1" applyFont="1" applyFill="1" applyBorder="1" applyAlignment="1">
      <alignment horizontal="center" vertical="top"/>
    </xf>
    <xf numFmtId="0" fontId="5" fillId="3" borderId="37" xfId="0" applyFont="1" applyFill="1" applyBorder="1" applyAlignment="1">
      <alignment horizontal="center" vertical="top" wrapText="1"/>
    </xf>
    <xf numFmtId="164" fontId="4" fillId="2" borderId="31" xfId="0" applyNumberFormat="1" applyFont="1" applyFill="1" applyBorder="1" applyAlignment="1">
      <alignment horizontal="center" vertical="top"/>
    </xf>
    <xf numFmtId="49" fontId="4" fillId="6" borderId="1" xfId="0" applyNumberFormat="1" applyFont="1" applyFill="1" applyBorder="1" applyAlignment="1">
      <alignment horizontal="center" vertical="top"/>
    </xf>
    <xf numFmtId="164" fontId="4" fillId="6" borderId="60" xfId="0" applyNumberFormat="1" applyFont="1" applyFill="1" applyBorder="1" applyAlignment="1">
      <alignment horizontal="center" vertical="top"/>
    </xf>
    <xf numFmtId="164" fontId="4" fillId="6" borderId="18" xfId="0" applyNumberFormat="1" applyFont="1" applyFill="1" applyBorder="1" applyAlignment="1">
      <alignment horizontal="center" vertical="top"/>
    </xf>
    <xf numFmtId="0" fontId="5" fillId="0" borderId="0" xfId="0" applyFont="1" applyFill="1" applyBorder="1" applyAlignment="1">
      <alignment vertical="top"/>
    </xf>
    <xf numFmtId="0" fontId="4" fillId="0" borderId="0" xfId="0" applyFont="1" applyBorder="1" applyAlignment="1">
      <alignment horizontal="right" vertical="top" wrapText="1"/>
    </xf>
    <xf numFmtId="0" fontId="6" fillId="0" borderId="0" xfId="0" applyFont="1" applyBorder="1" applyAlignment="1">
      <alignment horizontal="right" vertical="top" wrapText="1"/>
    </xf>
    <xf numFmtId="49" fontId="5" fillId="0" borderId="0" xfId="0" applyNumberFormat="1" applyFont="1" applyFill="1" applyBorder="1" applyAlignment="1">
      <alignment horizontal="right" vertical="top"/>
    </xf>
    <xf numFmtId="0" fontId="22" fillId="0" borderId="62" xfId="0" applyFont="1" applyBorder="1" applyAlignment="1">
      <alignment horizontal="center" vertical="center" wrapText="1"/>
    </xf>
    <xf numFmtId="0" fontId="22" fillId="0" borderId="43" xfId="0" applyFont="1" applyFill="1" applyBorder="1" applyAlignment="1">
      <alignment horizontal="center" vertical="top" wrapText="1"/>
    </xf>
    <xf numFmtId="0" fontId="22" fillId="0" borderId="43" xfId="0" applyFont="1" applyFill="1" applyBorder="1" applyAlignment="1">
      <alignment horizontal="center" vertical="center" wrapText="1"/>
    </xf>
    <xf numFmtId="164" fontId="9" fillId="0" borderId="31" xfId="0" applyNumberFormat="1" applyFont="1" applyBorder="1" applyAlignment="1">
      <alignment horizontal="center" vertical="center"/>
    </xf>
    <xf numFmtId="164" fontId="4" fillId="0" borderId="32" xfId="0" applyNumberFormat="1" applyFont="1" applyBorder="1" applyAlignment="1">
      <alignment horizontal="center" vertical="center"/>
    </xf>
    <xf numFmtId="164" fontId="10" fillId="0" borderId="56" xfId="0" applyNumberFormat="1" applyFont="1" applyBorder="1" applyAlignment="1">
      <alignment horizontal="center" vertical="top"/>
    </xf>
    <xf numFmtId="164" fontId="5" fillId="0" borderId="50" xfId="0" applyNumberFormat="1" applyFont="1" applyBorder="1" applyAlignment="1">
      <alignment horizontal="center" vertical="top"/>
    </xf>
    <xf numFmtId="164" fontId="10" fillId="0" borderId="53" xfId="0" applyNumberFormat="1" applyFont="1" applyBorder="1" applyAlignment="1">
      <alignment horizontal="center" vertical="top"/>
    </xf>
    <xf numFmtId="164" fontId="5" fillId="0" borderId="44" xfId="0" applyNumberFormat="1" applyFont="1" applyBorder="1" applyAlignment="1">
      <alignment horizontal="center" vertical="top"/>
    </xf>
    <xf numFmtId="164" fontId="10" fillId="0" borderId="67" xfId="0" applyNumberFormat="1" applyFont="1" applyBorder="1" applyAlignment="1">
      <alignment horizontal="center" vertical="top"/>
    </xf>
    <xf numFmtId="164" fontId="5" fillId="0" borderId="12" xfId="0" applyNumberFormat="1" applyFont="1" applyBorder="1" applyAlignment="1">
      <alignment horizontal="center" vertical="top"/>
    </xf>
    <xf numFmtId="164" fontId="9" fillId="7" borderId="31" xfId="0" applyNumberFormat="1" applyFont="1" applyFill="1" applyBorder="1" applyAlignment="1">
      <alignment horizontal="center" vertical="top"/>
    </xf>
    <xf numFmtId="164" fontId="4" fillId="7" borderId="32" xfId="0" applyNumberFormat="1" applyFont="1" applyFill="1" applyBorder="1" applyAlignment="1">
      <alignment horizontal="center" vertical="top"/>
    </xf>
    <xf numFmtId="164" fontId="9" fillId="5" borderId="31" xfId="0" applyNumberFormat="1" applyFont="1" applyFill="1" applyBorder="1" applyAlignment="1">
      <alignment horizontal="center" vertical="top"/>
    </xf>
    <xf numFmtId="164" fontId="9" fillId="5" borderId="32" xfId="0" applyNumberFormat="1" applyFont="1" applyFill="1" applyBorder="1" applyAlignment="1">
      <alignment horizontal="center" vertical="top"/>
    </xf>
    <xf numFmtId="164" fontId="5" fillId="0" borderId="3" xfId="0" applyNumberFormat="1" applyFont="1" applyFill="1" applyBorder="1" applyAlignment="1">
      <alignment horizontal="center" vertical="top" wrapText="1"/>
    </xf>
    <xf numFmtId="164" fontId="5" fillId="7" borderId="3" xfId="0" applyNumberFormat="1" applyFont="1" applyFill="1" applyBorder="1" applyAlignment="1">
      <alignment horizontal="center" vertical="center" wrapText="1"/>
    </xf>
    <xf numFmtId="164" fontId="5" fillId="7" borderId="50" xfId="0" applyNumberFormat="1" applyFont="1" applyFill="1" applyBorder="1" applyAlignment="1">
      <alignment horizontal="center" vertical="center" wrapText="1"/>
    </xf>
    <xf numFmtId="164" fontId="5" fillId="7" borderId="44" xfId="0" applyNumberFormat="1" applyFont="1" applyFill="1" applyBorder="1" applyAlignment="1">
      <alignment horizontal="center" vertical="center" wrapText="1"/>
    </xf>
    <xf numFmtId="164" fontId="5" fillId="0" borderId="4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center" wrapText="1"/>
    </xf>
    <xf numFmtId="2" fontId="5" fillId="0" borderId="44" xfId="0" applyNumberFormat="1" applyFont="1" applyFill="1" applyBorder="1" applyAlignment="1">
      <alignment horizontal="center" vertical="center" wrapText="1"/>
    </xf>
    <xf numFmtId="2" fontId="5" fillId="0" borderId="24" xfId="0" applyNumberFormat="1" applyFont="1" applyFill="1" applyBorder="1" applyAlignment="1">
      <alignment horizontal="center" vertical="center" wrapText="1"/>
    </xf>
    <xf numFmtId="2" fontId="4" fillId="0" borderId="24" xfId="0" applyNumberFormat="1" applyFont="1" applyFill="1" applyBorder="1" applyAlignment="1">
      <alignment horizontal="center" vertical="center" wrapText="1"/>
    </xf>
    <xf numFmtId="164" fontId="4" fillId="2" borderId="32" xfId="0" applyNumberFormat="1" applyFont="1" applyFill="1" applyBorder="1" applyAlignment="1">
      <alignment horizontal="center" vertical="top"/>
    </xf>
    <xf numFmtId="164" fontId="5" fillId="7" borderId="3" xfId="0" applyNumberFormat="1" applyFont="1" applyFill="1" applyBorder="1" applyAlignment="1">
      <alignment horizontal="center" vertical="center"/>
    </xf>
    <xf numFmtId="164" fontId="5" fillId="7" borderId="50" xfId="0" applyNumberFormat="1" applyFont="1" applyFill="1" applyBorder="1" applyAlignment="1">
      <alignment horizontal="center" vertical="center"/>
    </xf>
    <xf numFmtId="164" fontId="5" fillId="7" borderId="44" xfId="0" applyNumberFormat="1" applyFont="1" applyFill="1" applyBorder="1" applyAlignment="1">
      <alignment horizontal="center" vertical="center"/>
    </xf>
    <xf numFmtId="164" fontId="4" fillId="0" borderId="63" xfId="0" applyNumberFormat="1" applyFont="1" applyFill="1" applyBorder="1" applyAlignment="1">
      <alignment horizontal="center" vertical="center"/>
    </xf>
    <xf numFmtId="0" fontId="5" fillId="7" borderId="3" xfId="0" applyFont="1" applyFill="1" applyBorder="1" applyAlignment="1">
      <alignment horizontal="center" vertical="top"/>
    </xf>
    <xf numFmtId="0" fontId="22" fillId="7" borderId="28" xfId="0" applyFont="1" applyFill="1" applyBorder="1" applyAlignment="1">
      <alignment horizontal="left" vertical="top"/>
    </xf>
    <xf numFmtId="1" fontId="5" fillId="7" borderId="4" xfId="0" applyNumberFormat="1" applyFont="1" applyFill="1" applyBorder="1" applyAlignment="1">
      <alignment horizontal="center" vertical="top"/>
    </xf>
    <xf numFmtId="49" fontId="5" fillId="7" borderId="6" xfId="0" applyNumberFormat="1" applyFont="1" applyFill="1" applyBorder="1" applyAlignment="1">
      <alignment horizontal="center" vertical="top"/>
    </xf>
    <xf numFmtId="0" fontId="5" fillId="7" borderId="44" xfId="0" applyFont="1" applyFill="1" applyBorder="1" applyAlignment="1">
      <alignment horizontal="center" vertical="top"/>
    </xf>
    <xf numFmtId="0" fontId="22" fillId="7" borderId="68" xfId="0" applyFont="1" applyFill="1" applyBorder="1" applyAlignment="1">
      <alignment horizontal="left" vertical="top" wrapText="1"/>
    </xf>
    <xf numFmtId="1" fontId="5" fillId="7" borderId="45" xfId="0" applyNumberFormat="1" applyFont="1" applyFill="1" applyBorder="1" applyAlignment="1">
      <alignment horizontal="center" vertical="top"/>
    </xf>
    <xf numFmtId="49" fontId="5" fillId="7" borderId="46" xfId="0" applyNumberFormat="1" applyFont="1" applyFill="1" applyBorder="1" applyAlignment="1">
      <alignment horizontal="center" vertical="top"/>
    </xf>
    <xf numFmtId="0" fontId="5" fillId="7" borderId="24" xfId="0" applyFont="1" applyFill="1" applyBorder="1" applyAlignment="1">
      <alignment horizontal="center" vertical="top"/>
    </xf>
    <xf numFmtId="0" fontId="5" fillId="7" borderId="12" xfId="0" applyFont="1" applyFill="1" applyBorder="1" applyAlignment="1">
      <alignment horizontal="center" vertical="top" wrapText="1"/>
    </xf>
    <xf numFmtId="164" fontId="5" fillId="7" borderId="63" xfId="0" applyNumberFormat="1" applyFont="1" applyFill="1" applyBorder="1" applyAlignment="1">
      <alignment horizontal="center" vertical="center"/>
    </xf>
    <xf numFmtId="164" fontId="5" fillId="7" borderId="24" xfId="0" applyNumberFormat="1" applyFont="1" applyFill="1" applyBorder="1" applyAlignment="1">
      <alignment horizontal="center" vertical="center" wrapText="1"/>
    </xf>
    <xf numFmtId="164" fontId="5" fillId="7" borderId="24" xfId="0" applyNumberFormat="1" applyFont="1" applyFill="1" applyBorder="1" applyAlignment="1">
      <alignment horizontal="center" vertical="center"/>
    </xf>
    <xf numFmtId="0" fontId="22" fillId="7" borderId="68" xfId="0" applyFont="1" applyFill="1" applyBorder="1" applyAlignment="1">
      <alignment horizontal="left" vertical="top"/>
    </xf>
    <xf numFmtId="9" fontId="5" fillId="7" borderId="45" xfId="0" applyNumberFormat="1" applyFont="1" applyFill="1" applyBorder="1" applyAlignment="1">
      <alignment horizontal="center" vertical="top"/>
    </xf>
    <xf numFmtId="0" fontId="5" fillId="7" borderId="46" xfId="0" applyNumberFormat="1" applyFont="1" applyFill="1" applyBorder="1" applyAlignment="1">
      <alignment horizontal="center" vertical="top"/>
    </xf>
    <xf numFmtId="0" fontId="5" fillId="7" borderId="38" xfId="0" applyFont="1" applyFill="1" applyBorder="1" applyAlignment="1">
      <alignment horizontal="left" vertical="top"/>
    </xf>
    <xf numFmtId="9" fontId="5" fillId="7" borderId="22" xfId="0" applyNumberFormat="1" applyFont="1" applyFill="1" applyBorder="1" applyAlignment="1">
      <alignment horizontal="center" vertical="top"/>
    </xf>
    <xf numFmtId="9" fontId="5" fillId="7" borderId="36" xfId="0" applyNumberFormat="1" applyFont="1" applyFill="1" applyBorder="1" applyAlignment="1">
      <alignment horizontal="center" vertical="top"/>
    </xf>
    <xf numFmtId="2" fontId="5" fillId="7" borderId="44" xfId="0" applyNumberFormat="1" applyFont="1" applyFill="1" applyBorder="1" applyAlignment="1">
      <alignment horizontal="center" vertical="center"/>
    </xf>
    <xf numFmtId="164" fontId="25" fillId="4" borderId="0" xfId="0" applyNumberFormat="1" applyFont="1" applyFill="1" applyAlignment="1">
      <alignment vertical="top"/>
    </xf>
    <xf numFmtId="2" fontId="25" fillId="4" borderId="0" xfId="0" applyNumberFormat="1" applyFont="1" applyFill="1" applyAlignment="1">
      <alignment vertical="top"/>
    </xf>
    <xf numFmtId="164" fontId="4" fillId="3" borderId="32" xfId="0" applyNumberFormat="1" applyFont="1" applyFill="1" applyBorder="1" applyAlignment="1">
      <alignment horizontal="center" vertical="center"/>
    </xf>
    <xf numFmtId="164" fontId="5" fillId="0" borderId="3" xfId="0" applyNumberFormat="1" applyFont="1" applyFill="1" applyBorder="1" applyAlignment="1">
      <alignment horizontal="center" vertical="top"/>
    </xf>
    <xf numFmtId="49" fontId="25" fillId="0" borderId="65" xfId="0" applyNumberFormat="1" applyFont="1" applyFill="1" applyBorder="1" applyAlignment="1">
      <alignment horizontal="center" vertical="top"/>
    </xf>
    <xf numFmtId="0" fontId="5" fillId="0" borderId="6" xfId="0" applyFont="1" applyFill="1" applyBorder="1" applyAlignment="1">
      <alignment horizontal="center" vertical="top" wrapText="1"/>
    </xf>
    <xf numFmtId="0" fontId="5" fillId="0" borderId="46" xfId="0" applyFont="1" applyFill="1" applyBorder="1" applyAlignment="1">
      <alignment horizontal="center" vertical="top" wrapText="1"/>
    </xf>
    <xf numFmtId="9" fontId="5" fillId="0" borderId="6" xfId="0" applyNumberFormat="1" applyFont="1" applyFill="1" applyBorder="1" applyAlignment="1">
      <alignment horizontal="center" vertical="top"/>
    </xf>
    <xf numFmtId="1" fontId="5" fillId="0" borderId="48"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0" fontId="23" fillId="8" borderId="18" xfId="0" applyFont="1" applyFill="1" applyBorder="1" applyAlignment="1">
      <alignment horizontal="center" vertical="top"/>
    </xf>
    <xf numFmtId="164" fontId="4" fillId="8" borderId="60" xfId="0" applyNumberFormat="1" applyFont="1" applyFill="1" applyBorder="1" applyAlignment="1">
      <alignment horizontal="center" vertical="top"/>
    </xf>
    <xf numFmtId="164" fontId="4" fillId="8" borderId="18" xfId="0" applyNumberFormat="1" applyFont="1" applyFill="1" applyBorder="1" applyAlignment="1">
      <alignment horizontal="center" vertical="top"/>
    </xf>
    <xf numFmtId="49" fontId="30" fillId="2" borderId="63" xfId="0" applyNumberFormat="1" applyFont="1" applyFill="1" applyBorder="1" applyAlignment="1">
      <alignment horizontal="center" vertical="top"/>
    </xf>
    <xf numFmtId="49" fontId="30" fillId="3" borderId="16" xfId="0" applyNumberFormat="1" applyFont="1" applyFill="1" applyBorder="1" applyAlignment="1">
      <alignment horizontal="center" vertical="top"/>
    </xf>
    <xf numFmtId="9" fontId="27" fillId="0" borderId="22" xfId="0" applyNumberFormat="1" applyFont="1" applyFill="1" applyBorder="1" applyAlignment="1">
      <alignment horizontal="center" vertical="top"/>
    </xf>
    <xf numFmtId="0" fontId="5" fillId="0" borderId="44" xfId="0" applyFont="1" applyFill="1" applyBorder="1" applyAlignment="1">
      <alignment vertical="top" wrapText="1"/>
    </xf>
    <xf numFmtId="49" fontId="30" fillId="3" borderId="8" xfId="0" applyNumberFormat="1" applyFont="1" applyFill="1" applyBorder="1" applyAlignment="1">
      <alignment horizontal="center" vertical="top"/>
    </xf>
    <xf numFmtId="49" fontId="30" fillId="3" borderId="22" xfId="0" applyNumberFormat="1" applyFont="1" applyFill="1" applyBorder="1" applyAlignment="1">
      <alignment horizontal="center" vertical="top"/>
    </xf>
    <xf numFmtId="164" fontId="10" fillId="0" borderId="50" xfId="0" applyNumberFormat="1" applyFont="1" applyBorder="1" applyAlignment="1">
      <alignment horizontal="center" vertical="top"/>
    </xf>
    <xf numFmtId="164" fontId="10" fillId="0" borderId="44" xfId="0" applyNumberFormat="1" applyFont="1" applyBorder="1" applyAlignment="1">
      <alignment horizontal="center" vertical="top"/>
    </xf>
    <xf numFmtId="164" fontId="10" fillId="0" borderId="12" xfId="0" applyNumberFormat="1" applyFont="1" applyBorder="1" applyAlignment="1">
      <alignment horizontal="center" vertical="top"/>
    </xf>
    <xf numFmtId="2" fontId="5" fillId="0" borderId="58" xfId="0" applyNumberFormat="1" applyFont="1" applyFill="1" applyBorder="1" applyAlignment="1">
      <alignment horizontal="center" vertical="center"/>
    </xf>
    <xf numFmtId="2" fontId="4" fillId="0" borderId="24" xfId="0" applyNumberFormat="1" applyFont="1" applyFill="1" applyBorder="1" applyAlignment="1">
      <alignment horizontal="center" vertical="center"/>
    </xf>
    <xf numFmtId="164" fontId="5" fillId="0" borderId="44" xfId="0" applyNumberFormat="1" applyFont="1" applyFill="1" applyBorder="1" applyAlignment="1">
      <alignment horizontal="center" vertical="top"/>
    </xf>
    <xf numFmtId="49" fontId="4" fillId="0" borderId="8" xfId="0" applyNumberFormat="1" applyFont="1" applyBorder="1" applyAlignment="1">
      <alignment horizontal="center" vertical="top"/>
    </xf>
    <xf numFmtId="49" fontId="4" fillId="0" borderId="16" xfId="0" applyNumberFormat="1" applyFont="1" applyBorder="1" applyAlignment="1">
      <alignment horizontal="center" vertical="top"/>
    </xf>
    <xf numFmtId="49" fontId="4" fillId="0" borderId="22" xfId="0" applyNumberFormat="1" applyFont="1" applyBorder="1" applyAlignment="1">
      <alignment horizontal="center" vertical="top"/>
    </xf>
    <xf numFmtId="49" fontId="30" fillId="0" borderId="4" xfId="0" applyNumberFormat="1" applyFont="1" applyBorder="1" applyAlignment="1">
      <alignment horizontal="center" vertical="top"/>
    </xf>
    <xf numFmtId="49" fontId="30" fillId="0" borderId="16" xfId="0" applyNumberFormat="1" applyFont="1" applyBorder="1" applyAlignment="1">
      <alignment horizontal="center" vertical="top"/>
    </xf>
    <xf numFmtId="49" fontId="30" fillId="0" borderId="19" xfId="0" applyNumberFormat="1" applyFont="1" applyBorder="1" applyAlignment="1">
      <alignment horizontal="center" vertical="top"/>
    </xf>
    <xf numFmtId="0" fontId="27" fillId="0" borderId="14" xfId="0" applyFont="1" applyFill="1" applyBorder="1" applyAlignment="1">
      <alignment horizontal="left" vertical="top" wrapText="1"/>
    </xf>
    <xf numFmtId="0" fontId="33" fillId="0" borderId="35" xfId="0" applyFont="1" applyBorder="1" applyAlignment="1">
      <alignment horizontal="left" vertical="top" wrapText="1"/>
    </xf>
    <xf numFmtId="9" fontId="27" fillId="0" borderId="13" xfId="0" applyNumberFormat="1" applyFont="1" applyFill="1" applyBorder="1" applyAlignment="1">
      <alignment horizontal="center" vertical="top"/>
    </xf>
    <xf numFmtId="9" fontId="27" fillId="0" borderId="22" xfId="0" applyNumberFormat="1" applyFont="1" applyFill="1" applyBorder="1" applyAlignment="1">
      <alignment horizontal="center" vertical="top"/>
    </xf>
    <xf numFmtId="49" fontId="30" fillId="2" borderId="58" xfId="0" applyNumberFormat="1" applyFont="1" applyFill="1" applyBorder="1" applyAlignment="1">
      <alignment horizontal="center" vertical="top"/>
    </xf>
    <xf numFmtId="49" fontId="30" fillId="2" borderId="63" xfId="0" applyNumberFormat="1" applyFont="1" applyFill="1" applyBorder="1" applyAlignment="1">
      <alignment horizontal="center" vertical="top"/>
    </xf>
    <xf numFmtId="49" fontId="30" fillId="2" borderId="60" xfId="0" applyNumberFormat="1" applyFont="1" applyFill="1" applyBorder="1" applyAlignment="1">
      <alignment horizontal="center" vertical="top"/>
    </xf>
    <xf numFmtId="49" fontId="30" fillId="3" borderId="4" xfId="0" applyNumberFormat="1" applyFont="1" applyFill="1" applyBorder="1" applyAlignment="1">
      <alignment horizontal="center" vertical="top"/>
    </xf>
    <xf numFmtId="49" fontId="30" fillId="3" borderId="16" xfId="0" applyNumberFormat="1" applyFont="1" applyFill="1" applyBorder="1" applyAlignment="1">
      <alignment horizontal="center" vertical="top"/>
    </xf>
    <xf numFmtId="49" fontId="30" fillId="3" borderId="19" xfId="0" applyNumberFormat="1" applyFont="1" applyFill="1" applyBorder="1" applyAlignment="1">
      <alignment horizontal="center" vertical="top"/>
    </xf>
    <xf numFmtId="49" fontId="20" fillId="0" borderId="62" xfId="0" applyNumberFormat="1" applyFont="1" applyBorder="1" applyAlignment="1">
      <alignment horizontal="center" vertical="top"/>
    </xf>
    <xf numFmtId="49" fontId="20" fillId="0" borderId="63" xfId="0" applyNumberFormat="1" applyFont="1" applyBorder="1" applyAlignment="1">
      <alignment horizontal="center" vertical="top"/>
    </xf>
    <xf numFmtId="49" fontId="20" fillId="0" borderId="40" xfId="0" applyNumberFormat="1" applyFont="1" applyBorder="1" applyAlignment="1">
      <alignment horizontal="center" vertical="top"/>
    </xf>
    <xf numFmtId="49" fontId="2" fillId="0" borderId="3"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18" xfId="0" applyNumberFormat="1" applyFont="1" applyBorder="1" applyAlignment="1">
      <alignment horizontal="center" vertical="top"/>
    </xf>
    <xf numFmtId="0" fontId="5" fillId="0" borderId="29" xfId="0" applyFont="1" applyFill="1" applyBorder="1" applyAlignment="1">
      <alignment vertical="top" wrapText="1"/>
    </xf>
    <xf numFmtId="0" fontId="5" fillId="0" borderId="11" xfId="0" applyFont="1" applyFill="1" applyBorder="1" applyAlignment="1">
      <alignment vertical="top" wrapText="1"/>
    </xf>
    <xf numFmtId="0" fontId="5" fillId="0" borderId="64" xfId="0" applyFont="1" applyFill="1" applyBorder="1" applyAlignment="1">
      <alignment vertical="top" wrapText="1"/>
    </xf>
    <xf numFmtId="1" fontId="5" fillId="0" borderId="8" xfId="0" applyNumberFormat="1" applyFont="1" applyFill="1" applyBorder="1" applyAlignment="1">
      <alignment horizontal="center" vertical="top"/>
    </xf>
    <xf numFmtId="1" fontId="5" fillId="0" borderId="48" xfId="0" applyNumberFormat="1" applyFont="1" applyFill="1" applyBorder="1" applyAlignment="1">
      <alignment horizontal="center" vertical="top"/>
    </xf>
    <xf numFmtId="49" fontId="4" fillId="0" borderId="4" xfId="0" applyNumberFormat="1" applyFont="1" applyBorder="1" applyAlignment="1">
      <alignment horizontal="center" vertical="top"/>
    </xf>
    <xf numFmtId="49" fontId="4" fillId="0" borderId="19" xfId="0" applyNumberFormat="1" applyFont="1" applyBorder="1" applyAlignment="1">
      <alignment horizontal="center" vertical="top"/>
    </xf>
    <xf numFmtId="49" fontId="2" fillId="0" borderId="3"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2" fillId="0" borderId="34" xfId="0" applyFont="1" applyFill="1" applyBorder="1" applyAlignment="1">
      <alignment horizontal="left" vertical="top" wrapText="1"/>
    </xf>
    <xf numFmtId="0" fontId="29" fillId="0" borderId="10" xfId="0" applyFont="1" applyBorder="1" applyAlignment="1">
      <alignment horizontal="left" vertical="top" wrapText="1"/>
    </xf>
    <xf numFmtId="0" fontId="29" fillId="0" borderId="61" xfId="0" applyFont="1" applyBorder="1" applyAlignment="1">
      <alignment horizontal="left" vertical="top" wrapText="1"/>
    </xf>
    <xf numFmtId="49" fontId="4" fillId="3" borderId="4" xfId="0" applyNumberFormat="1" applyFont="1" applyFill="1" applyBorder="1" applyAlignment="1">
      <alignment horizontal="center" vertical="top"/>
    </xf>
    <xf numFmtId="49" fontId="4" fillId="3" borderId="16" xfId="0" applyNumberFormat="1" applyFont="1" applyFill="1" applyBorder="1" applyAlignment="1">
      <alignment horizontal="center" vertical="top"/>
    </xf>
    <xf numFmtId="49" fontId="4" fillId="3" borderId="19" xfId="0" applyNumberFormat="1" applyFont="1" applyFill="1" applyBorder="1" applyAlignment="1">
      <alignment horizontal="center" vertical="top"/>
    </xf>
    <xf numFmtId="0" fontId="36" fillId="0" borderId="62" xfId="0" applyFont="1" applyBorder="1" applyAlignment="1">
      <alignment horizontal="left" vertical="top" wrapText="1"/>
    </xf>
    <xf numFmtId="0" fontId="35" fillId="0" borderId="66" xfId="0" applyFont="1" applyBorder="1" applyAlignment="1">
      <alignment horizontal="left" vertical="top" wrapText="1"/>
    </xf>
    <xf numFmtId="0" fontId="35" fillId="0" borderId="63" xfId="0" applyFont="1" applyBorder="1" applyAlignment="1">
      <alignment horizontal="left" vertical="top" wrapText="1"/>
    </xf>
    <xf numFmtId="0" fontId="35" fillId="0" borderId="42" xfId="0" applyFont="1" applyBorder="1" applyAlignment="1">
      <alignment horizontal="left" vertical="top" wrapText="1"/>
    </xf>
    <xf numFmtId="0" fontId="35" fillId="0" borderId="40" xfId="0" applyFont="1" applyBorder="1" applyAlignment="1">
      <alignment horizontal="left" vertical="top" wrapText="1"/>
    </xf>
    <xf numFmtId="0" fontId="35" fillId="0" borderId="41" xfId="0" applyFont="1" applyBorder="1" applyAlignment="1">
      <alignment horizontal="left" vertical="top" wrapText="1"/>
    </xf>
    <xf numFmtId="0" fontId="36" fillId="0" borderId="62" xfId="0" applyFont="1" applyBorder="1" applyAlignment="1">
      <alignment vertical="top" wrapText="1"/>
    </xf>
    <xf numFmtId="0" fontId="35" fillId="0" borderId="66" xfId="0" applyFont="1" applyBorder="1" applyAlignment="1">
      <alignment vertical="top" wrapText="1"/>
    </xf>
    <xf numFmtId="0" fontId="35" fillId="0" borderId="63" xfId="0" applyFont="1" applyBorder="1" applyAlignment="1">
      <alignment vertical="top" wrapText="1"/>
    </xf>
    <xf numFmtId="0" fontId="35" fillId="0" borderId="42" xfId="0" applyFont="1" applyBorder="1" applyAlignment="1">
      <alignment vertical="top" wrapText="1"/>
    </xf>
    <xf numFmtId="0" fontId="35" fillId="0" borderId="40" xfId="0" applyFont="1" applyBorder="1" applyAlignment="1">
      <alignment vertical="top" wrapText="1"/>
    </xf>
    <xf numFmtId="0" fontId="35" fillId="0" borderId="41" xfId="0" applyFont="1" applyBorder="1" applyAlignment="1">
      <alignment vertical="top" wrapText="1"/>
    </xf>
    <xf numFmtId="0" fontId="22" fillId="0" borderId="71" xfId="0" applyFont="1" applyFill="1" applyBorder="1" applyAlignment="1">
      <alignment horizontal="left" vertical="top" wrapText="1"/>
    </xf>
    <xf numFmtId="0" fontId="29" fillId="0" borderId="38" xfId="0" applyFont="1" applyBorder="1" applyAlignment="1">
      <alignment horizontal="left" vertical="top" wrapText="1"/>
    </xf>
    <xf numFmtId="0" fontId="22" fillId="0" borderId="43" xfId="0" applyFont="1" applyFill="1" applyBorder="1" applyAlignment="1">
      <alignment horizontal="left" vertical="top" wrapText="1"/>
    </xf>
    <xf numFmtId="0" fontId="29" fillId="0" borderId="50" xfId="0" applyFont="1" applyBorder="1" applyAlignment="1">
      <alignment horizontal="left" vertical="top" wrapText="1"/>
    </xf>
    <xf numFmtId="0" fontId="22" fillId="0" borderId="12" xfId="0" applyFont="1" applyFill="1" applyBorder="1" applyAlignment="1">
      <alignment horizontal="left" vertical="top" wrapText="1"/>
    </xf>
    <xf numFmtId="0" fontId="29" fillId="0" borderId="39" xfId="0" applyFont="1" applyBorder="1" applyAlignment="1">
      <alignment horizontal="left" vertical="top" wrapText="1"/>
    </xf>
    <xf numFmtId="0" fontId="0" fillId="0" borderId="10" xfId="0" applyBorder="1" applyAlignment="1">
      <alignment horizontal="left" vertical="top" wrapText="1"/>
    </xf>
    <xf numFmtId="0" fontId="0" fillId="0" borderId="61" xfId="0" applyBorder="1" applyAlignment="1">
      <alignment horizontal="left" vertical="top" wrapText="1"/>
    </xf>
    <xf numFmtId="49" fontId="5" fillId="0" borderId="9"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0" fillId="7" borderId="62" xfId="0" applyNumberFormat="1" applyFont="1" applyFill="1" applyBorder="1" applyAlignment="1">
      <alignment horizontal="center" vertical="top"/>
    </xf>
    <xf numFmtId="49" fontId="20" fillId="7" borderId="63" xfId="0" applyNumberFormat="1" applyFont="1" applyFill="1" applyBorder="1" applyAlignment="1">
      <alignment horizontal="center" vertical="top"/>
    </xf>
    <xf numFmtId="49" fontId="20" fillId="7" borderId="40" xfId="0" applyNumberFormat="1" applyFont="1" applyFill="1" applyBorder="1" applyAlignment="1">
      <alignment horizontal="center" vertical="top"/>
    </xf>
    <xf numFmtId="49" fontId="2" fillId="7" borderId="3" xfId="0" applyNumberFormat="1" applyFont="1" applyFill="1" applyBorder="1" applyAlignment="1">
      <alignment horizontal="center" vertical="top"/>
    </xf>
    <xf numFmtId="49" fontId="2" fillId="7" borderId="50" xfId="0" applyNumberFormat="1" applyFont="1" applyFill="1" applyBorder="1" applyAlignment="1">
      <alignment horizontal="center" vertical="top"/>
    </xf>
    <xf numFmtId="49" fontId="2" fillId="7" borderId="44" xfId="0" applyNumberFormat="1" applyFont="1" applyFill="1" applyBorder="1" applyAlignment="1">
      <alignment horizontal="center" vertical="top"/>
    </xf>
    <xf numFmtId="49" fontId="2" fillId="7" borderId="18" xfId="0" applyNumberFormat="1" applyFont="1" applyFill="1" applyBorder="1" applyAlignment="1">
      <alignment horizontal="center" vertical="top"/>
    </xf>
    <xf numFmtId="0" fontId="22" fillId="0" borderId="62" xfId="0" applyFont="1" applyBorder="1" applyAlignment="1">
      <alignment vertical="top" wrapText="1"/>
    </xf>
    <xf numFmtId="0" fontId="22" fillId="0" borderId="63" xfId="0" applyFont="1" applyBorder="1" applyAlignment="1">
      <alignment vertical="top" wrapText="1"/>
    </xf>
    <xf numFmtId="0" fontId="25" fillId="0" borderId="63" xfId="0" applyFont="1" applyBorder="1" applyAlignment="1">
      <alignment vertical="top" wrapText="1"/>
    </xf>
    <xf numFmtId="0" fontId="31" fillId="0" borderId="42" xfId="0" applyFont="1" applyBorder="1" applyAlignment="1">
      <alignment vertical="top" wrapText="1"/>
    </xf>
    <xf numFmtId="0" fontId="31" fillId="0" borderId="63" xfId="0" applyFont="1" applyBorder="1" applyAlignment="1">
      <alignment vertical="top" wrapText="1"/>
    </xf>
    <xf numFmtId="0" fontId="31" fillId="0" borderId="40" xfId="0" applyFont="1" applyBorder="1" applyAlignment="1">
      <alignment vertical="top" wrapText="1"/>
    </xf>
    <xf numFmtId="0" fontId="31" fillId="0" borderId="41" xfId="0" applyFont="1" applyBorder="1" applyAlignment="1">
      <alignment vertical="top" wrapText="1"/>
    </xf>
    <xf numFmtId="49" fontId="30" fillId="0" borderId="8" xfId="0" applyNumberFormat="1" applyFont="1" applyBorder="1" applyAlignment="1">
      <alignment horizontal="center" vertical="top"/>
    </xf>
    <xf numFmtId="49" fontId="30" fillId="0" borderId="22" xfId="0" applyNumberFormat="1" applyFont="1" applyBorder="1" applyAlignment="1">
      <alignment horizontal="center" vertical="top"/>
    </xf>
    <xf numFmtId="0" fontId="5" fillId="9" borderId="26" xfId="0" applyFont="1" applyFill="1" applyBorder="1" applyAlignment="1">
      <alignment horizontal="left" vertical="top" wrapText="1"/>
    </xf>
    <xf numFmtId="0" fontId="5" fillId="9" borderId="27" xfId="0" applyFont="1" applyFill="1" applyBorder="1" applyAlignment="1">
      <alignment horizontal="left" vertical="top" wrapText="1"/>
    </xf>
    <xf numFmtId="49" fontId="4" fillId="3" borderId="1" xfId="0" applyNumberFormat="1" applyFont="1" applyFill="1" applyBorder="1" applyAlignment="1">
      <alignment horizontal="right" vertical="top"/>
    </xf>
    <xf numFmtId="49" fontId="4" fillId="3" borderId="2" xfId="0" applyNumberFormat="1" applyFont="1" applyFill="1" applyBorder="1" applyAlignment="1">
      <alignment horizontal="right" vertical="top"/>
    </xf>
    <xf numFmtId="49" fontId="4" fillId="3" borderId="54" xfId="0" applyNumberFormat="1" applyFont="1" applyFill="1" applyBorder="1" applyAlignment="1">
      <alignment horizontal="right" vertical="top"/>
    </xf>
    <xf numFmtId="49" fontId="2" fillId="0" borderId="43" xfId="0" applyNumberFormat="1" applyFont="1" applyBorder="1" applyAlignment="1">
      <alignment horizontal="center" vertical="top" wrapText="1"/>
    </xf>
    <xf numFmtId="49" fontId="2" fillId="0" borderId="24" xfId="0" applyNumberFormat="1" applyFont="1" applyBorder="1" applyAlignment="1">
      <alignment horizontal="center" vertical="top" wrapText="1"/>
    </xf>
    <xf numFmtId="49" fontId="2" fillId="0" borderId="39" xfId="0" applyNumberFormat="1" applyFont="1" applyBorder="1" applyAlignment="1">
      <alignment horizontal="center" vertical="top" wrapText="1"/>
    </xf>
    <xf numFmtId="0" fontId="5" fillId="0" borderId="9"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23" xfId="0" applyFont="1" applyFill="1" applyBorder="1" applyAlignment="1">
      <alignment horizontal="left" vertical="top" wrapText="1"/>
    </xf>
    <xf numFmtId="49" fontId="20" fillId="0" borderId="43" xfId="0" applyNumberFormat="1" applyFont="1" applyBorder="1" applyAlignment="1">
      <alignment horizontal="center" vertical="top" wrapText="1"/>
    </xf>
    <xf numFmtId="49" fontId="20" fillId="0" borderId="24" xfId="0" applyNumberFormat="1" applyFont="1" applyBorder="1" applyAlignment="1">
      <alignment horizontal="center" vertical="top" wrapText="1"/>
    </xf>
    <xf numFmtId="49" fontId="20" fillId="0" borderId="39" xfId="0" applyNumberFormat="1" applyFont="1" applyBorder="1" applyAlignment="1">
      <alignment horizontal="center" vertical="top" wrapText="1"/>
    </xf>
    <xf numFmtId="1" fontId="5" fillId="0" borderId="16" xfId="0" applyNumberFormat="1" applyFont="1" applyFill="1" applyBorder="1" applyAlignment="1">
      <alignment horizontal="center" vertical="top"/>
    </xf>
    <xf numFmtId="49" fontId="5" fillId="0" borderId="17" xfId="0" applyNumberFormat="1" applyFont="1" applyFill="1" applyBorder="1" applyAlignment="1">
      <alignment horizontal="center" vertical="top"/>
    </xf>
    <xf numFmtId="0" fontId="4" fillId="2" borderId="26" xfId="0" applyFont="1" applyFill="1" applyBorder="1" applyAlignment="1">
      <alignment horizontal="left" vertical="top"/>
    </xf>
    <xf numFmtId="0" fontId="4" fillId="3" borderId="2" xfId="0" applyFont="1" applyFill="1" applyBorder="1" applyAlignment="1">
      <alignment horizontal="left" vertical="top" wrapText="1"/>
    </xf>
    <xf numFmtId="0" fontId="4" fillId="3" borderId="25" xfId="0" applyFont="1" applyFill="1" applyBorder="1" applyAlignment="1">
      <alignment horizontal="left" vertical="top" wrapText="1"/>
    </xf>
    <xf numFmtId="0" fontId="16" fillId="0" borderId="0" xfId="0" applyFont="1" applyAlignment="1">
      <alignment horizontal="left" vertical="top" wrapText="1"/>
    </xf>
    <xf numFmtId="0" fontId="17" fillId="0" borderId="0" xfId="0" applyFont="1" applyAlignment="1">
      <alignment vertical="top"/>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19" fillId="0" borderId="37" xfId="0" applyFont="1" applyBorder="1" applyAlignment="1">
      <alignment horizontal="left" wrapText="1"/>
    </xf>
    <xf numFmtId="0" fontId="29" fillId="0" borderId="37" xfId="0" applyFont="1" applyBorder="1" applyAlignment="1">
      <alignment horizontal="left" wrapText="1"/>
    </xf>
    <xf numFmtId="0" fontId="29" fillId="0" borderId="17" xfId="0" applyFont="1" applyBorder="1" applyAlignment="1">
      <alignment horizontal="left" vertical="top" wrapText="1"/>
    </xf>
    <xf numFmtId="0" fontId="29" fillId="0" borderId="23" xfId="0" applyFont="1" applyBorder="1" applyAlignment="1">
      <alignment horizontal="left" vertical="top" wrapText="1"/>
    </xf>
    <xf numFmtId="0" fontId="31" fillId="0" borderId="16" xfId="0" applyFont="1" applyBorder="1" applyAlignment="1">
      <alignment horizontal="center" vertical="top"/>
    </xf>
    <xf numFmtId="0" fontId="31" fillId="0" borderId="22" xfId="0" applyFont="1" applyBorder="1" applyAlignment="1">
      <alignment horizontal="center" vertical="top"/>
    </xf>
    <xf numFmtId="0" fontId="29" fillId="0" borderId="24" xfId="0" applyFont="1" applyBorder="1" applyAlignment="1">
      <alignment horizontal="center" vertical="top" wrapText="1"/>
    </xf>
    <xf numFmtId="0" fontId="29" fillId="0" borderId="39" xfId="0" applyFont="1" applyBorder="1" applyAlignment="1">
      <alignment horizontal="center" vertical="top" wrapText="1"/>
    </xf>
    <xf numFmtId="0" fontId="19" fillId="0" borderId="0" xfId="0" applyFont="1" applyAlignment="1">
      <alignment horizontal="center" vertical="top" wrapText="1"/>
    </xf>
    <xf numFmtId="0" fontId="29" fillId="0" borderId="0" xfId="0" applyFont="1" applyAlignment="1">
      <alignment horizontal="center" vertical="top" wrapText="1"/>
    </xf>
    <xf numFmtId="0" fontId="5" fillId="0" borderId="34" xfId="0" applyFont="1" applyBorder="1" applyAlignment="1">
      <alignment vertical="top" wrapText="1"/>
    </xf>
    <xf numFmtId="0" fontId="6" fillId="0" borderId="10" xfId="0" applyFont="1" applyBorder="1" applyAlignment="1">
      <alignment vertical="top" wrapText="1"/>
    </xf>
    <xf numFmtId="0" fontId="5" fillId="0" borderId="9" xfId="0" applyFont="1" applyBorder="1" applyAlignment="1">
      <alignment vertical="top" wrapText="1"/>
    </xf>
    <xf numFmtId="0" fontId="6" fillId="0" borderId="17" xfId="0" applyFont="1" applyBorder="1" applyAlignment="1">
      <alignment vertical="top" wrapText="1"/>
    </xf>
    <xf numFmtId="0" fontId="6" fillId="0" borderId="66" xfId="0" applyFont="1" applyBorder="1" applyAlignment="1">
      <alignment vertical="top" wrapText="1"/>
    </xf>
    <xf numFmtId="0" fontId="36" fillId="0" borderId="63" xfId="0" applyFont="1" applyBorder="1" applyAlignment="1">
      <alignment vertical="top" wrapText="1"/>
    </xf>
    <xf numFmtId="0" fontId="6" fillId="0" borderId="42" xfId="0" applyFont="1" applyBorder="1" applyAlignment="1">
      <alignment vertical="top" wrapText="1"/>
    </xf>
    <xf numFmtId="0" fontId="6" fillId="0" borderId="63" xfId="0" applyFont="1" applyBorder="1" applyAlignment="1">
      <alignment vertical="top" wrapText="1"/>
    </xf>
    <xf numFmtId="0" fontId="6" fillId="0" borderId="40" xfId="0" applyFont="1" applyBorder="1" applyAlignment="1">
      <alignment vertical="top" wrapText="1"/>
    </xf>
    <xf numFmtId="0" fontId="6" fillId="0" borderId="41" xfId="0" applyFont="1" applyBorder="1" applyAlignment="1">
      <alignment vertical="top" wrapText="1"/>
    </xf>
    <xf numFmtId="0" fontId="5" fillId="0" borderId="62" xfId="0" applyFont="1" applyBorder="1" applyAlignment="1">
      <alignment vertical="top" wrapText="1"/>
    </xf>
    <xf numFmtId="0" fontId="29" fillId="0" borderId="66" xfId="0" applyFont="1" applyBorder="1" applyAlignment="1">
      <alignment vertical="top" wrapText="1"/>
    </xf>
    <xf numFmtId="0" fontId="29" fillId="0" borderId="40" xfId="0" applyFont="1" applyBorder="1" applyAlignment="1">
      <alignment vertical="top" wrapText="1"/>
    </xf>
    <xf numFmtId="0" fontId="29" fillId="0" borderId="41" xfId="0" applyFont="1" applyBorder="1" applyAlignment="1">
      <alignment vertical="top" wrapText="1"/>
    </xf>
    <xf numFmtId="0" fontId="22" fillId="0" borderId="66" xfId="0" applyFont="1" applyBorder="1" applyAlignment="1">
      <alignment vertical="top" wrapText="1"/>
    </xf>
    <xf numFmtId="0" fontId="22" fillId="0" borderId="42" xfId="0" applyFont="1" applyBorder="1" applyAlignment="1">
      <alignment vertical="top" wrapText="1"/>
    </xf>
    <xf numFmtId="0" fontId="22" fillId="0" borderId="40" xfId="0" applyFont="1" applyBorder="1" applyAlignment="1">
      <alignment vertical="top" wrapText="1"/>
    </xf>
    <xf numFmtId="0" fontId="22" fillId="0" borderId="41" xfId="0" applyFont="1" applyBorder="1" applyAlignment="1">
      <alignment vertical="top" wrapText="1"/>
    </xf>
    <xf numFmtId="0" fontId="5" fillId="0" borderId="5" xfId="0" applyFont="1" applyBorder="1" applyAlignment="1">
      <alignment horizontal="center" vertical="center" textRotation="90" wrapText="1"/>
    </xf>
    <xf numFmtId="0" fontId="5" fillId="0" borderId="51" xfId="0" applyFont="1" applyBorder="1" applyAlignment="1">
      <alignment horizontal="center" vertical="center" textRotation="90" wrapText="1"/>
    </xf>
    <xf numFmtId="0" fontId="5" fillId="0" borderId="20"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45"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3" xfId="0" applyNumberFormat="1" applyFont="1" applyBorder="1" applyAlignment="1">
      <alignment horizontal="center" vertical="center" textRotation="90" wrapText="1"/>
    </xf>
    <xf numFmtId="0" fontId="5" fillId="0" borderId="24" xfId="0" applyNumberFormat="1" applyFont="1" applyBorder="1" applyAlignment="1">
      <alignment horizontal="center" vertical="center" textRotation="90" wrapText="1"/>
    </xf>
    <xf numFmtId="0" fontId="5" fillId="0" borderId="39" xfId="0" applyNumberFormat="1" applyFont="1" applyBorder="1" applyAlignment="1">
      <alignment horizontal="center" vertical="center" textRotation="90" wrapText="1"/>
    </xf>
    <xf numFmtId="0" fontId="5" fillId="0" borderId="13" xfId="0" applyFont="1" applyFill="1" applyBorder="1" applyAlignment="1">
      <alignment horizontal="center" vertical="center" textRotation="90" wrapText="1"/>
    </xf>
    <xf numFmtId="0" fontId="6" fillId="0" borderId="22" xfId="0" applyFont="1" applyBorder="1"/>
    <xf numFmtId="0" fontId="5" fillId="0" borderId="1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7" xfId="0" applyFont="1" applyBorder="1" applyAlignment="1">
      <alignment horizontal="center" vertical="center" textRotation="90" wrapText="1"/>
    </xf>
    <xf numFmtId="0" fontId="5" fillId="0" borderId="52"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0" fontId="5" fillId="0" borderId="43" xfId="0" applyFont="1" applyBorder="1" applyAlignment="1">
      <alignment horizontal="center" vertical="center" textRotation="90" wrapText="1"/>
    </xf>
    <xf numFmtId="0" fontId="5" fillId="0" borderId="24" xfId="0" applyFont="1" applyBorder="1" applyAlignment="1">
      <alignment horizontal="center" vertical="center" textRotation="90" wrapText="1"/>
    </xf>
    <xf numFmtId="0" fontId="5" fillId="0" borderId="39" xfId="0" applyFont="1" applyBorder="1" applyAlignment="1">
      <alignment horizontal="center" vertical="center" textRotation="90" wrapText="1"/>
    </xf>
    <xf numFmtId="0" fontId="5" fillId="0" borderId="14" xfId="0" applyFont="1" applyBorder="1" applyAlignment="1">
      <alignment horizontal="center" vertical="center" textRotation="90" wrapText="1"/>
    </xf>
    <xf numFmtId="0" fontId="6" fillId="0" borderId="35" xfId="0" applyFont="1" applyBorder="1"/>
    <xf numFmtId="0" fontId="4" fillId="0" borderId="58"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5" xfId="0" applyFont="1" applyFill="1" applyBorder="1" applyAlignment="1">
      <alignment horizontal="center" vertical="center" textRotation="90" wrapText="1"/>
    </xf>
    <xf numFmtId="0" fontId="6" fillId="0" borderId="23" xfId="0" applyFont="1" applyBorder="1"/>
    <xf numFmtId="0" fontId="9" fillId="5" borderId="1" xfId="0" applyFont="1" applyFill="1" applyBorder="1" applyAlignment="1">
      <alignment horizontal="right" vertical="top" wrapText="1"/>
    </xf>
    <xf numFmtId="0" fontId="10" fillId="0" borderId="2" xfId="0" applyFont="1" applyBorder="1" applyAlignment="1">
      <alignment vertical="top" wrapText="1"/>
    </xf>
    <xf numFmtId="0" fontId="10" fillId="0" borderId="54" xfId="0" applyFont="1" applyBorder="1" applyAlignment="1">
      <alignment vertical="top" wrapText="1"/>
    </xf>
    <xf numFmtId="0" fontId="5" fillId="0" borderId="53" xfId="0" applyFont="1" applyBorder="1" applyAlignment="1">
      <alignment horizontal="left" vertical="top" wrapText="1"/>
    </xf>
    <xf numFmtId="0" fontId="6" fillId="0" borderId="52" xfId="0" applyFont="1" applyBorder="1" applyAlignment="1">
      <alignment vertical="top" wrapText="1"/>
    </xf>
    <xf numFmtId="0" fontId="6" fillId="0" borderId="55" xfId="0" applyFont="1" applyBorder="1" applyAlignment="1">
      <alignment vertical="top" wrapText="1"/>
    </xf>
    <xf numFmtId="0" fontId="5" fillId="0" borderId="52" xfId="0" applyFont="1" applyBorder="1" applyAlignment="1">
      <alignment horizontal="left" vertical="top" wrapText="1"/>
    </xf>
    <xf numFmtId="0" fontId="5" fillId="0" borderId="55" xfId="0" applyFont="1" applyBorder="1" applyAlignment="1">
      <alignment horizontal="left" vertical="top" wrapText="1"/>
    </xf>
    <xf numFmtId="0" fontId="5" fillId="0" borderId="51" xfId="0" applyFont="1" applyBorder="1" applyAlignment="1">
      <alignment horizontal="left" vertical="top" wrapText="1"/>
    </xf>
    <xf numFmtId="0" fontId="6" fillId="0" borderId="45" xfId="0" applyFont="1" applyBorder="1" applyAlignment="1">
      <alignment vertical="top" wrapText="1"/>
    </xf>
    <xf numFmtId="0" fontId="6" fillId="0" borderId="46" xfId="0" applyFont="1" applyBorder="1" applyAlignment="1">
      <alignment vertical="top" wrapText="1"/>
    </xf>
    <xf numFmtId="0" fontId="4" fillId="6" borderId="1" xfId="0" applyFont="1" applyFill="1" applyBorder="1" applyAlignment="1">
      <alignment horizontal="right" vertical="top" wrapText="1"/>
    </xf>
    <xf numFmtId="0" fontId="6" fillId="6" borderId="2" xfId="0" applyFont="1" applyFill="1" applyBorder="1" applyAlignment="1">
      <alignment vertical="top" wrapText="1"/>
    </xf>
    <xf numFmtId="0" fontId="6" fillId="6" borderId="25" xfId="0" applyFont="1" applyFill="1" applyBorder="1" applyAlignment="1">
      <alignment vertical="top" wrapText="1"/>
    </xf>
    <xf numFmtId="0" fontId="5" fillId="0" borderId="61" xfId="0" applyFont="1" applyBorder="1" applyAlignment="1">
      <alignment horizontal="left" vertical="top" wrapText="1"/>
    </xf>
    <xf numFmtId="0" fontId="6" fillId="0" borderId="48" xfId="0" applyFont="1" applyBorder="1" applyAlignment="1">
      <alignment vertical="top" wrapText="1"/>
    </xf>
    <xf numFmtId="0" fontId="6" fillId="0" borderId="49" xfId="0" applyFont="1" applyBorder="1" applyAlignment="1">
      <alignment vertical="top" wrapText="1"/>
    </xf>
    <xf numFmtId="0" fontId="6" fillId="0" borderId="65" xfId="0" applyFont="1" applyBorder="1" applyAlignment="1">
      <alignment vertical="top" wrapText="1"/>
    </xf>
    <xf numFmtId="0" fontId="5" fillId="4" borderId="53" xfId="0" applyFont="1" applyFill="1" applyBorder="1" applyAlignment="1">
      <alignment horizontal="left" vertical="top" wrapText="1"/>
    </xf>
    <xf numFmtId="0" fontId="6" fillId="4" borderId="52" xfId="0" applyFont="1" applyFill="1" applyBorder="1" applyAlignment="1">
      <alignment horizontal="left" vertical="top" wrapText="1"/>
    </xf>
    <xf numFmtId="0" fontId="6" fillId="4" borderId="55" xfId="0" applyFont="1" applyFill="1" applyBorder="1" applyAlignment="1">
      <alignment horizontal="left" vertical="top" wrapText="1"/>
    </xf>
    <xf numFmtId="0" fontId="27" fillId="0" borderId="15" xfId="0" applyNumberFormat="1" applyFont="1" applyFill="1" applyBorder="1" applyAlignment="1">
      <alignment horizontal="center" vertical="top"/>
    </xf>
    <xf numFmtId="0" fontId="27" fillId="0" borderId="23" xfId="0" applyNumberFormat="1" applyFont="1" applyFill="1" applyBorder="1" applyAlignment="1">
      <alignment horizontal="center" vertical="top"/>
    </xf>
    <xf numFmtId="0" fontId="5" fillId="0" borderId="31" xfId="0" applyFont="1" applyBorder="1" applyAlignment="1">
      <alignment vertical="top" wrapText="1"/>
    </xf>
    <xf numFmtId="0" fontId="29" fillId="0" borderId="27" xfId="0" applyFont="1" applyBorder="1" applyAlignment="1">
      <alignment vertical="top" wrapText="1"/>
    </xf>
    <xf numFmtId="0" fontId="24" fillId="0" borderId="31" xfId="0" applyFont="1" applyBorder="1" applyAlignment="1">
      <alignment vertical="top" wrapText="1"/>
    </xf>
    <xf numFmtId="0" fontId="31" fillId="0" borderId="27" xfId="0" applyFont="1" applyBorder="1" applyAlignment="1">
      <alignment vertical="top" wrapText="1"/>
    </xf>
    <xf numFmtId="49" fontId="22" fillId="0" borderId="3" xfId="0" applyNumberFormat="1" applyFont="1" applyBorder="1" applyAlignment="1">
      <alignment horizontal="center" vertical="top"/>
    </xf>
    <xf numFmtId="49" fontId="22" fillId="0" borderId="50" xfId="0" applyNumberFormat="1" applyFont="1" applyBorder="1" applyAlignment="1">
      <alignment horizontal="center" vertical="top"/>
    </xf>
    <xf numFmtId="49" fontId="22" fillId="0" borderId="44" xfId="0" applyNumberFormat="1" applyFont="1" applyBorder="1" applyAlignment="1">
      <alignment horizontal="center" vertical="top"/>
    </xf>
    <xf numFmtId="49" fontId="22" fillId="0" borderId="18" xfId="0" applyNumberFormat="1" applyFont="1" applyBorder="1" applyAlignment="1">
      <alignment horizontal="center" vertical="top"/>
    </xf>
    <xf numFmtId="49" fontId="30" fillId="7" borderId="4" xfId="0" applyNumberFormat="1" applyFont="1" applyFill="1" applyBorder="1" applyAlignment="1">
      <alignment horizontal="center" vertical="top"/>
    </xf>
    <xf numFmtId="49" fontId="30" fillId="7" borderId="16" xfId="0" applyNumberFormat="1" applyFont="1" applyFill="1" applyBorder="1" applyAlignment="1">
      <alignment horizontal="center" vertical="top"/>
    </xf>
    <xf numFmtId="49" fontId="30" fillId="7" borderId="19" xfId="0" applyNumberFormat="1" applyFont="1" applyFill="1" applyBorder="1" applyAlignment="1">
      <alignment horizontal="center" vertical="top"/>
    </xf>
    <xf numFmtId="0" fontId="5" fillId="7" borderId="29" xfId="0" applyFont="1" applyFill="1" applyBorder="1" applyAlignment="1">
      <alignment vertical="top" wrapText="1"/>
    </xf>
    <xf numFmtId="0" fontId="5" fillId="7" borderId="11" xfId="0" applyFont="1" applyFill="1" applyBorder="1" applyAlignment="1">
      <alignment vertical="top" wrapText="1"/>
    </xf>
    <xf numFmtId="0" fontId="5" fillId="7" borderId="64" xfId="0" applyFont="1" applyFill="1" applyBorder="1" applyAlignment="1">
      <alignment vertical="top" wrapText="1"/>
    </xf>
    <xf numFmtId="0" fontId="4" fillId="2" borderId="25" xfId="0" applyFont="1" applyFill="1" applyBorder="1" applyAlignment="1">
      <alignment horizontal="left" vertical="top"/>
    </xf>
    <xf numFmtId="0" fontId="4" fillId="3" borderId="26" xfId="0" applyFont="1" applyFill="1" applyBorder="1" applyAlignment="1">
      <alignment horizontal="left" vertical="top" wrapText="1"/>
    </xf>
    <xf numFmtId="49" fontId="4" fillId="2" borderId="22" xfId="0" applyNumberFormat="1" applyFont="1" applyFill="1" applyBorder="1" applyAlignment="1">
      <alignment horizontal="right" vertical="top"/>
    </xf>
    <xf numFmtId="49" fontId="4" fillId="2" borderId="23" xfId="0" applyNumberFormat="1" applyFont="1" applyFill="1" applyBorder="1" applyAlignment="1">
      <alignment horizontal="right" vertical="top"/>
    </xf>
    <xf numFmtId="9" fontId="5" fillId="0" borderId="8" xfId="0" applyNumberFormat="1" applyFont="1" applyFill="1" applyBorder="1" applyAlignment="1">
      <alignment horizontal="center" vertical="top"/>
    </xf>
    <xf numFmtId="9" fontId="5" fillId="0" borderId="16" xfId="0" applyNumberFormat="1" applyFont="1" applyFill="1" applyBorder="1" applyAlignment="1">
      <alignment horizontal="center" vertical="top"/>
    </xf>
    <xf numFmtId="9" fontId="5" fillId="0" borderId="48" xfId="0" applyNumberFormat="1" applyFont="1" applyFill="1" applyBorder="1" applyAlignment="1">
      <alignment horizontal="center" vertical="top"/>
    </xf>
    <xf numFmtId="9" fontId="5" fillId="0" borderId="9" xfId="0" applyNumberFormat="1" applyFont="1" applyFill="1" applyBorder="1" applyAlignment="1">
      <alignment horizontal="center" vertical="top"/>
    </xf>
    <xf numFmtId="9" fontId="5" fillId="0" borderId="17" xfId="0" applyNumberFormat="1" applyFont="1" applyFill="1" applyBorder="1" applyAlignment="1">
      <alignment horizontal="center" vertical="top"/>
    </xf>
    <xf numFmtId="9" fontId="5" fillId="0" borderId="65" xfId="0" applyNumberFormat="1" applyFont="1" applyFill="1" applyBorder="1" applyAlignment="1">
      <alignment horizontal="center" vertical="top"/>
    </xf>
    <xf numFmtId="0" fontId="4" fillId="0" borderId="31" xfId="0" applyFont="1" applyBorder="1" applyAlignment="1">
      <alignment horizontal="center" vertical="center" wrapText="1"/>
    </xf>
    <xf numFmtId="0" fontId="6" fillId="0" borderId="26" xfId="0" applyFont="1" applyBorder="1" applyAlignment="1">
      <alignment vertical="center" wrapText="1"/>
    </xf>
    <xf numFmtId="0" fontId="6" fillId="0" borderId="27" xfId="0" applyFont="1" applyBorder="1" applyAlignment="1">
      <alignment vertical="center" wrapText="1"/>
    </xf>
    <xf numFmtId="49" fontId="4" fillId="6" borderId="26" xfId="0" applyNumberFormat="1" applyFont="1" applyFill="1" applyBorder="1" applyAlignment="1">
      <alignment horizontal="right" vertical="top"/>
    </xf>
    <xf numFmtId="49" fontId="2" fillId="0" borderId="12" xfId="0" applyNumberFormat="1" applyFont="1" applyBorder="1" applyAlignment="1">
      <alignment horizontal="center" vertical="top"/>
    </xf>
    <xf numFmtId="49" fontId="20" fillId="0" borderId="3" xfId="0" applyNumberFormat="1" applyFont="1" applyFill="1" applyBorder="1" applyAlignment="1">
      <alignment horizontal="center" vertical="top"/>
    </xf>
    <xf numFmtId="49" fontId="20" fillId="0" borderId="24"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4" fillId="0" borderId="0" xfId="0" applyNumberFormat="1" applyFont="1" applyFill="1" applyBorder="1" applyAlignment="1">
      <alignment horizontal="center" vertical="top" wrapText="1"/>
    </xf>
    <xf numFmtId="0" fontId="6" fillId="0" borderId="0" xfId="0" applyFont="1" applyAlignment="1">
      <alignment vertical="top" wrapText="1"/>
    </xf>
    <xf numFmtId="0" fontId="5" fillId="2" borderId="26" xfId="0" applyFont="1" applyFill="1" applyBorder="1" applyAlignment="1">
      <alignment vertical="top"/>
    </xf>
    <xf numFmtId="0" fontId="29" fillId="0" borderId="26" xfId="0" applyFont="1" applyBorder="1" applyAlignment="1">
      <alignment vertical="top"/>
    </xf>
    <xf numFmtId="0" fontId="29" fillId="0" borderId="27" xfId="0" applyFont="1" applyBorder="1" applyAlignment="1">
      <alignment vertical="top"/>
    </xf>
    <xf numFmtId="49" fontId="4" fillId="2" borderId="25" xfId="0" applyNumberFormat="1" applyFont="1" applyFill="1" applyBorder="1" applyAlignment="1">
      <alignment horizontal="right" vertical="top"/>
    </xf>
    <xf numFmtId="49" fontId="4" fillId="2" borderId="26" xfId="0" applyNumberFormat="1" applyFont="1" applyFill="1" applyBorder="1" applyAlignment="1">
      <alignment horizontal="right" vertical="top"/>
    </xf>
    <xf numFmtId="0" fontId="37" fillId="0" borderId="66" xfId="0" applyFont="1" applyBorder="1" applyAlignment="1">
      <alignment vertical="top" wrapText="1"/>
    </xf>
    <xf numFmtId="0" fontId="37" fillId="0" borderId="63" xfId="0" applyFont="1" applyBorder="1" applyAlignment="1">
      <alignment vertical="top" wrapText="1"/>
    </xf>
    <xf numFmtId="0" fontId="37" fillId="0" borderId="42" xfId="0" applyFont="1" applyBorder="1" applyAlignment="1">
      <alignment vertical="top" wrapText="1"/>
    </xf>
    <xf numFmtId="0" fontId="37" fillId="0" borderId="40" xfId="0" applyFont="1" applyBorder="1" applyAlignment="1">
      <alignment vertical="top" wrapText="1"/>
    </xf>
    <xf numFmtId="0" fontId="37" fillId="0" borderId="41" xfId="0" applyFont="1" applyBorder="1" applyAlignment="1">
      <alignment vertical="top" wrapText="1"/>
    </xf>
    <xf numFmtId="0" fontId="25" fillId="0" borderId="62" xfId="0" applyFont="1" applyFill="1" applyBorder="1" applyAlignment="1">
      <alignment vertical="top" wrapText="1"/>
    </xf>
    <xf numFmtId="0" fontId="31" fillId="0" borderId="66" xfId="0" applyFont="1" applyBorder="1" applyAlignment="1">
      <alignment vertical="top" wrapText="1"/>
    </xf>
    <xf numFmtId="49" fontId="4" fillId="3" borderId="25" xfId="0" applyNumberFormat="1" applyFont="1" applyFill="1" applyBorder="1" applyAlignment="1">
      <alignment horizontal="right" vertical="top"/>
    </xf>
    <xf numFmtId="49" fontId="4" fillId="3" borderId="26" xfId="0" applyNumberFormat="1" applyFont="1" applyFill="1" applyBorder="1" applyAlignment="1">
      <alignment horizontal="right" vertical="top"/>
    </xf>
    <xf numFmtId="0" fontId="22" fillId="0" borderId="62" xfId="0" applyFont="1" applyBorder="1" applyAlignment="1">
      <alignment horizontal="left" vertical="top" wrapText="1"/>
    </xf>
    <xf numFmtId="0" fontId="22" fillId="0" borderId="66" xfId="0" applyFont="1" applyBorder="1" applyAlignment="1">
      <alignment horizontal="left" vertical="top" wrapText="1"/>
    </xf>
    <xf numFmtId="0" fontId="22" fillId="0" borderId="63" xfId="0" applyFont="1" applyBorder="1" applyAlignment="1">
      <alignment horizontal="left" vertical="top" wrapText="1"/>
    </xf>
    <xf numFmtId="0" fontId="22" fillId="0" borderId="42" xfId="0" applyFont="1" applyBorder="1" applyAlignment="1">
      <alignment horizontal="left" vertical="top" wrapText="1"/>
    </xf>
    <xf numFmtId="0" fontId="22" fillId="0" borderId="40" xfId="0" applyFont="1" applyBorder="1" applyAlignment="1">
      <alignment horizontal="left" vertical="top" wrapText="1"/>
    </xf>
    <xf numFmtId="0" fontId="22" fillId="0" borderId="41" xfId="0" applyFont="1" applyBorder="1" applyAlignment="1">
      <alignment horizontal="left" vertical="top" wrapText="1"/>
    </xf>
    <xf numFmtId="0" fontId="22" fillId="0" borderId="72" xfId="0" applyFont="1" applyFill="1" applyBorder="1" applyAlignment="1">
      <alignment horizontal="left" vertical="top" wrapText="1"/>
    </xf>
    <xf numFmtId="0" fontId="6" fillId="0" borderId="30" xfId="0" applyFont="1" applyBorder="1" applyAlignment="1">
      <alignment horizontal="left" vertical="top" wrapText="1"/>
    </xf>
    <xf numFmtId="0" fontId="6" fillId="0" borderId="47" xfId="0" applyFont="1" applyBorder="1" applyAlignment="1">
      <alignment horizontal="left" vertical="top" wrapText="1"/>
    </xf>
    <xf numFmtId="1" fontId="22" fillId="0" borderId="8" xfId="0" applyNumberFormat="1" applyFont="1" applyFill="1" applyBorder="1" applyAlignment="1">
      <alignment horizontal="center" vertical="top" wrapText="1"/>
    </xf>
    <xf numFmtId="0" fontId="35" fillId="0" borderId="16" xfId="0" applyFont="1" applyBorder="1" applyAlignment="1">
      <alignment horizontal="center" vertical="top" wrapText="1"/>
    </xf>
    <xf numFmtId="0" fontId="35" fillId="0" borderId="48" xfId="0" applyFont="1" applyBorder="1" applyAlignment="1">
      <alignment horizontal="center" vertical="top" wrapText="1"/>
    </xf>
    <xf numFmtId="0" fontId="5" fillId="6" borderId="21" xfId="0" applyFont="1" applyFill="1" applyBorder="1" applyAlignment="1">
      <alignment horizontal="center" vertical="top"/>
    </xf>
    <xf numFmtId="0" fontId="36" fillId="0" borderId="53" xfId="0" applyFont="1" applyBorder="1" applyAlignment="1">
      <alignment horizontal="left" vertical="top" wrapText="1"/>
    </xf>
    <xf numFmtId="0" fontId="36" fillId="0" borderId="55" xfId="0" applyFont="1" applyBorder="1" applyAlignment="1">
      <alignment horizontal="left" vertical="top" wrapText="1"/>
    </xf>
    <xf numFmtId="49" fontId="30" fillId="7" borderId="58" xfId="0" applyNumberFormat="1" applyFont="1" applyFill="1" applyBorder="1" applyAlignment="1">
      <alignment horizontal="center" vertical="top"/>
    </xf>
    <xf numFmtId="49" fontId="30" fillId="7" borderId="63" xfId="0" applyNumberFormat="1" applyFont="1" applyFill="1" applyBorder="1" applyAlignment="1">
      <alignment horizontal="center" vertical="top"/>
    </xf>
    <xf numFmtId="49" fontId="30" fillId="7" borderId="60" xfId="0" applyNumberFormat="1" applyFont="1" applyFill="1" applyBorder="1" applyAlignment="1">
      <alignment horizontal="center" vertical="top"/>
    </xf>
    <xf numFmtId="0" fontId="37" fillId="0" borderId="55" xfId="0" applyFont="1" applyBorder="1" applyAlignment="1">
      <alignment horizontal="left" vertical="top" wrapText="1"/>
    </xf>
    <xf numFmtId="0" fontId="36" fillId="0" borderId="56" xfId="0" applyFont="1" applyBorder="1" applyAlignment="1">
      <alignment horizontal="left" vertical="top" wrapText="1"/>
    </xf>
    <xf numFmtId="0" fontId="36" fillId="0" borderId="57" xfId="0" applyFont="1" applyBorder="1" applyAlignment="1">
      <alignment horizontal="left" vertical="top" wrapText="1"/>
    </xf>
    <xf numFmtId="0" fontId="22" fillId="0" borderId="53" xfId="0" applyFont="1" applyBorder="1" applyAlignment="1">
      <alignment horizontal="left" vertical="top" wrapText="1"/>
    </xf>
    <xf numFmtId="0" fontId="22" fillId="0" borderId="55" xfId="0" applyFont="1" applyBorder="1" applyAlignment="1">
      <alignment horizontal="left" vertical="top" wrapText="1"/>
    </xf>
    <xf numFmtId="49" fontId="4" fillId="3" borderId="25" xfId="0" applyNumberFormat="1" applyFont="1" applyFill="1" applyBorder="1" applyAlignment="1">
      <alignment horizontal="left" vertical="top"/>
    </xf>
    <xf numFmtId="49" fontId="4" fillId="3" borderId="26" xfId="0" applyNumberFormat="1" applyFont="1" applyFill="1" applyBorder="1" applyAlignment="1">
      <alignment horizontal="left" vertical="top"/>
    </xf>
    <xf numFmtId="0" fontId="2" fillId="0" borderId="12" xfId="0" applyFont="1" applyBorder="1" applyAlignment="1">
      <alignment horizontal="center" vertical="top" wrapText="1"/>
    </xf>
    <xf numFmtId="0" fontId="2" fillId="0" borderId="24" xfId="0" applyFont="1" applyBorder="1" applyAlignment="1">
      <alignment horizontal="center" vertical="top" wrapText="1"/>
    </xf>
    <xf numFmtId="0" fontId="29" fillId="0" borderId="55" xfId="0" applyFont="1" applyBorder="1" applyAlignment="1">
      <alignment horizontal="left" vertical="top" wrapText="1"/>
    </xf>
    <xf numFmtId="0" fontId="36" fillId="0" borderId="40" xfId="0" applyFont="1" applyBorder="1" applyAlignment="1">
      <alignment horizontal="left" vertical="top"/>
    </xf>
    <xf numFmtId="0" fontId="36" fillId="0" borderId="41" xfId="0" applyFont="1" applyBorder="1" applyAlignment="1">
      <alignment horizontal="left" vertical="top"/>
    </xf>
    <xf numFmtId="0" fontId="36" fillId="0" borderId="58" xfId="0" applyFont="1" applyBorder="1" applyAlignment="1">
      <alignment horizontal="left" vertical="top" wrapText="1"/>
    </xf>
    <xf numFmtId="0" fontId="36" fillId="0" borderId="69" xfId="0" applyFont="1" applyBorder="1" applyAlignment="1">
      <alignment horizontal="left" vertical="top" wrapText="1"/>
    </xf>
    <xf numFmtId="49" fontId="22" fillId="0" borderId="9" xfId="0" applyNumberFormat="1" applyFont="1" applyFill="1" applyBorder="1" applyAlignment="1">
      <alignment horizontal="center" vertical="top" wrapText="1"/>
    </xf>
    <xf numFmtId="0" fontId="35" fillId="0" borderId="17" xfId="0" applyFont="1" applyBorder="1" applyAlignment="1">
      <alignment horizontal="center" vertical="top" wrapText="1"/>
    </xf>
    <xf numFmtId="0" fontId="35" fillId="0" borderId="65" xfId="0" applyFont="1" applyBorder="1" applyAlignment="1">
      <alignment horizontal="center" vertical="top" wrapText="1"/>
    </xf>
  </cellXfs>
  <cellStyles count="3">
    <cellStyle name="Įprastas" xfId="0" builtinId="0"/>
    <cellStyle name="Įprastas 2" xfId="1"/>
    <cellStyle name="Įprastas 4" xfId="2"/>
  </cellStyles>
  <dxfs count="0"/>
  <tableStyles count="0" defaultTableStyle="TableStyleMedium9" defaultPivotStyle="PivotStyleLight16"/>
  <colors>
    <mruColors>
      <color rgb="FF003964"/>
      <color rgb="FF000000"/>
      <color rgb="FFCC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52"/>
  <sheetViews>
    <sheetView tabSelected="1" zoomScale="110" zoomScaleNormal="110" workbookViewId="0">
      <selection activeCell="N246" sqref="N246"/>
    </sheetView>
  </sheetViews>
  <sheetFormatPr defaultColWidth="9.140625" defaultRowHeight="11.25" x14ac:dyDescent="0.2"/>
  <cols>
    <col min="1" max="1" width="2.7109375" style="1" customWidth="1"/>
    <col min="2" max="3" width="3.28515625" style="1" customWidth="1"/>
    <col min="4" max="4" width="25.5703125" style="1" customWidth="1"/>
    <col min="5" max="5" width="7.85546875" style="2" customWidth="1"/>
    <col min="6" max="6" width="5.28515625" style="1" customWidth="1"/>
    <col min="7" max="7" width="6" style="3" customWidth="1"/>
    <col min="8" max="8" width="7.7109375" style="1" customWidth="1"/>
    <col min="9" max="9" width="9.140625" style="1" customWidth="1"/>
    <col min="10" max="10" width="8.28515625" style="1" customWidth="1"/>
    <col min="11" max="11" width="21.7109375" style="1" customWidth="1"/>
    <col min="12" max="12" width="4" style="4" customWidth="1"/>
    <col min="13" max="13" width="3.7109375" style="1" customWidth="1"/>
    <col min="14" max="14" width="23.140625" style="5" customWidth="1"/>
    <col min="15" max="15" width="21.42578125" style="5" customWidth="1"/>
    <col min="16" max="17" width="9.140625" style="5"/>
    <col min="18" max="18" width="34.42578125" style="5" customWidth="1"/>
    <col min="19" max="16384" width="9.140625" style="5"/>
  </cols>
  <sheetData>
    <row r="1" spans="1:19" ht="49.9" customHeight="1" x14ac:dyDescent="0.2">
      <c r="D1" s="41"/>
      <c r="E1" s="42"/>
      <c r="F1" s="41"/>
      <c r="G1" s="43"/>
      <c r="H1" s="41"/>
      <c r="I1" s="436"/>
      <c r="J1" s="437"/>
      <c r="K1" s="437"/>
      <c r="L1" s="437"/>
      <c r="M1" s="437"/>
    </row>
    <row r="2" spans="1:19" ht="12" customHeight="1" x14ac:dyDescent="0.2">
      <c r="A2" s="23"/>
      <c r="B2" s="23"/>
      <c r="C2" s="23"/>
      <c r="D2" s="448" t="s">
        <v>108</v>
      </c>
      <c r="E2" s="449"/>
      <c r="F2" s="449"/>
      <c r="G2" s="449"/>
      <c r="H2" s="449"/>
      <c r="I2" s="449"/>
      <c r="J2" s="449"/>
      <c r="K2" s="449"/>
      <c r="L2" s="449"/>
      <c r="M2" s="449"/>
      <c r="N2" s="449"/>
      <c r="O2" s="449"/>
      <c r="P2" s="19"/>
      <c r="Q2" s="19"/>
      <c r="R2" s="19"/>
      <c r="S2" s="19"/>
    </row>
    <row r="3" spans="1:19" ht="19.149999999999999" customHeight="1" thickBot="1" x14ac:dyDescent="0.25">
      <c r="A3" s="6"/>
      <c r="B3" s="16"/>
      <c r="C3" s="16"/>
      <c r="D3" s="440" t="s">
        <v>37</v>
      </c>
      <c r="E3" s="440"/>
      <c r="F3" s="440"/>
      <c r="G3" s="440"/>
      <c r="H3" s="440"/>
      <c r="I3" s="441"/>
      <c r="J3" s="441"/>
      <c r="K3" s="441"/>
      <c r="L3" s="441"/>
      <c r="M3" s="44"/>
      <c r="N3" s="20"/>
      <c r="O3" s="20"/>
      <c r="P3" s="20"/>
      <c r="Q3" s="20"/>
      <c r="R3" s="20"/>
      <c r="S3" s="20"/>
    </row>
    <row r="4" spans="1:19" ht="36.75" customHeight="1" x14ac:dyDescent="0.2">
      <c r="A4" s="468" t="s">
        <v>0</v>
      </c>
      <c r="B4" s="471" t="s">
        <v>1</v>
      </c>
      <c r="C4" s="471" t="s">
        <v>2</v>
      </c>
      <c r="D4" s="474" t="s">
        <v>3</v>
      </c>
      <c r="E4" s="477" t="s">
        <v>4</v>
      </c>
      <c r="F4" s="484" t="s">
        <v>5</v>
      </c>
      <c r="G4" s="487" t="s">
        <v>6</v>
      </c>
      <c r="H4" s="494" t="s">
        <v>35</v>
      </c>
      <c r="I4" s="495"/>
      <c r="J4" s="496"/>
      <c r="K4" s="492" t="s">
        <v>75</v>
      </c>
      <c r="L4" s="493"/>
      <c r="M4" s="493"/>
      <c r="N4" s="450" t="s">
        <v>36</v>
      </c>
      <c r="O4" s="452" t="s">
        <v>31</v>
      </c>
    </row>
    <row r="5" spans="1:19" ht="15" customHeight="1" x14ac:dyDescent="0.2">
      <c r="A5" s="469"/>
      <c r="B5" s="472"/>
      <c r="C5" s="472"/>
      <c r="D5" s="475"/>
      <c r="E5" s="478"/>
      <c r="F5" s="485"/>
      <c r="G5" s="488"/>
      <c r="H5" s="490" t="s">
        <v>109</v>
      </c>
      <c r="I5" s="480" t="s">
        <v>110</v>
      </c>
      <c r="J5" s="497" t="s">
        <v>111</v>
      </c>
      <c r="K5" s="482" t="s">
        <v>3</v>
      </c>
      <c r="L5" s="438"/>
      <c r="M5" s="439"/>
      <c r="N5" s="451"/>
      <c r="O5" s="453"/>
    </row>
    <row r="6" spans="1:19" ht="111" customHeight="1" thickBot="1" x14ac:dyDescent="0.25">
      <c r="A6" s="470"/>
      <c r="B6" s="473"/>
      <c r="C6" s="473"/>
      <c r="D6" s="476"/>
      <c r="E6" s="479"/>
      <c r="F6" s="486"/>
      <c r="G6" s="489"/>
      <c r="H6" s="491"/>
      <c r="I6" s="481"/>
      <c r="J6" s="498"/>
      <c r="K6" s="483"/>
      <c r="L6" s="21" t="s">
        <v>32</v>
      </c>
      <c r="M6" s="22" t="s">
        <v>33</v>
      </c>
      <c r="N6" s="451"/>
      <c r="O6" s="453"/>
    </row>
    <row r="7" spans="1:19" ht="19.899999999999999" customHeight="1" thickBot="1" x14ac:dyDescent="0.25">
      <c r="A7" s="45" t="s">
        <v>7</v>
      </c>
      <c r="B7" s="433" t="s">
        <v>38</v>
      </c>
      <c r="C7" s="433"/>
      <c r="D7" s="433"/>
      <c r="E7" s="433"/>
      <c r="F7" s="433"/>
      <c r="G7" s="433"/>
      <c r="H7" s="433"/>
      <c r="I7" s="433"/>
      <c r="J7" s="433"/>
      <c r="K7" s="433"/>
      <c r="L7" s="433"/>
      <c r="M7" s="433"/>
      <c r="N7" s="460"/>
      <c r="O7" s="461"/>
    </row>
    <row r="8" spans="1:19" s="13" customFormat="1" ht="25.9" customHeight="1" thickBot="1" x14ac:dyDescent="0.25">
      <c r="A8" s="24" t="s">
        <v>7</v>
      </c>
      <c r="B8" s="25" t="s">
        <v>7</v>
      </c>
      <c r="C8" s="434" t="s">
        <v>39</v>
      </c>
      <c r="D8" s="434"/>
      <c r="E8" s="434"/>
      <c r="F8" s="434"/>
      <c r="G8" s="434"/>
      <c r="H8" s="434"/>
      <c r="I8" s="434"/>
      <c r="J8" s="434"/>
      <c r="K8" s="434"/>
      <c r="L8" s="434"/>
      <c r="M8" s="435"/>
      <c r="N8" s="462"/>
      <c r="O8" s="463"/>
      <c r="P8" s="5"/>
      <c r="Q8" s="5"/>
      <c r="R8" s="5"/>
      <c r="S8" s="5"/>
    </row>
    <row r="9" spans="1:19" s="13" customFormat="1" ht="16.149999999999999" customHeight="1" x14ac:dyDescent="0.2">
      <c r="A9" s="197"/>
      <c r="B9" s="152"/>
      <c r="C9" s="415"/>
      <c r="D9" s="425" t="s">
        <v>43</v>
      </c>
      <c r="E9" s="428" t="s">
        <v>28</v>
      </c>
      <c r="F9" s="422" t="s">
        <v>226</v>
      </c>
      <c r="G9" s="26" t="s">
        <v>40</v>
      </c>
      <c r="H9" s="78">
        <v>0</v>
      </c>
      <c r="I9" s="281">
        <v>636.4</v>
      </c>
      <c r="J9" s="290">
        <v>179.8</v>
      </c>
      <c r="K9" s="60"/>
      <c r="L9" s="118"/>
      <c r="M9" s="319"/>
      <c r="N9" s="408" t="s">
        <v>160</v>
      </c>
      <c r="O9" s="464"/>
      <c r="Q9" s="17"/>
      <c r="R9" s="17"/>
      <c r="S9" s="17"/>
    </row>
    <row r="10" spans="1:19" s="13" customFormat="1" ht="12.6" customHeight="1" x14ac:dyDescent="0.2">
      <c r="A10" s="198"/>
      <c r="B10" s="154"/>
      <c r="C10" s="343"/>
      <c r="D10" s="426"/>
      <c r="E10" s="429"/>
      <c r="F10" s="423"/>
      <c r="G10" s="47" t="s">
        <v>29</v>
      </c>
      <c r="H10" s="79">
        <v>4.5999999999999996</v>
      </c>
      <c r="I10" s="282">
        <v>4.5999999999999996</v>
      </c>
      <c r="J10" s="291">
        <v>0</v>
      </c>
      <c r="K10" s="61"/>
      <c r="L10" s="119"/>
      <c r="M10" s="157"/>
      <c r="N10" s="409"/>
      <c r="O10" s="465"/>
      <c r="Q10" s="17"/>
      <c r="R10" s="17"/>
      <c r="S10" s="17"/>
    </row>
    <row r="11" spans="1:19" s="13" customFormat="1" ht="12" customHeight="1" x14ac:dyDescent="0.2">
      <c r="A11" s="198"/>
      <c r="B11" s="154"/>
      <c r="C11" s="444"/>
      <c r="D11" s="442"/>
      <c r="E11" s="446"/>
      <c r="F11" s="423"/>
      <c r="G11" s="27" t="s">
        <v>42</v>
      </c>
      <c r="H11" s="102">
        <v>1404.2</v>
      </c>
      <c r="I11" s="283">
        <v>1219.4000000000001</v>
      </c>
      <c r="J11" s="292">
        <v>66.2</v>
      </c>
      <c r="K11" s="391" t="s">
        <v>112</v>
      </c>
      <c r="L11" s="120" t="s">
        <v>30</v>
      </c>
      <c r="M11" s="320" t="s">
        <v>159</v>
      </c>
      <c r="N11" s="409"/>
      <c r="O11" s="465"/>
      <c r="P11" s="17"/>
      <c r="Q11" s="17"/>
      <c r="R11" s="17"/>
      <c r="S11" s="17"/>
    </row>
    <row r="12" spans="1:19" s="13" customFormat="1" ht="103.15" customHeight="1" thickBot="1" x14ac:dyDescent="0.25">
      <c r="A12" s="199"/>
      <c r="B12" s="156"/>
      <c r="C12" s="445"/>
      <c r="D12" s="443"/>
      <c r="E12" s="447"/>
      <c r="F12" s="424"/>
      <c r="G12" s="88" t="s">
        <v>8</v>
      </c>
      <c r="H12" s="89">
        <f>H9+H10+H11</f>
        <v>1408.8</v>
      </c>
      <c r="I12" s="89">
        <f t="shared" ref="I12:J12" si="0">I9+I10+I11</f>
        <v>1860.4</v>
      </c>
      <c r="J12" s="89">
        <f t="shared" si="0"/>
        <v>246</v>
      </c>
      <c r="K12" s="392"/>
      <c r="L12" s="121"/>
      <c r="M12" s="93"/>
      <c r="N12" s="466"/>
      <c r="O12" s="467"/>
      <c r="P12" s="17"/>
      <c r="Q12" s="17"/>
      <c r="R12" s="17"/>
      <c r="S12" s="17"/>
    </row>
    <row r="13" spans="1:19" s="13" customFormat="1" ht="31.15" customHeight="1" x14ac:dyDescent="0.2">
      <c r="A13" s="195"/>
      <c r="B13" s="158"/>
      <c r="C13" s="200"/>
      <c r="D13" s="425" t="s">
        <v>82</v>
      </c>
      <c r="E13" s="428" t="s">
        <v>28</v>
      </c>
      <c r="F13" s="422" t="s">
        <v>226</v>
      </c>
      <c r="G13" s="26" t="s">
        <v>40</v>
      </c>
      <c r="H13" s="76">
        <v>771.3</v>
      </c>
      <c r="I13" s="83">
        <v>771.3</v>
      </c>
      <c r="J13" s="76">
        <v>511.9</v>
      </c>
      <c r="K13" s="393" t="s">
        <v>113</v>
      </c>
      <c r="L13" s="122" t="s">
        <v>30</v>
      </c>
      <c r="M13" s="319" t="s">
        <v>159</v>
      </c>
      <c r="N13" s="385" t="s">
        <v>161</v>
      </c>
      <c r="O13" s="454"/>
      <c r="Q13" s="17"/>
      <c r="R13" s="17"/>
      <c r="S13" s="17"/>
    </row>
    <row r="14" spans="1:19" s="13" customFormat="1" ht="25.9" customHeight="1" x14ac:dyDescent="0.2">
      <c r="A14" s="195"/>
      <c r="B14" s="158"/>
      <c r="C14" s="200"/>
      <c r="D14" s="426"/>
      <c r="E14" s="429"/>
      <c r="F14" s="423"/>
      <c r="G14" s="47" t="s">
        <v>42</v>
      </c>
      <c r="H14" s="80">
        <v>24.9</v>
      </c>
      <c r="I14" s="84">
        <v>26.4</v>
      </c>
      <c r="J14" s="80">
        <v>6.2</v>
      </c>
      <c r="K14" s="394"/>
      <c r="L14" s="123"/>
      <c r="M14" s="157"/>
      <c r="N14" s="455"/>
      <c r="O14" s="456"/>
      <c r="P14" s="17"/>
      <c r="Q14" s="17"/>
      <c r="R14" s="17"/>
      <c r="S14" s="17"/>
    </row>
    <row r="15" spans="1:19" s="13" customFormat="1" ht="15" customHeight="1" x14ac:dyDescent="0.2">
      <c r="A15" s="195"/>
      <c r="B15" s="158"/>
      <c r="C15" s="200"/>
      <c r="D15" s="426"/>
      <c r="E15" s="429"/>
      <c r="F15" s="423"/>
      <c r="G15" s="27" t="s">
        <v>29</v>
      </c>
      <c r="H15" s="77">
        <v>0.7</v>
      </c>
      <c r="I15" s="105">
        <v>0.7</v>
      </c>
      <c r="J15" s="77">
        <v>0.7</v>
      </c>
      <c r="K15" s="203"/>
      <c r="L15" s="204"/>
      <c r="M15" s="155"/>
      <c r="N15" s="457"/>
      <c r="O15" s="456"/>
      <c r="P15" s="17"/>
      <c r="Q15" s="17"/>
      <c r="R15" s="17"/>
      <c r="S15" s="17"/>
    </row>
    <row r="16" spans="1:19" s="13" customFormat="1" ht="38.450000000000003" customHeight="1" thickBot="1" x14ac:dyDescent="0.25">
      <c r="A16" s="195"/>
      <c r="B16" s="158"/>
      <c r="C16" s="200"/>
      <c r="D16" s="427"/>
      <c r="E16" s="430"/>
      <c r="F16" s="424"/>
      <c r="G16" s="46" t="s">
        <v>8</v>
      </c>
      <c r="H16" s="81">
        <f>H13+H14+H15</f>
        <v>796.9</v>
      </c>
      <c r="I16" s="75">
        <f t="shared" ref="I16:J16" si="1">I13+I14+I15</f>
        <v>798.4</v>
      </c>
      <c r="J16" s="81">
        <f t="shared" si="1"/>
        <v>518.80000000000007</v>
      </c>
      <c r="K16" s="205"/>
      <c r="L16" s="159"/>
      <c r="M16" s="93"/>
      <c r="N16" s="458"/>
      <c r="O16" s="459"/>
      <c r="P16" s="17"/>
      <c r="Q16" s="17"/>
      <c r="R16" s="17"/>
      <c r="S16" s="17"/>
    </row>
    <row r="17" spans="1:19" s="13" customFormat="1" ht="13.9" customHeight="1" x14ac:dyDescent="0.2">
      <c r="A17" s="160"/>
      <c r="B17" s="161"/>
      <c r="C17" s="415"/>
      <c r="D17" s="425" t="s">
        <v>44</v>
      </c>
      <c r="E17" s="428" t="s">
        <v>28</v>
      </c>
      <c r="F17" s="422" t="s">
        <v>226</v>
      </c>
      <c r="G17" s="26" t="s">
        <v>40</v>
      </c>
      <c r="H17" s="76">
        <v>0</v>
      </c>
      <c r="I17" s="83">
        <v>0</v>
      </c>
      <c r="J17" s="76">
        <v>0</v>
      </c>
      <c r="K17" s="393" t="s">
        <v>95</v>
      </c>
      <c r="L17" s="122" t="s">
        <v>30</v>
      </c>
      <c r="M17" s="319" t="s">
        <v>30</v>
      </c>
      <c r="N17" s="385" t="s">
        <v>162</v>
      </c>
      <c r="O17" s="386"/>
      <c r="Q17" s="17"/>
      <c r="R17" s="17"/>
      <c r="S17" s="17"/>
    </row>
    <row r="18" spans="1:19" s="13" customFormat="1" ht="13.15" customHeight="1" x14ac:dyDescent="0.2">
      <c r="A18" s="195"/>
      <c r="B18" s="162"/>
      <c r="C18" s="343"/>
      <c r="D18" s="426"/>
      <c r="E18" s="429"/>
      <c r="F18" s="423"/>
      <c r="G18" s="110" t="s">
        <v>42</v>
      </c>
      <c r="H18" s="80">
        <v>100.7</v>
      </c>
      <c r="I18" s="84">
        <v>158.9</v>
      </c>
      <c r="J18" s="50">
        <v>155.19999999999999</v>
      </c>
      <c r="K18" s="394"/>
      <c r="L18" s="123"/>
      <c r="M18" s="157"/>
      <c r="N18" s="455"/>
      <c r="O18" s="388"/>
      <c r="Q18" s="17"/>
      <c r="R18" s="17"/>
      <c r="S18" s="17"/>
    </row>
    <row r="19" spans="1:19" s="13" customFormat="1" ht="16.149999999999999" customHeight="1" x14ac:dyDescent="0.2">
      <c r="A19" s="195"/>
      <c r="B19" s="162"/>
      <c r="C19" s="343"/>
      <c r="D19" s="426"/>
      <c r="E19" s="429"/>
      <c r="F19" s="423"/>
      <c r="G19" s="107" t="s">
        <v>29</v>
      </c>
      <c r="H19" s="108">
        <v>0.2</v>
      </c>
      <c r="I19" s="109">
        <v>0.2</v>
      </c>
      <c r="J19" s="108">
        <v>0.1</v>
      </c>
      <c r="K19" s="139"/>
      <c r="L19" s="123"/>
      <c r="M19" s="157"/>
      <c r="N19" s="455"/>
      <c r="O19" s="388"/>
      <c r="P19" s="17"/>
      <c r="Q19" s="17"/>
      <c r="R19" s="17"/>
      <c r="S19" s="17"/>
    </row>
    <row r="20" spans="1:19" s="13" customFormat="1" ht="12.6" customHeight="1" x14ac:dyDescent="0.2">
      <c r="A20" s="195"/>
      <c r="B20" s="162"/>
      <c r="C20" s="343"/>
      <c r="D20" s="426"/>
      <c r="E20" s="429"/>
      <c r="F20" s="423"/>
      <c r="G20" s="106" t="s">
        <v>41</v>
      </c>
      <c r="H20" s="77">
        <v>0</v>
      </c>
      <c r="I20" s="105">
        <v>0</v>
      </c>
      <c r="J20" s="293">
        <v>0</v>
      </c>
      <c r="K20" s="140"/>
      <c r="L20" s="124"/>
      <c r="M20" s="155"/>
      <c r="N20" s="387"/>
      <c r="O20" s="388"/>
      <c r="P20" s="17"/>
      <c r="Q20" s="17"/>
      <c r="R20" s="17"/>
      <c r="S20" s="17"/>
    </row>
    <row r="21" spans="1:19" s="13" customFormat="1" ht="18" customHeight="1" thickBot="1" x14ac:dyDescent="0.25">
      <c r="A21" s="163"/>
      <c r="B21" s="164"/>
      <c r="C21" s="416"/>
      <c r="D21" s="427"/>
      <c r="E21" s="430"/>
      <c r="F21" s="424"/>
      <c r="G21" s="46" t="s">
        <v>8</v>
      </c>
      <c r="H21" s="81">
        <f>H17+H18+H20+H19</f>
        <v>100.9</v>
      </c>
      <c r="I21" s="81">
        <f t="shared" ref="I21:J21" si="2">I17+I18+I20+I19</f>
        <v>159.1</v>
      </c>
      <c r="J21" s="81">
        <f t="shared" si="2"/>
        <v>155.29999999999998</v>
      </c>
      <c r="K21" s="141"/>
      <c r="L21" s="125"/>
      <c r="M21" s="93"/>
      <c r="N21" s="389"/>
      <c r="O21" s="390"/>
      <c r="P21" s="17"/>
      <c r="Q21" s="17"/>
      <c r="R21" s="17"/>
      <c r="S21" s="17"/>
    </row>
    <row r="22" spans="1:19" s="13" customFormat="1" ht="13.15" customHeight="1" x14ac:dyDescent="0.2">
      <c r="A22" s="160"/>
      <c r="B22" s="161"/>
      <c r="C22" s="415"/>
      <c r="D22" s="425" t="s">
        <v>86</v>
      </c>
      <c r="E22" s="428" t="s">
        <v>28</v>
      </c>
      <c r="F22" s="422" t="s">
        <v>226</v>
      </c>
      <c r="G22" s="26" t="s">
        <v>40</v>
      </c>
      <c r="H22" s="76">
        <v>0</v>
      </c>
      <c r="I22" s="83">
        <v>0</v>
      </c>
      <c r="J22" s="76">
        <v>0</v>
      </c>
      <c r="K22" s="138"/>
      <c r="L22" s="122"/>
      <c r="M22" s="153"/>
      <c r="N22" s="385" t="s">
        <v>163</v>
      </c>
      <c r="O22" s="454"/>
      <c r="Q22" s="17"/>
      <c r="R22" s="17"/>
      <c r="S22" s="17"/>
    </row>
    <row r="23" spans="1:19" s="13" customFormat="1" ht="14.45" customHeight="1" x14ac:dyDescent="0.2">
      <c r="A23" s="195"/>
      <c r="B23" s="162"/>
      <c r="C23" s="343"/>
      <c r="D23" s="426"/>
      <c r="E23" s="429"/>
      <c r="F23" s="423"/>
      <c r="G23" s="47" t="s">
        <v>42</v>
      </c>
      <c r="H23" s="80">
        <v>94.5</v>
      </c>
      <c r="I23" s="84">
        <v>0</v>
      </c>
      <c r="J23" s="80">
        <v>0</v>
      </c>
      <c r="K23" s="139" t="s">
        <v>63</v>
      </c>
      <c r="L23" s="123" t="s">
        <v>30</v>
      </c>
      <c r="M23" s="157"/>
      <c r="N23" s="455"/>
      <c r="O23" s="456"/>
      <c r="Q23" s="17"/>
      <c r="R23" s="17"/>
      <c r="S23" s="17"/>
    </row>
    <row r="24" spans="1:19" s="13" customFormat="1" ht="14.45" customHeight="1" x14ac:dyDescent="0.2">
      <c r="A24" s="195"/>
      <c r="B24" s="162"/>
      <c r="C24" s="343"/>
      <c r="D24" s="426"/>
      <c r="E24" s="429"/>
      <c r="F24" s="423"/>
      <c r="G24" s="107" t="s">
        <v>29</v>
      </c>
      <c r="H24" s="108">
        <v>0.3</v>
      </c>
      <c r="I24" s="109">
        <v>0</v>
      </c>
      <c r="J24" s="108">
        <v>0</v>
      </c>
      <c r="K24" s="395" t="s">
        <v>114</v>
      </c>
      <c r="L24" s="123" t="s">
        <v>30</v>
      </c>
      <c r="M24" s="157"/>
      <c r="N24" s="455"/>
      <c r="O24" s="456"/>
      <c r="P24" s="17"/>
      <c r="Q24" s="17"/>
      <c r="R24" s="17"/>
      <c r="S24" s="17"/>
    </row>
    <row r="25" spans="1:19" s="13" customFormat="1" ht="12.6" customHeight="1" thickBot="1" x14ac:dyDescent="0.25">
      <c r="A25" s="163"/>
      <c r="B25" s="164"/>
      <c r="C25" s="416"/>
      <c r="D25" s="427"/>
      <c r="E25" s="430"/>
      <c r="F25" s="424"/>
      <c r="G25" s="46" t="s">
        <v>8</v>
      </c>
      <c r="H25" s="81">
        <f>H22+H23+H24</f>
        <v>94.8</v>
      </c>
      <c r="I25" s="81">
        <f t="shared" ref="I25" si="3">I22+I23+I24</f>
        <v>0</v>
      </c>
      <c r="J25" s="81">
        <f t="shared" ref="J25" si="4">J22+J23+J24</f>
        <v>0</v>
      </c>
      <c r="K25" s="396"/>
      <c r="L25" s="125"/>
      <c r="M25" s="93"/>
      <c r="N25" s="458"/>
      <c r="O25" s="459"/>
      <c r="P25" s="17"/>
      <c r="Q25" s="17"/>
      <c r="R25" s="17"/>
      <c r="S25" s="17"/>
    </row>
    <row r="26" spans="1:19" s="13" customFormat="1" ht="18.600000000000001" customHeight="1" x14ac:dyDescent="0.2">
      <c r="A26" s="160"/>
      <c r="B26" s="161"/>
      <c r="C26" s="415"/>
      <c r="D26" s="425" t="s">
        <v>87</v>
      </c>
      <c r="E26" s="428" t="s">
        <v>28</v>
      </c>
      <c r="F26" s="422" t="s">
        <v>226</v>
      </c>
      <c r="G26" s="26" t="s">
        <v>40</v>
      </c>
      <c r="H26" s="76">
        <v>0</v>
      </c>
      <c r="I26" s="83">
        <v>0</v>
      </c>
      <c r="J26" s="76">
        <v>0</v>
      </c>
      <c r="K26" s="138" t="s">
        <v>79</v>
      </c>
      <c r="L26" s="122" t="s">
        <v>30</v>
      </c>
      <c r="M26" s="319" t="s">
        <v>159</v>
      </c>
      <c r="N26" s="385" t="s">
        <v>164</v>
      </c>
      <c r="O26" s="454"/>
      <c r="P26" s="17"/>
      <c r="Q26" s="17"/>
      <c r="R26" s="17"/>
      <c r="S26" s="17"/>
    </row>
    <row r="27" spans="1:19" s="13" customFormat="1" ht="14.45" customHeight="1" x14ac:dyDescent="0.2">
      <c r="A27" s="195"/>
      <c r="B27" s="162"/>
      <c r="C27" s="343"/>
      <c r="D27" s="426"/>
      <c r="E27" s="429"/>
      <c r="F27" s="423"/>
      <c r="G27" s="110" t="s">
        <v>42</v>
      </c>
      <c r="H27" s="80">
        <v>123.7</v>
      </c>
      <c r="I27" s="84">
        <v>123.7</v>
      </c>
      <c r="J27" s="80">
        <v>45.6</v>
      </c>
      <c r="K27" s="139"/>
      <c r="L27" s="123"/>
      <c r="M27" s="157"/>
      <c r="N27" s="455"/>
      <c r="O27" s="456"/>
      <c r="Q27" s="17"/>
      <c r="R27" s="17"/>
      <c r="S27" s="17"/>
    </row>
    <row r="28" spans="1:19" s="13" customFormat="1" ht="16.899999999999999" customHeight="1" x14ac:dyDescent="0.2">
      <c r="A28" s="195"/>
      <c r="B28" s="162"/>
      <c r="C28" s="343"/>
      <c r="D28" s="426"/>
      <c r="E28" s="429"/>
      <c r="F28" s="423"/>
      <c r="G28" s="107" t="s">
        <v>29</v>
      </c>
      <c r="H28" s="108">
        <v>0</v>
      </c>
      <c r="I28" s="109">
        <v>0</v>
      </c>
      <c r="J28" s="108">
        <v>0</v>
      </c>
      <c r="K28" s="139"/>
      <c r="L28" s="123"/>
      <c r="M28" s="157"/>
      <c r="N28" s="455"/>
      <c r="O28" s="456"/>
      <c r="P28" s="17"/>
      <c r="Q28" s="17"/>
      <c r="R28" s="17"/>
      <c r="S28" s="17"/>
    </row>
    <row r="29" spans="1:19" s="13" customFormat="1" ht="22.9" customHeight="1" thickBot="1" x14ac:dyDescent="0.25">
      <c r="A29" s="163"/>
      <c r="B29" s="164"/>
      <c r="C29" s="416"/>
      <c r="D29" s="427"/>
      <c r="E29" s="430"/>
      <c r="F29" s="424"/>
      <c r="G29" s="46" t="s">
        <v>8</v>
      </c>
      <c r="H29" s="81">
        <f>H26+H27+H28</f>
        <v>123.7</v>
      </c>
      <c r="I29" s="81">
        <f t="shared" ref="I29:J29" si="5">I26+I27+I28</f>
        <v>123.7</v>
      </c>
      <c r="J29" s="81">
        <f t="shared" si="5"/>
        <v>45.6</v>
      </c>
      <c r="K29" s="205"/>
      <c r="L29" s="159"/>
      <c r="M29" s="93"/>
      <c r="N29" s="458"/>
      <c r="O29" s="459"/>
      <c r="P29" s="17"/>
      <c r="Q29" s="17"/>
      <c r="R29" s="17"/>
      <c r="S29" s="17"/>
    </row>
    <row r="30" spans="1:19" s="13" customFormat="1" ht="15" customHeight="1" thickBot="1" x14ac:dyDescent="0.25">
      <c r="A30" s="24" t="s">
        <v>7</v>
      </c>
      <c r="B30" s="34" t="s">
        <v>7</v>
      </c>
      <c r="C30" s="419" t="s">
        <v>10</v>
      </c>
      <c r="D30" s="420"/>
      <c r="E30" s="420"/>
      <c r="F30" s="420"/>
      <c r="G30" s="421"/>
      <c r="H30" s="82">
        <f>H29+H12+H16+H21+H25</f>
        <v>2525.1000000000004</v>
      </c>
      <c r="I30" s="82">
        <f t="shared" ref="I30:J30" si="6">I29+I12+I16+I21+I25</f>
        <v>2941.6</v>
      </c>
      <c r="J30" s="316">
        <f t="shared" si="6"/>
        <v>965.7</v>
      </c>
      <c r="K30" s="206"/>
      <c r="L30" s="207"/>
      <c r="M30" s="207"/>
      <c r="N30" s="524"/>
      <c r="O30" s="525"/>
      <c r="P30" s="17"/>
      <c r="Q30" s="17"/>
      <c r="R30" s="17"/>
      <c r="S30" s="17"/>
    </row>
    <row r="31" spans="1:19" s="13" customFormat="1" ht="25.9" customHeight="1" thickBot="1" x14ac:dyDescent="0.25">
      <c r="A31" s="58" t="s">
        <v>7</v>
      </c>
      <c r="B31" s="59" t="s">
        <v>9</v>
      </c>
      <c r="C31" s="417" t="s">
        <v>45</v>
      </c>
      <c r="D31" s="417"/>
      <c r="E31" s="417"/>
      <c r="F31" s="417"/>
      <c r="G31" s="417"/>
      <c r="H31" s="417"/>
      <c r="I31" s="417"/>
      <c r="J31" s="417"/>
      <c r="K31" s="417"/>
      <c r="L31" s="417"/>
      <c r="M31" s="418"/>
      <c r="N31" s="522"/>
      <c r="O31" s="523"/>
      <c r="P31" s="17"/>
      <c r="Q31" s="17"/>
      <c r="R31" s="17"/>
      <c r="S31" s="17"/>
    </row>
    <row r="32" spans="1:19" s="13" customFormat="1" ht="37.9" customHeight="1" x14ac:dyDescent="0.2">
      <c r="A32" s="349"/>
      <c r="B32" s="352"/>
      <c r="C32" s="342"/>
      <c r="D32" s="362" t="s">
        <v>96</v>
      </c>
      <c r="E32" s="355" t="s">
        <v>28</v>
      </c>
      <c r="F32" s="358" t="s">
        <v>227</v>
      </c>
      <c r="G32" s="26" t="s">
        <v>40</v>
      </c>
      <c r="H32" s="76">
        <v>0</v>
      </c>
      <c r="I32" s="83">
        <v>0</v>
      </c>
      <c r="J32" s="32">
        <v>0</v>
      </c>
      <c r="K32" s="373" t="s">
        <v>193</v>
      </c>
      <c r="L32" s="365" t="s">
        <v>30</v>
      </c>
      <c r="M32" s="399" t="s">
        <v>159</v>
      </c>
      <c r="N32" s="385" t="s">
        <v>167</v>
      </c>
      <c r="O32" s="386"/>
      <c r="P32" s="17"/>
      <c r="Q32" s="17"/>
      <c r="R32" s="17"/>
      <c r="S32" s="17"/>
    </row>
    <row r="33" spans="1:19" s="13" customFormat="1" ht="19.899999999999999" customHeight="1" x14ac:dyDescent="0.2">
      <c r="A33" s="350"/>
      <c r="B33" s="353"/>
      <c r="C33" s="343"/>
      <c r="D33" s="363"/>
      <c r="E33" s="356"/>
      <c r="F33" s="359"/>
      <c r="G33" s="47" t="s">
        <v>29</v>
      </c>
      <c r="H33" s="80">
        <v>3.2</v>
      </c>
      <c r="I33" s="84">
        <v>3.2</v>
      </c>
      <c r="J33" s="50">
        <v>3.1</v>
      </c>
      <c r="K33" s="375"/>
      <c r="L33" s="366"/>
      <c r="M33" s="400"/>
      <c r="N33" s="387"/>
      <c r="O33" s="388"/>
      <c r="P33" s="17"/>
      <c r="Q33" s="17"/>
      <c r="R33" s="17"/>
      <c r="S33" s="17"/>
    </row>
    <row r="34" spans="1:19" s="13" customFormat="1" ht="26.45" customHeight="1" x14ac:dyDescent="0.2">
      <c r="A34" s="350"/>
      <c r="B34" s="353"/>
      <c r="C34" s="343"/>
      <c r="D34" s="363"/>
      <c r="E34" s="356"/>
      <c r="F34" s="360"/>
      <c r="G34" s="27" t="s">
        <v>42</v>
      </c>
      <c r="H34" s="77">
        <v>4877.8999999999996</v>
      </c>
      <c r="I34" s="105">
        <v>4877</v>
      </c>
      <c r="J34" s="112">
        <v>4133.5</v>
      </c>
      <c r="K34" s="57"/>
      <c r="L34" s="56"/>
      <c r="M34" s="69"/>
      <c r="N34" s="387"/>
      <c r="O34" s="388"/>
      <c r="P34" s="5"/>
      <c r="Q34" s="17"/>
      <c r="R34" s="17"/>
      <c r="S34" s="17"/>
    </row>
    <row r="35" spans="1:19" s="13" customFormat="1" ht="48.6" customHeight="1" thickBot="1" x14ac:dyDescent="0.25">
      <c r="A35" s="351"/>
      <c r="B35" s="354"/>
      <c r="C35" s="344"/>
      <c r="D35" s="364"/>
      <c r="E35" s="357"/>
      <c r="F35" s="361"/>
      <c r="G35" s="46" t="s">
        <v>8</v>
      </c>
      <c r="H35" s="81">
        <f>H32+H33+H34</f>
        <v>4881.0999999999995</v>
      </c>
      <c r="I35" s="75">
        <f t="shared" ref="I35" si="7">I32+I33+I34</f>
        <v>4880.2</v>
      </c>
      <c r="J35" s="75">
        <f t="shared" ref="J35" si="8">J32+J33+J34</f>
        <v>4136.6000000000004</v>
      </c>
      <c r="K35" s="129"/>
      <c r="L35" s="116"/>
      <c r="M35" s="71"/>
      <c r="N35" s="389"/>
      <c r="O35" s="390"/>
      <c r="P35" s="17"/>
      <c r="Q35" s="17"/>
      <c r="R35" s="17"/>
      <c r="S35" s="17"/>
    </row>
    <row r="36" spans="1:19" s="13" customFormat="1" ht="14.25" customHeight="1" x14ac:dyDescent="0.2">
      <c r="A36" s="349"/>
      <c r="B36" s="352"/>
      <c r="C36" s="342"/>
      <c r="D36" s="362" t="s">
        <v>46</v>
      </c>
      <c r="E36" s="355" t="s">
        <v>28</v>
      </c>
      <c r="F36" s="358" t="s">
        <v>227</v>
      </c>
      <c r="G36" s="26" t="s">
        <v>40</v>
      </c>
      <c r="H36" s="76">
        <v>0</v>
      </c>
      <c r="I36" s="83">
        <v>400</v>
      </c>
      <c r="J36" s="32">
        <v>79.7</v>
      </c>
      <c r="K36" s="373" t="s">
        <v>194</v>
      </c>
      <c r="L36" s="365" t="s">
        <v>30</v>
      </c>
      <c r="M36" s="399" t="s">
        <v>159</v>
      </c>
      <c r="N36" s="385" t="s">
        <v>165</v>
      </c>
      <c r="O36" s="386"/>
      <c r="P36" s="17"/>
      <c r="Q36" s="17"/>
      <c r="R36" s="17"/>
      <c r="S36" s="17"/>
    </row>
    <row r="37" spans="1:19" s="13" customFormat="1" ht="14.25" customHeight="1" x14ac:dyDescent="0.2">
      <c r="A37" s="350"/>
      <c r="B37" s="353"/>
      <c r="C37" s="343"/>
      <c r="D37" s="363"/>
      <c r="E37" s="356"/>
      <c r="F37" s="359"/>
      <c r="G37" s="110" t="s">
        <v>41</v>
      </c>
      <c r="H37" s="80">
        <v>0</v>
      </c>
      <c r="I37" s="84">
        <v>0</v>
      </c>
      <c r="J37" s="50">
        <v>0</v>
      </c>
      <c r="K37" s="397"/>
      <c r="L37" s="431"/>
      <c r="M37" s="432"/>
      <c r="N37" s="387"/>
      <c r="O37" s="388"/>
      <c r="Q37" s="17"/>
      <c r="R37" s="17"/>
      <c r="S37" s="17"/>
    </row>
    <row r="38" spans="1:19" s="13" customFormat="1" ht="14.25" customHeight="1" x14ac:dyDescent="0.2">
      <c r="A38" s="350"/>
      <c r="B38" s="353"/>
      <c r="C38" s="343"/>
      <c r="D38" s="363"/>
      <c r="E38" s="356"/>
      <c r="F38" s="359"/>
      <c r="G38" s="110" t="s">
        <v>29</v>
      </c>
      <c r="H38" s="80">
        <v>0</v>
      </c>
      <c r="I38" s="84">
        <v>0</v>
      </c>
      <c r="J38" s="50">
        <v>0</v>
      </c>
      <c r="K38" s="398"/>
      <c r="L38" s="366"/>
      <c r="M38" s="400"/>
      <c r="N38" s="387"/>
      <c r="O38" s="388"/>
      <c r="P38" s="17"/>
      <c r="Q38" s="17"/>
      <c r="R38" s="17"/>
      <c r="S38" s="17"/>
    </row>
    <row r="39" spans="1:19" s="13" customFormat="1" ht="16.5" customHeight="1" x14ac:dyDescent="0.2">
      <c r="A39" s="350"/>
      <c r="B39" s="353"/>
      <c r="C39" s="343"/>
      <c r="D39" s="363"/>
      <c r="E39" s="356"/>
      <c r="F39" s="360"/>
      <c r="G39" s="106" t="s">
        <v>42</v>
      </c>
      <c r="H39" s="147">
        <v>626.5</v>
      </c>
      <c r="I39" s="148">
        <v>595.6</v>
      </c>
      <c r="J39" s="149">
        <v>95.7</v>
      </c>
      <c r="K39" s="61"/>
      <c r="L39" s="56"/>
      <c r="M39" s="114"/>
      <c r="N39" s="387"/>
      <c r="O39" s="388"/>
      <c r="P39" s="17"/>
      <c r="Q39" s="17"/>
      <c r="R39" s="17"/>
      <c r="S39" s="17"/>
    </row>
    <row r="40" spans="1:19" s="13" customFormat="1" ht="16.899999999999999" customHeight="1" thickBot="1" x14ac:dyDescent="0.25">
      <c r="A40" s="351"/>
      <c r="B40" s="354"/>
      <c r="C40" s="344"/>
      <c r="D40" s="364"/>
      <c r="E40" s="357"/>
      <c r="F40" s="361"/>
      <c r="G40" s="46" t="s">
        <v>8</v>
      </c>
      <c r="H40" s="81">
        <f>H36+H37+H39+H38</f>
        <v>626.5</v>
      </c>
      <c r="I40" s="81">
        <f t="shared" ref="I40:J40" si="9">I36+I37+I39+I38</f>
        <v>995.6</v>
      </c>
      <c r="J40" s="144">
        <f t="shared" si="9"/>
        <v>175.4</v>
      </c>
      <c r="K40" s="129"/>
      <c r="L40" s="116"/>
      <c r="M40" s="117"/>
      <c r="N40" s="389"/>
      <c r="O40" s="390"/>
      <c r="P40" s="17"/>
      <c r="Q40" s="17"/>
      <c r="R40" s="17"/>
      <c r="S40" s="17"/>
    </row>
    <row r="41" spans="1:19" s="13" customFormat="1" ht="24" customHeight="1" x14ac:dyDescent="0.2">
      <c r="A41" s="349"/>
      <c r="B41" s="352"/>
      <c r="C41" s="342"/>
      <c r="D41" s="362" t="s">
        <v>47</v>
      </c>
      <c r="E41" s="355" t="s">
        <v>28</v>
      </c>
      <c r="F41" s="358" t="s">
        <v>227</v>
      </c>
      <c r="G41" s="26" t="s">
        <v>40</v>
      </c>
      <c r="H41" s="76">
        <v>0</v>
      </c>
      <c r="I41" s="83">
        <v>0</v>
      </c>
      <c r="J41" s="32">
        <v>0</v>
      </c>
      <c r="K41" s="60" t="s">
        <v>97</v>
      </c>
      <c r="L41" s="52" t="s">
        <v>30</v>
      </c>
      <c r="M41" s="53" t="s">
        <v>30</v>
      </c>
      <c r="N41" s="385" t="s">
        <v>166</v>
      </c>
      <c r="O41" s="386"/>
      <c r="P41" s="17"/>
      <c r="Q41" s="17"/>
      <c r="R41" s="17"/>
      <c r="S41" s="17"/>
    </row>
    <row r="42" spans="1:19" s="13" customFormat="1" ht="21" customHeight="1" x14ac:dyDescent="0.2">
      <c r="A42" s="350"/>
      <c r="B42" s="353"/>
      <c r="C42" s="343"/>
      <c r="D42" s="363"/>
      <c r="E42" s="356"/>
      <c r="F42" s="359"/>
      <c r="G42" s="47" t="s">
        <v>29</v>
      </c>
      <c r="H42" s="80">
        <v>0.4</v>
      </c>
      <c r="I42" s="84">
        <v>0.4</v>
      </c>
      <c r="J42" s="50">
        <v>0.2</v>
      </c>
      <c r="K42" s="61"/>
      <c r="L42" s="54"/>
      <c r="M42" s="55"/>
      <c r="N42" s="387"/>
      <c r="O42" s="388"/>
      <c r="P42" s="5"/>
      <c r="Q42" s="17"/>
      <c r="R42" s="17"/>
      <c r="S42" s="17"/>
    </row>
    <row r="43" spans="1:19" s="13" customFormat="1" ht="27.6" customHeight="1" x14ac:dyDescent="0.2">
      <c r="A43" s="350"/>
      <c r="B43" s="353"/>
      <c r="C43" s="343"/>
      <c r="D43" s="363"/>
      <c r="E43" s="356"/>
      <c r="F43" s="360"/>
      <c r="G43" s="27" t="s">
        <v>42</v>
      </c>
      <c r="H43" s="77">
        <v>186.3</v>
      </c>
      <c r="I43" s="105">
        <v>495.7</v>
      </c>
      <c r="J43" s="112">
        <v>308</v>
      </c>
      <c r="K43" s="57"/>
      <c r="L43" s="56"/>
      <c r="M43" s="114"/>
      <c r="N43" s="387"/>
      <c r="O43" s="388"/>
      <c r="P43" s="17"/>
      <c r="Q43" s="17"/>
      <c r="R43" s="17"/>
      <c r="S43" s="17"/>
    </row>
    <row r="44" spans="1:19" s="13" customFormat="1" ht="71.45" customHeight="1" thickBot="1" x14ac:dyDescent="0.25">
      <c r="A44" s="351"/>
      <c r="B44" s="354"/>
      <c r="C44" s="344"/>
      <c r="D44" s="364"/>
      <c r="E44" s="357"/>
      <c r="F44" s="361"/>
      <c r="G44" s="46" t="s">
        <v>8</v>
      </c>
      <c r="H44" s="81">
        <f>H41+H42+H43</f>
        <v>186.70000000000002</v>
      </c>
      <c r="I44" s="75">
        <f t="shared" ref="I44" si="10">I41+I42+I43</f>
        <v>496.09999999999997</v>
      </c>
      <c r="J44" s="75">
        <f t="shared" ref="J44" si="11">J41+J42+J43</f>
        <v>308.2</v>
      </c>
      <c r="K44" s="129"/>
      <c r="L44" s="116"/>
      <c r="M44" s="117"/>
      <c r="N44" s="389"/>
      <c r="O44" s="390"/>
      <c r="P44" s="17"/>
      <c r="Q44" s="17"/>
      <c r="R44" s="17"/>
      <c r="S44" s="17"/>
    </row>
    <row r="45" spans="1:19" s="13" customFormat="1" ht="35.450000000000003" customHeight="1" x14ac:dyDescent="0.2">
      <c r="A45" s="349"/>
      <c r="B45" s="352"/>
      <c r="C45" s="342"/>
      <c r="D45" s="362" t="s">
        <v>48</v>
      </c>
      <c r="E45" s="355" t="s">
        <v>28</v>
      </c>
      <c r="F45" s="358" t="s">
        <v>228</v>
      </c>
      <c r="G45" s="26" t="s">
        <v>40</v>
      </c>
      <c r="H45" s="76">
        <v>0</v>
      </c>
      <c r="I45" s="83">
        <v>0</v>
      </c>
      <c r="J45" s="32">
        <v>0</v>
      </c>
      <c r="K45" s="60" t="s">
        <v>97</v>
      </c>
      <c r="L45" s="52" t="s">
        <v>30</v>
      </c>
      <c r="M45" s="53" t="s">
        <v>30</v>
      </c>
      <c r="N45" s="385" t="s">
        <v>168</v>
      </c>
      <c r="O45" s="386"/>
      <c r="P45" s="17"/>
      <c r="Q45" s="17"/>
      <c r="R45" s="17"/>
      <c r="S45" s="17"/>
    </row>
    <row r="46" spans="1:19" s="13" customFormat="1" ht="34.15" customHeight="1" x14ac:dyDescent="0.2">
      <c r="A46" s="350"/>
      <c r="B46" s="353"/>
      <c r="C46" s="343"/>
      <c r="D46" s="363"/>
      <c r="E46" s="356"/>
      <c r="F46" s="359"/>
      <c r="G46" s="47" t="s">
        <v>29</v>
      </c>
      <c r="H46" s="223">
        <v>0.4</v>
      </c>
      <c r="I46" s="84">
        <v>32.299999999999997</v>
      </c>
      <c r="J46" s="50">
        <v>31.8</v>
      </c>
      <c r="K46" s="61"/>
      <c r="L46" s="54"/>
      <c r="M46" s="67"/>
      <c r="N46" s="387"/>
      <c r="O46" s="388"/>
      <c r="P46" s="17"/>
      <c r="Q46" s="17"/>
      <c r="R46" s="17"/>
      <c r="S46" s="17"/>
    </row>
    <row r="47" spans="1:19" s="13" customFormat="1" ht="27" customHeight="1" x14ac:dyDescent="0.2">
      <c r="A47" s="350"/>
      <c r="B47" s="353"/>
      <c r="C47" s="343"/>
      <c r="D47" s="363"/>
      <c r="E47" s="356"/>
      <c r="F47" s="360"/>
      <c r="G47" s="27" t="s">
        <v>42</v>
      </c>
      <c r="H47" s="224">
        <v>655.43</v>
      </c>
      <c r="I47" s="105">
        <v>655.43</v>
      </c>
      <c r="J47" s="112">
        <v>384.7</v>
      </c>
      <c r="K47" s="57"/>
      <c r="L47" s="56"/>
      <c r="M47" s="69"/>
      <c r="N47" s="387"/>
      <c r="O47" s="388"/>
      <c r="P47" s="5"/>
      <c r="Q47" s="17"/>
      <c r="R47" s="17"/>
      <c r="S47" s="17"/>
    </row>
    <row r="48" spans="1:19" s="13" customFormat="1" ht="24" customHeight="1" thickBot="1" x14ac:dyDescent="0.25">
      <c r="A48" s="351"/>
      <c r="B48" s="354"/>
      <c r="C48" s="344"/>
      <c r="D48" s="364"/>
      <c r="E48" s="357"/>
      <c r="F48" s="361"/>
      <c r="G48" s="46" t="s">
        <v>8</v>
      </c>
      <c r="H48" s="225">
        <f>H45+H46+H47</f>
        <v>655.82999999999993</v>
      </c>
      <c r="I48" s="186">
        <f t="shared" ref="I48" si="12">I45+I46+I47</f>
        <v>687.7299999999999</v>
      </c>
      <c r="J48" s="186">
        <f t="shared" ref="J48" si="13">J45+J46+J47</f>
        <v>416.5</v>
      </c>
      <c r="K48" s="129"/>
      <c r="L48" s="116"/>
      <c r="M48" s="71"/>
      <c r="N48" s="389"/>
      <c r="O48" s="390"/>
      <c r="P48" s="17"/>
      <c r="Q48" s="17"/>
      <c r="R48" s="17"/>
      <c r="S48" s="17"/>
    </row>
    <row r="49" spans="1:21" s="13" customFormat="1" ht="11.45" customHeight="1" x14ac:dyDescent="0.2">
      <c r="A49" s="349"/>
      <c r="B49" s="352"/>
      <c r="C49" s="342"/>
      <c r="D49" s="362" t="s">
        <v>49</v>
      </c>
      <c r="E49" s="355" t="s">
        <v>28</v>
      </c>
      <c r="F49" s="358" t="s">
        <v>227</v>
      </c>
      <c r="G49" s="26" t="s">
        <v>40</v>
      </c>
      <c r="H49" s="76">
        <v>0</v>
      </c>
      <c r="I49" s="83">
        <v>536</v>
      </c>
      <c r="J49" s="32">
        <v>7</v>
      </c>
      <c r="K49" s="373" t="s">
        <v>115</v>
      </c>
      <c r="L49" s="365" t="s">
        <v>30</v>
      </c>
      <c r="M49" s="399" t="s">
        <v>159</v>
      </c>
      <c r="N49" s="385" t="s">
        <v>195</v>
      </c>
      <c r="O49" s="386"/>
      <c r="P49" s="74"/>
      <c r="Q49" s="74"/>
      <c r="R49" s="74"/>
      <c r="S49" s="74"/>
    </row>
    <row r="50" spans="1:21" s="13" customFormat="1" ht="12.6" customHeight="1" x14ac:dyDescent="0.2">
      <c r="A50" s="350"/>
      <c r="B50" s="353"/>
      <c r="C50" s="343"/>
      <c r="D50" s="363"/>
      <c r="E50" s="356"/>
      <c r="F50" s="359"/>
      <c r="G50" s="110" t="s">
        <v>41</v>
      </c>
      <c r="H50" s="80">
        <v>0</v>
      </c>
      <c r="I50" s="84">
        <v>0</v>
      </c>
      <c r="J50" s="50">
        <v>0</v>
      </c>
      <c r="K50" s="374"/>
      <c r="L50" s="366"/>
      <c r="M50" s="400"/>
      <c r="N50" s="387"/>
      <c r="O50" s="388"/>
      <c r="P50" s="74"/>
      <c r="Q50" s="74"/>
      <c r="R50" s="74"/>
      <c r="S50" s="74"/>
    </row>
    <row r="51" spans="1:21" s="13" customFormat="1" ht="12.6" customHeight="1" x14ac:dyDescent="0.2">
      <c r="A51" s="350"/>
      <c r="B51" s="353"/>
      <c r="C51" s="343"/>
      <c r="D51" s="363"/>
      <c r="E51" s="356"/>
      <c r="F51" s="359"/>
      <c r="G51" s="110" t="s">
        <v>29</v>
      </c>
      <c r="H51" s="80">
        <v>2.1</v>
      </c>
      <c r="I51" s="84">
        <v>2.1</v>
      </c>
      <c r="J51" s="50">
        <v>2</v>
      </c>
      <c r="K51" s="375"/>
      <c r="L51" s="54"/>
      <c r="M51" s="67"/>
      <c r="N51" s="387"/>
      <c r="O51" s="388"/>
      <c r="P51" s="74"/>
      <c r="Q51" s="74"/>
      <c r="R51" s="74"/>
      <c r="S51" s="74"/>
    </row>
    <row r="52" spans="1:21" s="13" customFormat="1" ht="13.15" customHeight="1" x14ac:dyDescent="0.2">
      <c r="A52" s="350"/>
      <c r="B52" s="353"/>
      <c r="C52" s="343"/>
      <c r="D52" s="363"/>
      <c r="E52" s="356"/>
      <c r="F52" s="360"/>
      <c r="G52" s="106" t="s">
        <v>42</v>
      </c>
      <c r="H52" s="77">
        <v>575.1</v>
      </c>
      <c r="I52" s="105">
        <v>575.1</v>
      </c>
      <c r="J52" s="112">
        <v>0</v>
      </c>
      <c r="K52" s="130"/>
      <c r="L52" s="56"/>
      <c r="M52" s="69"/>
      <c r="N52" s="387"/>
      <c r="O52" s="388"/>
      <c r="P52" s="74"/>
      <c r="Q52" s="74"/>
      <c r="R52" s="74"/>
      <c r="S52" s="74"/>
    </row>
    <row r="53" spans="1:21" s="13" customFormat="1" ht="12.6" customHeight="1" thickBot="1" x14ac:dyDescent="0.25">
      <c r="A53" s="351"/>
      <c r="B53" s="354"/>
      <c r="C53" s="344"/>
      <c r="D53" s="364"/>
      <c r="E53" s="357"/>
      <c r="F53" s="361"/>
      <c r="G53" s="46" t="s">
        <v>8</v>
      </c>
      <c r="H53" s="81">
        <f>H49+H50+H52+H51</f>
        <v>577.20000000000005</v>
      </c>
      <c r="I53" s="81">
        <f t="shared" ref="I53:J53" si="14">I49+I50+I52+I51</f>
        <v>1113.1999999999998</v>
      </c>
      <c r="J53" s="81">
        <f t="shared" si="14"/>
        <v>9</v>
      </c>
      <c r="K53" s="131"/>
      <c r="L53" s="116"/>
      <c r="M53" s="71"/>
      <c r="N53" s="389"/>
      <c r="O53" s="390"/>
      <c r="P53" s="74"/>
      <c r="Q53" s="74"/>
      <c r="R53" s="74"/>
      <c r="S53" s="74"/>
    </row>
    <row r="54" spans="1:21" s="13" customFormat="1" ht="22.15" customHeight="1" x14ac:dyDescent="0.2">
      <c r="A54" s="195"/>
      <c r="B54" s="196"/>
      <c r="C54" s="339"/>
      <c r="D54" s="362" t="s">
        <v>83</v>
      </c>
      <c r="E54" s="355" t="s">
        <v>28</v>
      </c>
      <c r="F54" s="358" t="s">
        <v>227</v>
      </c>
      <c r="G54" s="26" t="s">
        <v>40</v>
      </c>
      <c r="H54" s="76">
        <v>0</v>
      </c>
      <c r="I54" s="83">
        <v>0</v>
      </c>
      <c r="J54" s="32">
        <v>0</v>
      </c>
      <c r="K54" s="60" t="s">
        <v>97</v>
      </c>
      <c r="L54" s="52" t="s">
        <v>30</v>
      </c>
      <c r="M54" s="53" t="s">
        <v>159</v>
      </c>
      <c r="N54" s="379" t="s">
        <v>196</v>
      </c>
      <c r="O54" s="380"/>
      <c r="P54" s="74"/>
      <c r="Q54" s="74"/>
      <c r="R54" s="74"/>
      <c r="S54" s="74"/>
    </row>
    <row r="55" spans="1:21" s="13" customFormat="1" ht="19.149999999999999" customHeight="1" x14ac:dyDescent="0.2">
      <c r="A55" s="195"/>
      <c r="B55" s="196"/>
      <c r="C55" s="340"/>
      <c r="D55" s="363"/>
      <c r="E55" s="356"/>
      <c r="F55" s="359"/>
      <c r="G55" s="47" t="s">
        <v>29</v>
      </c>
      <c r="H55" s="80">
        <v>0</v>
      </c>
      <c r="I55" s="84">
        <v>0</v>
      </c>
      <c r="J55" s="50">
        <v>0</v>
      </c>
      <c r="K55" s="61"/>
      <c r="L55" s="54"/>
      <c r="M55" s="67"/>
      <c r="N55" s="381"/>
      <c r="O55" s="382"/>
      <c r="P55" s="5"/>
      <c r="Q55" s="74"/>
      <c r="R55" s="74"/>
      <c r="S55" s="74"/>
    </row>
    <row r="56" spans="1:21" s="13" customFormat="1" ht="16.149999999999999" customHeight="1" x14ac:dyDescent="0.2">
      <c r="A56" s="195"/>
      <c r="B56" s="196"/>
      <c r="C56" s="340"/>
      <c r="D56" s="363"/>
      <c r="E56" s="356"/>
      <c r="F56" s="360"/>
      <c r="G56" s="27" t="s">
        <v>42</v>
      </c>
      <c r="H56" s="77">
        <v>250</v>
      </c>
      <c r="I56" s="105">
        <v>368.4</v>
      </c>
      <c r="J56" s="112">
        <v>302.10000000000002</v>
      </c>
      <c r="K56" s="57"/>
      <c r="L56" s="56"/>
      <c r="M56" s="69"/>
      <c r="N56" s="381"/>
      <c r="O56" s="382"/>
      <c r="P56" s="74"/>
      <c r="Q56" s="74"/>
      <c r="R56" s="74"/>
      <c r="S56" s="74"/>
    </row>
    <row r="57" spans="1:21" s="13" customFormat="1" ht="11.45" customHeight="1" thickBot="1" x14ac:dyDescent="0.25">
      <c r="A57" s="195"/>
      <c r="B57" s="196"/>
      <c r="C57" s="341"/>
      <c r="D57" s="364"/>
      <c r="E57" s="357"/>
      <c r="F57" s="361"/>
      <c r="G57" s="46" t="s">
        <v>8</v>
      </c>
      <c r="H57" s="81">
        <f>H54+H55+H56</f>
        <v>250</v>
      </c>
      <c r="I57" s="75">
        <f t="shared" ref="I57:J57" si="15">I54+I55+I56</f>
        <v>368.4</v>
      </c>
      <c r="J57" s="75">
        <f t="shared" si="15"/>
        <v>302.10000000000002</v>
      </c>
      <c r="K57" s="129"/>
      <c r="L57" s="116"/>
      <c r="M57" s="71"/>
      <c r="N57" s="383"/>
      <c r="O57" s="384"/>
      <c r="P57" s="74"/>
      <c r="Q57" s="74"/>
      <c r="R57" s="74"/>
      <c r="S57" s="74"/>
    </row>
    <row r="58" spans="1:21" s="13" customFormat="1" ht="36" customHeight="1" x14ac:dyDescent="0.2">
      <c r="A58" s="349"/>
      <c r="B58" s="352"/>
      <c r="C58" s="342"/>
      <c r="D58" s="362" t="s">
        <v>50</v>
      </c>
      <c r="E58" s="355" t="s">
        <v>28</v>
      </c>
      <c r="F58" s="358" t="s">
        <v>229</v>
      </c>
      <c r="G58" s="26" t="s">
        <v>40</v>
      </c>
      <c r="H58" s="76">
        <v>0</v>
      </c>
      <c r="I58" s="83">
        <v>0</v>
      </c>
      <c r="J58" s="32">
        <v>0</v>
      </c>
      <c r="K58" s="61" t="s">
        <v>79</v>
      </c>
      <c r="L58" s="54" t="s">
        <v>30</v>
      </c>
      <c r="M58" s="53" t="s">
        <v>159</v>
      </c>
      <c r="N58" s="385" t="s">
        <v>220</v>
      </c>
      <c r="O58" s="386"/>
      <c r="P58" s="5"/>
      <c r="Q58" s="74"/>
      <c r="R58" s="74"/>
      <c r="S58" s="74"/>
      <c r="T58" s="74"/>
      <c r="U58" s="74"/>
    </row>
    <row r="59" spans="1:21" s="13" customFormat="1" ht="34.9" customHeight="1" x14ac:dyDescent="0.2">
      <c r="A59" s="350"/>
      <c r="B59" s="353"/>
      <c r="C59" s="343"/>
      <c r="D59" s="363"/>
      <c r="E59" s="356"/>
      <c r="F59" s="359"/>
      <c r="G59" s="47" t="s">
        <v>29</v>
      </c>
      <c r="H59" s="80">
        <v>9.1999999999999993</v>
      </c>
      <c r="I59" s="84">
        <v>9.1999999999999993</v>
      </c>
      <c r="J59" s="50">
        <v>6.6</v>
      </c>
      <c r="K59" s="61"/>
      <c r="L59" s="56"/>
      <c r="M59" s="67"/>
      <c r="N59" s="387"/>
      <c r="O59" s="388"/>
      <c r="P59" s="74"/>
      <c r="Q59" s="74"/>
      <c r="R59" s="74"/>
      <c r="S59" s="74"/>
      <c r="T59" s="74"/>
      <c r="U59" s="74"/>
    </row>
    <row r="60" spans="1:21" s="13" customFormat="1" ht="14.25" customHeight="1" x14ac:dyDescent="0.2">
      <c r="A60" s="350"/>
      <c r="B60" s="353"/>
      <c r="C60" s="343"/>
      <c r="D60" s="363"/>
      <c r="E60" s="356"/>
      <c r="F60" s="360"/>
      <c r="G60" s="27" t="s">
        <v>42</v>
      </c>
      <c r="H60" s="77">
        <v>605.1</v>
      </c>
      <c r="I60" s="105">
        <v>605.1</v>
      </c>
      <c r="J60" s="112">
        <v>414.2</v>
      </c>
      <c r="K60" s="57"/>
      <c r="L60" s="56"/>
      <c r="M60" s="69"/>
      <c r="N60" s="387"/>
      <c r="O60" s="388"/>
      <c r="P60" s="74"/>
      <c r="Q60" s="74"/>
      <c r="R60" s="74"/>
      <c r="S60" s="74"/>
      <c r="T60" s="74"/>
      <c r="U60" s="74"/>
    </row>
    <row r="61" spans="1:21" s="13" customFormat="1" ht="93.6" customHeight="1" thickBot="1" x14ac:dyDescent="0.25">
      <c r="A61" s="351"/>
      <c r="B61" s="354"/>
      <c r="C61" s="344"/>
      <c r="D61" s="364"/>
      <c r="E61" s="357"/>
      <c r="F61" s="361"/>
      <c r="G61" s="46" t="s">
        <v>8</v>
      </c>
      <c r="H61" s="81">
        <f>H58+H59+H60</f>
        <v>614.30000000000007</v>
      </c>
      <c r="I61" s="75">
        <f t="shared" ref="I61" si="16">I58+I59+I60</f>
        <v>614.30000000000007</v>
      </c>
      <c r="J61" s="75">
        <f t="shared" ref="J61" si="17">J58+J59+J60</f>
        <v>420.8</v>
      </c>
      <c r="K61" s="129"/>
      <c r="L61" s="116"/>
      <c r="M61" s="71"/>
      <c r="N61" s="389"/>
      <c r="O61" s="390"/>
      <c r="P61" s="74"/>
      <c r="Q61" s="74"/>
      <c r="R61" s="74"/>
      <c r="S61" s="74"/>
      <c r="T61" s="74"/>
      <c r="U61" s="74"/>
    </row>
    <row r="62" spans="1:21" s="13" customFormat="1" ht="14.25" customHeight="1" x14ac:dyDescent="0.2">
      <c r="A62" s="349"/>
      <c r="B62" s="352"/>
      <c r="C62" s="342"/>
      <c r="D62" s="362" t="s">
        <v>51</v>
      </c>
      <c r="E62" s="355" t="s">
        <v>28</v>
      </c>
      <c r="F62" s="526" t="s">
        <v>53</v>
      </c>
      <c r="G62" s="26" t="s">
        <v>29</v>
      </c>
      <c r="H62" s="30">
        <v>8</v>
      </c>
      <c r="I62" s="31">
        <v>8</v>
      </c>
      <c r="J62" s="32">
        <v>8</v>
      </c>
      <c r="K62" s="60" t="s">
        <v>52</v>
      </c>
      <c r="L62" s="86" t="s">
        <v>30</v>
      </c>
      <c r="M62" s="187" t="s">
        <v>30</v>
      </c>
      <c r="N62" s="385" t="s">
        <v>78</v>
      </c>
      <c r="O62" s="386"/>
      <c r="P62" s="5"/>
      <c r="Q62" s="17"/>
      <c r="R62" s="17"/>
      <c r="S62" s="17"/>
    </row>
    <row r="63" spans="1:21" s="13" customFormat="1" ht="12" customHeight="1" x14ac:dyDescent="0.2">
      <c r="A63" s="350"/>
      <c r="B63" s="353"/>
      <c r="C63" s="343"/>
      <c r="D63" s="363"/>
      <c r="E63" s="356"/>
      <c r="F63" s="527"/>
      <c r="G63" s="47" t="s">
        <v>41</v>
      </c>
      <c r="H63" s="48">
        <v>0</v>
      </c>
      <c r="I63" s="49">
        <v>0</v>
      </c>
      <c r="J63" s="50">
        <v>0</v>
      </c>
      <c r="K63" s="57"/>
      <c r="L63" s="87"/>
      <c r="M63" s="170"/>
      <c r="N63" s="387"/>
      <c r="O63" s="388"/>
      <c r="P63" s="17"/>
      <c r="Q63" s="17"/>
      <c r="R63" s="17"/>
      <c r="S63" s="17"/>
    </row>
    <row r="64" spans="1:21" s="13" customFormat="1" ht="11.45" customHeight="1" x14ac:dyDescent="0.2">
      <c r="A64" s="350"/>
      <c r="B64" s="353"/>
      <c r="C64" s="343"/>
      <c r="D64" s="363"/>
      <c r="E64" s="356"/>
      <c r="F64" s="528"/>
      <c r="G64" s="27" t="s">
        <v>42</v>
      </c>
      <c r="H64" s="33">
        <v>0</v>
      </c>
      <c r="I64" s="111">
        <v>0</v>
      </c>
      <c r="J64" s="112">
        <v>0</v>
      </c>
      <c r="K64" s="57"/>
      <c r="L64" s="132"/>
      <c r="M64" s="172"/>
      <c r="N64" s="387"/>
      <c r="O64" s="388"/>
      <c r="P64" s="17"/>
      <c r="Q64" s="17"/>
      <c r="R64" s="17"/>
      <c r="S64" s="17"/>
    </row>
    <row r="65" spans="1:19" s="13" customFormat="1" ht="10.9" customHeight="1" thickBot="1" x14ac:dyDescent="0.25">
      <c r="A65" s="351"/>
      <c r="B65" s="354"/>
      <c r="C65" s="344"/>
      <c r="D65" s="364"/>
      <c r="E65" s="357"/>
      <c r="F65" s="529"/>
      <c r="G65" s="46" t="s">
        <v>8</v>
      </c>
      <c r="H65" s="28">
        <f>H62+H63+H64</f>
        <v>8</v>
      </c>
      <c r="I65" s="28">
        <f>I62+I63+I64</f>
        <v>8</v>
      </c>
      <c r="J65" s="29">
        <f>J62+J63+J64</f>
        <v>8</v>
      </c>
      <c r="K65" s="129"/>
      <c r="L65" s="151"/>
      <c r="M65" s="173"/>
      <c r="N65" s="389"/>
      <c r="O65" s="390"/>
      <c r="P65" s="17"/>
      <c r="Q65" s="17"/>
      <c r="R65" s="17"/>
      <c r="S65" s="17"/>
    </row>
    <row r="66" spans="1:19" s="13" customFormat="1" ht="14.25" customHeight="1" x14ac:dyDescent="0.2">
      <c r="A66" s="160"/>
      <c r="B66" s="331"/>
      <c r="C66" s="415"/>
      <c r="D66" s="362" t="s">
        <v>105</v>
      </c>
      <c r="E66" s="355" t="s">
        <v>28</v>
      </c>
      <c r="F66" s="358" t="s">
        <v>230</v>
      </c>
      <c r="G66" s="26" t="s">
        <v>29</v>
      </c>
      <c r="H66" s="30">
        <v>2.2000000000000002</v>
      </c>
      <c r="I66" s="31">
        <v>2.2000000000000002</v>
      </c>
      <c r="J66" s="32">
        <v>2.1</v>
      </c>
      <c r="K66" s="60" t="s">
        <v>79</v>
      </c>
      <c r="L66" s="86" t="s">
        <v>30</v>
      </c>
      <c r="M66" s="187" t="s">
        <v>159</v>
      </c>
      <c r="N66" s="408" t="s">
        <v>169</v>
      </c>
      <c r="O66" s="464"/>
      <c r="P66" s="17"/>
      <c r="Q66" s="17"/>
      <c r="R66" s="17"/>
      <c r="S66" s="17"/>
    </row>
    <row r="67" spans="1:19" s="13" customFormat="1" ht="14.25" customHeight="1" x14ac:dyDescent="0.2">
      <c r="A67" s="327"/>
      <c r="B67" s="328"/>
      <c r="C67" s="343"/>
      <c r="D67" s="363"/>
      <c r="E67" s="356"/>
      <c r="F67" s="359"/>
      <c r="G67" s="47" t="s">
        <v>40</v>
      </c>
      <c r="H67" s="48">
        <v>0</v>
      </c>
      <c r="I67" s="49">
        <v>0</v>
      </c>
      <c r="J67" s="50">
        <v>0</v>
      </c>
      <c r="K67" s="128"/>
      <c r="L67" s="87"/>
      <c r="M67" s="188"/>
      <c r="N67" s="409"/>
      <c r="O67" s="465"/>
      <c r="P67" s="17"/>
      <c r="Q67" s="17"/>
      <c r="R67" s="17"/>
      <c r="S67" s="17"/>
    </row>
    <row r="68" spans="1:19" s="13" customFormat="1" ht="14.25" customHeight="1" x14ac:dyDescent="0.2">
      <c r="A68" s="327"/>
      <c r="B68" s="328"/>
      <c r="C68" s="343"/>
      <c r="D68" s="363"/>
      <c r="E68" s="356"/>
      <c r="F68" s="360"/>
      <c r="G68" s="27" t="s">
        <v>42</v>
      </c>
      <c r="H68" s="33">
        <v>176.3</v>
      </c>
      <c r="I68" s="111">
        <v>176.3</v>
      </c>
      <c r="J68" s="112">
        <v>1.9</v>
      </c>
      <c r="K68" s="57"/>
      <c r="L68" s="132"/>
      <c r="M68" s="189"/>
      <c r="N68" s="409"/>
      <c r="O68" s="465"/>
      <c r="Q68" s="17"/>
      <c r="R68" s="17"/>
      <c r="S68" s="17"/>
    </row>
    <row r="69" spans="1:19" s="13" customFormat="1" ht="141" customHeight="1" thickBot="1" x14ac:dyDescent="0.3">
      <c r="A69" s="163"/>
      <c r="B69" s="332"/>
      <c r="C69" s="416"/>
      <c r="D69" s="364"/>
      <c r="E69" s="357"/>
      <c r="F69" s="361"/>
      <c r="G69" s="46" t="s">
        <v>8</v>
      </c>
      <c r="H69" s="144">
        <f>H66+H67+H68</f>
        <v>178.5</v>
      </c>
      <c r="I69" s="144">
        <f>I66+I67+I68</f>
        <v>178.5</v>
      </c>
      <c r="J69" s="75">
        <f>J66+J67+J68</f>
        <v>4</v>
      </c>
      <c r="K69" s="129"/>
      <c r="L69" s="151"/>
      <c r="M69" s="190"/>
      <c r="N69" s="466"/>
      <c r="O69" s="467"/>
      <c r="P69" s="17"/>
      <c r="Q69" s="17"/>
      <c r="R69" s="113"/>
      <c r="S69" s="17"/>
    </row>
    <row r="70" spans="1:19" s="13" customFormat="1" ht="25.15" customHeight="1" x14ac:dyDescent="0.2">
      <c r="A70" s="349"/>
      <c r="B70" s="352"/>
      <c r="C70" s="342"/>
      <c r="D70" s="362" t="s">
        <v>76</v>
      </c>
      <c r="E70" s="355" t="s">
        <v>28</v>
      </c>
      <c r="F70" s="358" t="s">
        <v>77</v>
      </c>
      <c r="G70" s="26" t="s">
        <v>29</v>
      </c>
      <c r="H70" s="30">
        <v>171.4</v>
      </c>
      <c r="I70" s="184">
        <v>62.1</v>
      </c>
      <c r="J70" s="185">
        <v>2.4</v>
      </c>
      <c r="K70" s="133" t="s">
        <v>116</v>
      </c>
      <c r="L70" s="86" t="s">
        <v>30</v>
      </c>
      <c r="M70" s="187" t="s">
        <v>159</v>
      </c>
      <c r="N70" s="385" t="s">
        <v>197</v>
      </c>
      <c r="O70" s="386"/>
      <c r="Q70" s="17"/>
      <c r="R70" s="17"/>
      <c r="S70" s="17"/>
    </row>
    <row r="71" spans="1:19" s="13" customFormat="1" ht="14.25" customHeight="1" x14ac:dyDescent="0.2">
      <c r="A71" s="350"/>
      <c r="B71" s="353"/>
      <c r="C71" s="343"/>
      <c r="D71" s="363"/>
      <c r="E71" s="356"/>
      <c r="F71" s="359"/>
      <c r="G71" s="47" t="s">
        <v>40</v>
      </c>
      <c r="H71" s="48">
        <v>0</v>
      </c>
      <c r="I71" s="49">
        <v>0</v>
      </c>
      <c r="J71" s="50">
        <v>0</v>
      </c>
      <c r="K71" s="61"/>
      <c r="L71" s="87"/>
      <c r="M71" s="170"/>
      <c r="N71" s="387"/>
      <c r="O71" s="388"/>
      <c r="P71" s="17"/>
      <c r="Q71" s="17"/>
      <c r="R71" s="17"/>
      <c r="S71" s="17"/>
    </row>
    <row r="72" spans="1:19" s="13" customFormat="1" ht="19.149999999999999" customHeight="1" x14ac:dyDescent="0.2">
      <c r="A72" s="350"/>
      <c r="B72" s="353"/>
      <c r="C72" s="343"/>
      <c r="D72" s="363"/>
      <c r="E72" s="356"/>
      <c r="F72" s="360"/>
      <c r="G72" s="27" t="s">
        <v>42</v>
      </c>
      <c r="H72" s="33">
        <v>0</v>
      </c>
      <c r="I72" s="111">
        <v>0</v>
      </c>
      <c r="J72" s="112">
        <v>0</v>
      </c>
      <c r="K72" s="128"/>
      <c r="L72" s="132"/>
      <c r="M72" s="172"/>
      <c r="N72" s="387"/>
      <c r="O72" s="388"/>
      <c r="P72" s="17"/>
      <c r="Q72" s="17"/>
      <c r="R72" s="17"/>
      <c r="S72" s="17"/>
    </row>
    <row r="73" spans="1:19" s="13" customFormat="1" ht="27" customHeight="1" thickBot="1" x14ac:dyDescent="0.25">
      <c r="A73" s="351"/>
      <c r="B73" s="354"/>
      <c r="C73" s="344"/>
      <c r="D73" s="364"/>
      <c r="E73" s="357"/>
      <c r="F73" s="361"/>
      <c r="G73" s="46" t="s">
        <v>8</v>
      </c>
      <c r="H73" s="144">
        <f>H70+H71+H72</f>
        <v>171.4</v>
      </c>
      <c r="I73" s="183">
        <f>I70+I71+I72</f>
        <v>62.1</v>
      </c>
      <c r="J73" s="186">
        <f>J70+J71+J72</f>
        <v>2.4</v>
      </c>
      <c r="K73" s="129"/>
      <c r="L73" s="151"/>
      <c r="M73" s="173"/>
      <c r="N73" s="389"/>
      <c r="O73" s="390"/>
      <c r="P73" s="17"/>
      <c r="Q73" s="17"/>
      <c r="R73" s="17"/>
      <c r="S73" s="17"/>
    </row>
    <row r="74" spans="1:19" s="13" customFormat="1" ht="14.25" customHeight="1" x14ac:dyDescent="0.2">
      <c r="A74" s="349"/>
      <c r="B74" s="352"/>
      <c r="C74" s="342"/>
      <c r="D74" s="362" t="s">
        <v>98</v>
      </c>
      <c r="E74" s="355" t="s">
        <v>28</v>
      </c>
      <c r="F74" s="358" t="s">
        <v>232</v>
      </c>
      <c r="G74" s="26" t="s">
        <v>29</v>
      </c>
      <c r="H74" s="30">
        <v>15.5</v>
      </c>
      <c r="I74" s="31">
        <v>15.5</v>
      </c>
      <c r="J74" s="32">
        <v>1.3</v>
      </c>
      <c r="K74" s="65"/>
      <c r="L74" s="66"/>
      <c r="M74" s="64"/>
      <c r="N74" s="385" t="s">
        <v>198</v>
      </c>
      <c r="O74" s="386"/>
      <c r="Q74" s="17"/>
      <c r="R74" s="17"/>
      <c r="S74" s="17"/>
    </row>
    <row r="75" spans="1:19" s="13" customFormat="1" ht="12.6" customHeight="1" x14ac:dyDescent="0.2">
      <c r="A75" s="350"/>
      <c r="B75" s="353"/>
      <c r="C75" s="343"/>
      <c r="D75" s="363"/>
      <c r="E75" s="356"/>
      <c r="F75" s="359"/>
      <c r="G75" s="47" t="s">
        <v>40</v>
      </c>
      <c r="H75" s="48">
        <v>0</v>
      </c>
      <c r="I75" s="49">
        <v>0</v>
      </c>
      <c r="J75" s="50">
        <v>0</v>
      </c>
      <c r="K75" s="65"/>
      <c r="L75" s="68"/>
      <c r="M75" s="67"/>
      <c r="N75" s="387"/>
      <c r="O75" s="388"/>
      <c r="P75" s="17"/>
      <c r="Q75" s="17"/>
      <c r="R75" s="17"/>
      <c r="S75" s="17"/>
    </row>
    <row r="76" spans="1:19" s="13" customFormat="1" ht="13.9" customHeight="1" x14ac:dyDescent="0.2">
      <c r="A76" s="350"/>
      <c r="B76" s="353"/>
      <c r="C76" s="343"/>
      <c r="D76" s="363"/>
      <c r="E76" s="356"/>
      <c r="F76" s="360"/>
      <c r="G76" s="27" t="s">
        <v>42</v>
      </c>
      <c r="H76" s="33">
        <v>87.2</v>
      </c>
      <c r="I76" s="111">
        <v>145.19999999999999</v>
      </c>
      <c r="J76" s="112">
        <v>86.8</v>
      </c>
      <c r="K76" s="345"/>
      <c r="L76" s="347"/>
      <c r="M76" s="520"/>
      <c r="N76" s="387"/>
      <c r="O76" s="388"/>
      <c r="P76" s="17"/>
      <c r="Q76" s="17"/>
      <c r="R76" s="17"/>
      <c r="S76" s="17"/>
    </row>
    <row r="77" spans="1:19" s="13" customFormat="1" ht="22.15" customHeight="1" thickBot="1" x14ac:dyDescent="0.25">
      <c r="A77" s="351"/>
      <c r="B77" s="354"/>
      <c r="C77" s="344"/>
      <c r="D77" s="364"/>
      <c r="E77" s="357"/>
      <c r="F77" s="361"/>
      <c r="G77" s="46" t="s">
        <v>8</v>
      </c>
      <c r="H77" s="28">
        <f>H74+H75+H76</f>
        <v>102.7</v>
      </c>
      <c r="I77" s="28">
        <f>I74+I75+I76</f>
        <v>160.69999999999999</v>
      </c>
      <c r="J77" s="29">
        <f>J74+J75+J76</f>
        <v>88.1</v>
      </c>
      <c r="K77" s="346"/>
      <c r="L77" s="348"/>
      <c r="M77" s="521"/>
      <c r="N77" s="389"/>
      <c r="O77" s="390"/>
      <c r="P77" s="17"/>
      <c r="Q77" s="17"/>
      <c r="R77" s="17"/>
      <c r="S77" s="17"/>
    </row>
    <row r="78" spans="1:19" s="13" customFormat="1" ht="17.25" customHeight="1" x14ac:dyDescent="0.2">
      <c r="A78" s="349"/>
      <c r="B78" s="352"/>
      <c r="C78" s="342"/>
      <c r="D78" s="362" t="s">
        <v>88</v>
      </c>
      <c r="E78" s="355" t="s">
        <v>28</v>
      </c>
      <c r="F78" s="358" t="s">
        <v>231</v>
      </c>
      <c r="G78" s="26" t="s">
        <v>40</v>
      </c>
      <c r="H78" s="30">
        <v>0</v>
      </c>
      <c r="I78" s="31">
        <v>0</v>
      </c>
      <c r="J78" s="32">
        <v>0</v>
      </c>
      <c r="K78" s="208"/>
      <c r="L78" s="167"/>
      <c r="M78" s="168"/>
      <c r="N78" s="385" t="s">
        <v>199</v>
      </c>
      <c r="O78" s="386"/>
      <c r="P78" s="17"/>
      <c r="Q78" s="17"/>
      <c r="R78" s="17"/>
      <c r="S78" s="17"/>
    </row>
    <row r="79" spans="1:19" s="13" customFormat="1" ht="15" customHeight="1" x14ac:dyDescent="0.2">
      <c r="A79" s="350"/>
      <c r="B79" s="353"/>
      <c r="C79" s="343"/>
      <c r="D79" s="363"/>
      <c r="E79" s="356"/>
      <c r="F79" s="359"/>
      <c r="G79" s="47" t="s">
        <v>29</v>
      </c>
      <c r="H79" s="48">
        <v>0</v>
      </c>
      <c r="I79" s="49">
        <v>0</v>
      </c>
      <c r="J79" s="50">
        <v>0</v>
      </c>
      <c r="K79" s="165"/>
      <c r="L79" s="169"/>
      <c r="M79" s="170"/>
      <c r="N79" s="387"/>
      <c r="O79" s="388"/>
      <c r="P79" s="17"/>
      <c r="Q79" s="17"/>
      <c r="R79" s="17"/>
      <c r="S79" s="17"/>
    </row>
    <row r="80" spans="1:19" s="13" customFormat="1" ht="15" customHeight="1" x14ac:dyDescent="0.2">
      <c r="A80" s="350"/>
      <c r="B80" s="353"/>
      <c r="C80" s="343"/>
      <c r="D80" s="363"/>
      <c r="E80" s="356"/>
      <c r="F80" s="360"/>
      <c r="G80" s="27" t="s">
        <v>42</v>
      </c>
      <c r="H80" s="33">
        <v>36.9</v>
      </c>
      <c r="I80" s="111">
        <v>36.9</v>
      </c>
      <c r="J80" s="112">
        <v>0</v>
      </c>
      <c r="K80" s="57" t="s">
        <v>79</v>
      </c>
      <c r="L80" s="132" t="s">
        <v>30</v>
      </c>
      <c r="M80" s="189" t="s">
        <v>159</v>
      </c>
      <c r="N80" s="387"/>
      <c r="O80" s="388"/>
      <c r="P80" s="17"/>
      <c r="Q80" s="17"/>
      <c r="R80" s="17"/>
      <c r="S80" s="17"/>
    </row>
    <row r="81" spans="1:19" s="13" customFormat="1" ht="60.6" customHeight="1" thickBot="1" x14ac:dyDescent="0.25">
      <c r="A81" s="351"/>
      <c r="B81" s="354"/>
      <c r="C81" s="344"/>
      <c r="D81" s="364"/>
      <c r="E81" s="357"/>
      <c r="F81" s="361"/>
      <c r="G81" s="46" t="s">
        <v>8</v>
      </c>
      <c r="H81" s="144">
        <f>H78+H79+H80</f>
        <v>36.9</v>
      </c>
      <c r="I81" s="144">
        <f>I78+I79+I80</f>
        <v>36.9</v>
      </c>
      <c r="J81" s="75">
        <f>J78+J79+J80</f>
        <v>0</v>
      </c>
      <c r="K81" s="166"/>
      <c r="L81" s="201"/>
      <c r="M81" s="173"/>
      <c r="N81" s="389"/>
      <c r="O81" s="390"/>
      <c r="P81" s="17"/>
      <c r="Q81" s="17"/>
      <c r="R81" s="17"/>
      <c r="S81" s="17"/>
    </row>
    <row r="82" spans="1:19" s="13" customFormat="1" ht="21" customHeight="1" x14ac:dyDescent="0.2">
      <c r="A82" s="349"/>
      <c r="B82" s="352"/>
      <c r="C82" s="342"/>
      <c r="D82" s="362" t="s">
        <v>107</v>
      </c>
      <c r="E82" s="355" t="s">
        <v>28</v>
      </c>
      <c r="F82" s="358" t="s">
        <v>231</v>
      </c>
      <c r="G82" s="26" t="s">
        <v>40</v>
      </c>
      <c r="H82" s="30">
        <v>0</v>
      </c>
      <c r="I82" s="31">
        <v>0</v>
      </c>
      <c r="J82" s="32">
        <v>0</v>
      </c>
      <c r="K82" s="60" t="s">
        <v>79</v>
      </c>
      <c r="L82" s="86"/>
      <c r="M82" s="187" t="s">
        <v>159</v>
      </c>
      <c r="N82" s="385" t="s">
        <v>170</v>
      </c>
      <c r="O82" s="386"/>
      <c r="P82" s="5"/>
      <c r="Q82" s="17"/>
      <c r="R82" s="17"/>
      <c r="S82" s="17"/>
    </row>
    <row r="83" spans="1:19" s="13" customFormat="1" ht="15" customHeight="1" x14ac:dyDescent="0.2">
      <c r="A83" s="350"/>
      <c r="B83" s="353"/>
      <c r="C83" s="343"/>
      <c r="D83" s="363"/>
      <c r="E83" s="356"/>
      <c r="F83" s="359"/>
      <c r="G83" s="47" t="s">
        <v>29</v>
      </c>
      <c r="H83" s="48">
        <v>1</v>
      </c>
      <c r="I83" s="49">
        <v>1</v>
      </c>
      <c r="J83" s="50">
        <v>1</v>
      </c>
      <c r="K83" s="57"/>
      <c r="L83" s="169"/>
      <c r="M83" s="170"/>
      <c r="N83" s="387"/>
      <c r="O83" s="388"/>
      <c r="P83" s="17"/>
      <c r="Q83" s="17"/>
      <c r="R83" s="17"/>
      <c r="S83" s="17"/>
    </row>
    <row r="84" spans="1:19" s="13" customFormat="1" ht="15" customHeight="1" x14ac:dyDescent="0.2">
      <c r="A84" s="350"/>
      <c r="B84" s="353"/>
      <c r="C84" s="343"/>
      <c r="D84" s="363"/>
      <c r="E84" s="356"/>
      <c r="F84" s="360"/>
      <c r="G84" s="27" t="s">
        <v>42</v>
      </c>
      <c r="H84" s="33">
        <v>5</v>
      </c>
      <c r="I84" s="111">
        <v>5.9</v>
      </c>
      <c r="J84" s="112">
        <v>3.1</v>
      </c>
      <c r="K84" s="57"/>
      <c r="L84" s="171"/>
      <c r="M84" s="172"/>
      <c r="N84" s="387"/>
      <c r="O84" s="388"/>
      <c r="P84" s="17"/>
      <c r="Q84" s="17"/>
      <c r="R84" s="17"/>
      <c r="S84" s="17"/>
    </row>
    <row r="85" spans="1:19" s="13" customFormat="1" ht="50.45" customHeight="1" thickBot="1" x14ac:dyDescent="0.25">
      <c r="A85" s="351"/>
      <c r="B85" s="354"/>
      <c r="C85" s="344"/>
      <c r="D85" s="364"/>
      <c r="E85" s="357"/>
      <c r="F85" s="361"/>
      <c r="G85" s="46" t="s">
        <v>8</v>
      </c>
      <c r="H85" s="144">
        <f>H82+H83+H84</f>
        <v>6</v>
      </c>
      <c r="I85" s="144">
        <f>I82+I83+I84</f>
        <v>6.9</v>
      </c>
      <c r="J85" s="75">
        <f>J82+J83+J84</f>
        <v>4.0999999999999996</v>
      </c>
      <c r="K85" s="129"/>
      <c r="L85" s="201"/>
      <c r="M85" s="173"/>
      <c r="N85" s="389"/>
      <c r="O85" s="390"/>
      <c r="P85" s="17"/>
      <c r="Q85" s="17"/>
      <c r="R85" s="17"/>
      <c r="S85" s="17"/>
    </row>
    <row r="86" spans="1:19" s="13" customFormat="1" ht="15" customHeight="1" x14ac:dyDescent="0.2">
      <c r="A86" s="349"/>
      <c r="B86" s="352"/>
      <c r="C86" s="342"/>
      <c r="D86" s="362" t="s">
        <v>89</v>
      </c>
      <c r="E86" s="355" t="s">
        <v>28</v>
      </c>
      <c r="F86" s="358" t="s">
        <v>231</v>
      </c>
      <c r="G86" s="26" t="s">
        <v>40</v>
      </c>
      <c r="H86" s="30">
        <v>0</v>
      </c>
      <c r="I86" s="31">
        <v>0</v>
      </c>
      <c r="J86" s="32">
        <v>0</v>
      </c>
      <c r="K86" s="60" t="s">
        <v>79</v>
      </c>
      <c r="L86" s="167"/>
      <c r="M86" s="168"/>
      <c r="N86" s="385" t="s">
        <v>171</v>
      </c>
      <c r="O86" s="386"/>
      <c r="P86" s="17"/>
      <c r="Q86" s="17"/>
      <c r="R86" s="17"/>
      <c r="S86" s="17"/>
    </row>
    <row r="87" spans="1:19" s="13" customFormat="1" ht="15" customHeight="1" x14ac:dyDescent="0.2">
      <c r="A87" s="350"/>
      <c r="B87" s="353"/>
      <c r="C87" s="343"/>
      <c r="D87" s="363"/>
      <c r="E87" s="356"/>
      <c r="F87" s="359"/>
      <c r="G87" s="47" t="s">
        <v>29</v>
      </c>
      <c r="H87" s="48">
        <v>0</v>
      </c>
      <c r="I87" s="49">
        <v>0</v>
      </c>
      <c r="J87" s="50">
        <v>0</v>
      </c>
      <c r="K87" s="57"/>
      <c r="L87" s="169"/>
      <c r="M87" s="170"/>
      <c r="N87" s="387"/>
      <c r="O87" s="388"/>
      <c r="P87" s="5"/>
      <c r="Q87" s="17"/>
      <c r="R87" s="17"/>
      <c r="S87" s="17"/>
    </row>
    <row r="88" spans="1:19" s="13" customFormat="1" ht="15" customHeight="1" x14ac:dyDescent="0.2">
      <c r="A88" s="350"/>
      <c r="B88" s="353"/>
      <c r="C88" s="343"/>
      <c r="D88" s="363"/>
      <c r="E88" s="356"/>
      <c r="F88" s="360"/>
      <c r="G88" s="27" t="s">
        <v>42</v>
      </c>
      <c r="H88" s="33">
        <v>38</v>
      </c>
      <c r="I88" s="111">
        <v>38</v>
      </c>
      <c r="J88" s="112">
        <v>11.7</v>
      </c>
      <c r="K88" s="57"/>
      <c r="L88" s="171"/>
      <c r="M88" s="172"/>
      <c r="N88" s="387"/>
      <c r="O88" s="388"/>
      <c r="P88" s="17"/>
      <c r="Q88" s="17"/>
      <c r="R88" s="17"/>
      <c r="S88" s="17"/>
    </row>
    <row r="89" spans="1:19" s="13" customFormat="1" ht="23.45" customHeight="1" thickBot="1" x14ac:dyDescent="0.25">
      <c r="A89" s="351"/>
      <c r="B89" s="354"/>
      <c r="C89" s="344"/>
      <c r="D89" s="364"/>
      <c r="E89" s="357"/>
      <c r="F89" s="361"/>
      <c r="G89" s="46" t="s">
        <v>8</v>
      </c>
      <c r="H89" s="144">
        <f>H86+H87+H88</f>
        <v>38</v>
      </c>
      <c r="I89" s="144">
        <f>I86+I87+I88</f>
        <v>38</v>
      </c>
      <c r="J89" s="75">
        <f>J86+J87+J88</f>
        <v>11.7</v>
      </c>
      <c r="K89" s="129"/>
      <c r="L89" s="329"/>
      <c r="M89" s="173"/>
      <c r="N89" s="389"/>
      <c r="O89" s="390"/>
      <c r="P89" s="17"/>
      <c r="Q89" s="17"/>
      <c r="R89" s="17"/>
      <c r="S89" s="17"/>
    </row>
    <row r="90" spans="1:19" s="13" customFormat="1" ht="15" customHeight="1" x14ac:dyDescent="0.2">
      <c r="A90" s="349"/>
      <c r="B90" s="352"/>
      <c r="C90" s="342"/>
      <c r="D90" s="362" t="s">
        <v>99</v>
      </c>
      <c r="E90" s="355" t="s">
        <v>28</v>
      </c>
      <c r="F90" s="358" t="s">
        <v>231</v>
      </c>
      <c r="G90" s="26" t="s">
        <v>40</v>
      </c>
      <c r="H90" s="30">
        <v>0</v>
      </c>
      <c r="I90" s="31">
        <v>0</v>
      </c>
      <c r="J90" s="32">
        <v>0</v>
      </c>
      <c r="K90" s="60" t="s">
        <v>79</v>
      </c>
      <c r="L90" s="86" t="s">
        <v>30</v>
      </c>
      <c r="M90" s="187" t="s">
        <v>159</v>
      </c>
      <c r="N90" s="385" t="s">
        <v>172</v>
      </c>
      <c r="O90" s="386"/>
      <c r="P90" s="17"/>
      <c r="Q90" s="17"/>
      <c r="R90" s="17"/>
      <c r="S90" s="17"/>
    </row>
    <row r="91" spans="1:19" s="13" customFormat="1" ht="12.6" customHeight="1" x14ac:dyDescent="0.2">
      <c r="A91" s="350"/>
      <c r="B91" s="353"/>
      <c r="C91" s="343"/>
      <c r="D91" s="363"/>
      <c r="E91" s="356"/>
      <c r="F91" s="359"/>
      <c r="G91" s="47" t="s">
        <v>29</v>
      </c>
      <c r="H91" s="48">
        <v>0</v>
      </c>
      <c r="I91" s="49">
        <v>0</v>
      </c>
      <c r="J91" s="50">
        <v>0</v>
      </c>
      <c r="K91" s="65"/>
      <c r="L91" s="169"/>
      <c r="M91" s="170"/>
      <c r="N91" s="387"/>
      <c r="O91" s="388"/>
      <c r="P91" s="17"/>
      <c r="Q91" s="17"/>
      <c r="R91" s="17"/>
      <c r="S91" s="17"/>
    </row>
    <row r="92" spans="1:19" s="13" customFormat="1" ht="12.6" customHeight="1" x14ac:dyDescent="0.2">
      <c r="A92" s="350"/>
      <c r="B92" s="353"/>
      <c r="C92" s="343"/>
      <c r="D92" s="363"/>
      <c r="E92" s="356"/>
      <c r="F92" s="360"/>
      <c r="G92" s="27" t="s">
        <v>42</v>
      </c>
      <c r="H92" s="33">
        <v>219.2</v>
      </c>
      <c r="I92" s="111">
        <v>219.2</v>
      </c>
      <c r="J92" s="112">
        <v>148.19999999999999</v>
      </c>
      <c r="K92" s="165"/>
      <c r="L92" s="171"/>
      <c r="M92" s="172"/>
      <c r="N92" s="387"/>
      <c r="O92" s="388"/>
      <c r="P92" s="17"/>
      <c r="Q92" s="17"/>
      <c r="R92" s="17"/>
      <c r="S92" s="17"/>
    </row>
    <row r="93" spans="1:19" s="13" customFormat="1" ht="70.150000000000006" customHeight="1" thickBot="1" x14ac:dyDescent="0.25">
      <c r="A93" s="351"/>
      <c r="B93" s="354"/>
      <c r="C93" s="344"/>
      <c r="D93" s="364"/>
      <c r="E93" s="357"/>
      <c r="F93" s="361"/>
      <c r="G93" s="46" t="s">
        <v>8</v>
      </c>
      <c r="H93" s="144">
        <f>H90+H91+H92</f>
        <v>219.2</v>
      </c>
      <c r="I93" s="144">
        <f>I90+I91+I92</f>
        <v>219.2</v>
      </c>
      <c r="J93" s="75">
        <f>J90+J91+J92</f>
        <v>148.19999999999999</v>
      </c>
      <c r="K93" s="166"/>
      <c r="L93" s="201"/>
      <c r="M93" s="173"/>
      <c r="N93" s="389"/>
      <c r="O93" s="390"/>
      <c r="P93" s="17"/>
      <c r="Q93" s="17"/>
      <c r="R93" s="17"/>
      <c r="S93" s="17"/>
    </row>
    <row r="94" spans="1:19" s="13" customFormat="1" ht="14.25" customHeight="1" x14ac:dyDescent="0.2">
      <c r="A94" s="349"/>
      <c r="B94" s="352"/>
      <c r="C94" s="342"/>
      <c r="D94" s="362" t="s">
        <v>90</v>
      </c>
      <c r="E94" s="355" t="s">
        <v>28</v>
      </c>
      <c r="F94" s="358" t="s">
        <v>231</v>
      </c>
      <c r="G94" s="26" t="s">
        <v>40</v>
      </c>
      <c r="H94" s="226">
        <v>0</v>
      </c>
      <c r="I94" s="184">
        <v>0</v>
      </c>
      <c r="J94" s="185">
        <v>0</v>
      </c>
      <c r="K94" s="62"/>
      <c r="L94" s="167"/>
      <c r="M94" s="187" t="s">
        <v>159</v>
      </c>
      <c r="N94" s="385" t="s">
        <v>173</v>
      </c>
      <c r="O94" s="386"/>
      <c r="P94" s="5"/>
      <c r="Q94" s="17"/>
      <c r="R94" s="17"/>
      <c r="S94" s="17"/>
    </row>
    <row r="95" spans="1:19" s="13" customFormat="1" ht="14.25" customHeight="1" x14ac:dyDescent="0.2">
      <c r="A95" s="350"/>
      <c r="B95" s="353"/>
      <c r="C95" s="343"/>
      <c r="D95" s="363"/>
      <c r="E95" s="356"/>
      <c r="F95" s="359"/>
      <c r="G95" s="47" t="s">
        <v>29</v>
      </c>
      <c r="H95" s="227">
        <v>0</v>
      </c>
      <c r="I95" s="228">
        <v>0</v>
      </c>
      <c r="J95" s="229">
        <v>0</v>
      </c>
      <c r="K95" s="165"/>
      <c r="L95" s="169"/>
      <c r="M95" s="170"/>
      <c r="N95" s="387"/>
      <c r="O95" s="388"/>
      <c r="Q95" s="17"/>
      <c r="R95" s="17"/>
      <c r="S95" s="17"/>
    </row>
    <row r="96" spans="1:19" s="13" customFormat="1" ht="14.25" customHeight="1" x14ac:dyDescent="0.2">
      <c r="A96" s="350"/>
      <c r="B96" s="353"/>
      <c r="C96" s="343"/>
      <c r="D96" s="363"/>
      <c r="E96" s="356"/>
      <c r="F96" s="360"/>
      <c r="G96" s="27" t="s">
        <v>42</v>
      </c>
      <c r="H96" s="230">
        <v>350.97</v>
      </c>
      <c r="I96" s="231">
        <v>292.77</v>
      </c>
      <c r="J96" s="232">
        <v>166.1</v>
      </c>
      <c r="K96" s="165"/>
      <c r="L96" s="171"/>
      <c r="M96" s="172"/>
      <c r="N96" s="387"/>
      <c r="O96" s="388"/>
      <c r="P96" s="17"/>
      <c r="Q96" s="17"/>
      <c r="R96" s="17"/>
      <c r="S96" s="17"/>
    </row>
    <row r="97" spans="1:19" s="13" customFormat="1" ht="154.9" customHeight="1" thickBot="1" x14ac:dyDescent="0.25">
      <c r="A97" s="351"/>
      <c r="B97" s="354"/>
      <c r="C97" s="344"/>
      <c r="D97" s="364"/>
      <c r="E97" s="357"/>
      <c r="F97" s="361"/>
      <c r="G97" s="46" t="s">
        <v>8</v>
      </c>
      <c r="H97" s="183">
        <f>H94+H95+H96</f>
        <v>350.97</v>
      </c>
      <c r="I97" s="183">
        <f>I94+I95+I96</f>
        <v>292.77</v>
      </c>
      <c r="J97" s="186">
        <f>J94+J95+J96</f>
        <v>166.1</v>
      </c>
      <c r="K97" s="166"/>
      <c r="L97" s="201"/>
      <c r="M97" s="173"/>
      <c r="N97" s="389"/>
      <c r="O97" s="390"/>
      <c r="P97" s="17"/>
      <c r="Q97" s="17"/>
      <c r="R97" s="17"/>
      <c r="S97" s="17"/>
    </row>
    <row r="98" spans="1:19" s="13" customFormat="1" ht="18.600000000000001" customHeight="1" x14ac:dyDescent="0.2">
      <c r="A98" s="349"/>
      <c r="B98" s="352"/>
      <c r="C98" s="342"/>
      <c r="D98" s="362" t="s">
        <v>100</v>
      </c>
      <c r="E98" s="355" t="s">
        <v>28</v>
      </c>
      <c r="F98" s="358" t="s">
        <v>231</v>
      </c>
      <c r="G98" s="26" t="s">
        <v>40</v>
      </c>
      <c r="H98" s="30">
        <v>0</v>
      </c>
      <c r="I98" s="31">
        <v>0</v>
      </c>
      <c r="J98" s="32">
        <v>0</v>
      </c>
      <c r="K98" s="60"/>
      <c r="L98" s="86"/>
      <c r="M98" s="168"/>
      <c r="N98" s="385" t="s">
        <v>200</v>
      </c>
      <c r="O98" s="386"/>
      <c r="P98" s="17"/>
      <c r="Q98" s="17"/>
      <c r="R98" s="17"/>
      <c r="S98" s="17"/>
    </row>
    <row r="99" spans="1:19" s="13" customFormat="1" ht="16.149999999999999" customHeight="1" x14ac:dyDescent="0.2">
      <c r="A99" s="350"/>
      <c r="B99" s="353"/>
      <c r="C99" s="343"/>
      <c r="D99" s="363"/>
      <c r="E99" s="356"/>
      <c r="F99" s="359"/>
      <c r="G99" s="47" t="s">
        <v>29</v>
      </c>
      <c r="H99" s="48">
        <v>0.4</v>
      </c>
      <c r="I99" s="49">
        <v>0.4</v>
      </c>
      <c r="J99" s="50">
        <v>0</v>
      </c>
      <c r="K99" s="61" t="s">
        <v>79</v>
      </c>
      <c r="L99" s="87" t="s">
        <v>30</v>
      </c>
      <c r="M99" s="188" t="s">
        <v>159</v>
      </c>
      <c r="N99" s="387"/>
      <c r="O99" s="388"/>
      <c r="P99" s="17"/>
      <c r="Q99" s="17"/>
      <c r="R99" s="17"/>
      <c r="S99" s="17"/>
    </row>
    <row r="100" spans="1:19" s="13" customFormat="1" ht="12" customHeight="1" x14ac:dyDescent="0.2">
      <c r="A100" s="350"/>
      <c r="B100" s="353"/>
      <c r="C100" s="343"/>
      <c r="D100" s="363"/>
      <c r="E100" s="356"/>
      <c r="F100" s="360"/>
      <c r="G100" s="27" t="s">
        <v>42</v>
      </c>
      <c r="H100" s="33">
        <v>31.6</v>
      </c>
      <c r="I100" s="111">
        <v>31.6</v>
      </c>
      <c r="J100" s="112">
        <v>18</v>
      </c>
      <c r="K100" s="57"/>
      <c r="L100" s="132"/>
      <c r="M100" s="172"/>
      <c r="N100" s="387"/>
      <c r="O100" s="388"/>
      <c r="P100" s="17"/>
      <c r="Q100" s="17"/>
      <c r="R100" s="17"/>
      <c r="S100" s="17"/>
    </row>
    <row r="101" spans="1:19" s="13" customFormat="1" ht="62.45" customHeight="1" thickBot="1" x14ac:dyDescent="0.25">
      <c r="A101" s="351"/>
      <c r="B101" s="354"/>
      <c r="C101" s="344"/>
      <c r="D101" s="364"/>
      <c r="E101" s="357"/>
      <c r="F101" s="361"/>
      <c r="G101" s="46" t="s">
        <v>8</v>
      </c>
      <c r="H101" s="144">
        <f>H98+H99+H100</f>
        <v>32</v>
      </c>
      <c r="I101" s="144">
        <f>I98+I99+I100</f>
        <v>32</v>
      </c>
      <c r="J101" s="75">
        <f>J98+J99+J100</f>
        <v>18</v>
      </c>
      <c r="K101" s="129"/>
      <c r="L101" s="151"/>
      <c r="M101" s="173"/>
      <c r="N101" s="389"/>
      <c r="O101" s="390"/>
      <c r="P101" s="17"/>
      <c r="Q101" s="17"/>
      <c r="R101" s="17"/>
      <c r="S101" s="17"/>
    </row>
    <row r="102" spans="1:19" s="13" customFormat="1" ht="14.45" customHeight="1" x14ac:dyDescent="0.2">
      <c r="A102" s="349"/>
      <c r="B102" s="352"/>
      <c r="C102" s="367"/>
      <c r="D102" s="362" t="s">
        <v>117</v>
      </c>
      <c r="E102" s="355" t="s">
        <v>28</v>
      </c>
      <c r="F102" s="358" t="s">
        <v>232</v>
      </c>
      <c r="G102" s="26" t="s">
        <v>40</v>
      </c>
      <c r="H102" s="30">
        <v>0</v>
      </c>
      <c r="I102" s="31">
        <v>0</v>
      </c>
      <c r="J102" s="32">
        <v>0</v>
      </c>
      <c r="K102" s="60"/>
      <c r="L102" s="86"/>
      <c r="M102" s="168"/>
      <c r="N102" s="385" t="s">
        <v>192</v>
      </c>
      <c r="O102" s="386"/>
      <c r="P102" s="17"/>
      <c r="Q102" s="17"/>
      <c r="R102" s="17"/>
      <c r="S102" s="17"/>
    </row>
    <row r="103" spans="1:19" s="13" customFormat="1" ht="14.45" customHeight="1" x14ac:dyDescent="0.2">
      <c r="A103" s="350"/>
      <c r="B103" s="353"/>
      <c r="C103" s="340"/>
      <c r="D103" s="363"/>
      <c r="E103" s="356"/>
      <c r="F103" s="359"/>
      <c r="G103" s="47" t="s">
        <v>29</v>
      </c>
      <c r="H103" s="48">
        <v>4.7</v>
      </c>
      <c r="I103" s="49">
        <v>6</v>
      </c>
      <c r="J103" s="50">
        <v>5.6</v>
      </c>
      <c r="K103" s="61" t="s">
        <v>79</v>
      </c>
      <c r="L103" s="87" t="s">
        <v>30</v>
      </c>
      <c r="M103" s="170"/>
      <c r="N103" s="387"/>
      <c r="O103" s="388"/>
      <c r="P103" s="17"/>
      <c r="Q103" s="17"/>
      <c r="R103" s="17"/>
      <c r="S103" s="17"/>
    </row>
    <row r="104" spans="1:19" s="13" customFormat="1" ht="14.45" customHeight="1" x14ac:dyDescent="0.2">
      <c r="A104" s="350"/>
      <c r="B104" s="353"/>
      <c r="C104" s="340"/>
      <c r="D104" s="363"/>
      <c r="E104" s="356"/>
      <c r="F104" s="360"/>
      <c r="G104" s="27" t="s">
        <v>42</v>
      </c>
      <c r="H104" s="33">
        <v>0</v>
      </c>
      <c r="I104" s="111">
        <v>0.5</v>
      </c>
      <c r="J104" s="112">
        <v>0</v>
      </c>
      <c r="K104" s="57"/>
      <c r="L104" s="132"/>
      <c r="M104" s="172"/>
      <c r="N104" s="387"/>
      <c r="O104" s="388"/>
      <c r="P104" s="17"/>
      <c r="Q104" s="17"/>
      <c r="R104" s="17"/>
      <c r="S104" s="17"/>
    </row>
    <row r="105" spans="1:19" s="13" customFormat="1" ht="19.899999999999999" customHeight="1" thickBot="1" x14ac:dyDescent="0.25">
      <c r="A105" s="351"/>
      <c r="B105" s="354"/>
      <c r="C105" s="368"/>
      <c r="D105" s="364"/>
      <c r="E105" s="357"/>
      <c r="F105" s="361"/>
      <c r="G105" s="46" t="s">
        <v>8</v>
      </c>
      <c r="H105" s="144">
        <f>H102+H103+H104</f>
        <v>4.7</v>
      </c>
      <c r="I105" s="144">
        <f>I102+I103+I104</f>
        <v>6.5</v>
      </c>
      <c r="J105" s="75">
        <f>J102+J103+J104</f>
        <v>5.6</v>
      </c>
      <c r="K105" s="129"/>
      <c r="L105" s="151"/>
      <c r="M105" s="173"/>
      <c r="N105" s="389"/>
      <c r="O105" s="390"/>
      <c r="P105" s="17"/>
      <c r="Q105" s="17"/>
      <c r="R105" s="17"/>
      <c r="S105" s="17"/>
    </row>
    <row r="106" spans="1:19" s="13" customFormat="1" ht="11.45" customHeight="1" x14ac:dyDescent="0.2">
      <c r="A106" s="349"/>
      <c r="B106" s="352"/>
      <c r="C106" s="367"/>
      <c r="D106" s="362" t="s">
        <v>106</v>
      </c>
      <c r="E106" s="355" t="s">
        <v>28</v>
      </c>
      <c r="F106" s="358" t="s">
        <v>231</v>
      </c>
      <c r="G106" s="26" t="s">
        <v>40</v>
      </c>
      <c r="H106" s="30">
        <v>0</v>
      </c>
      <c r="I106" s="31">
        <v>0</v>
      </c>
      <c r="J106" s="32">
        <v>0</v>
      </c>
      <c r="K106" s="60"/>
      <c r="L106" s="86"/>
      <c r="M106" s="168"/>
      <c r="N106" s="385" t="s">
        <v>174</v>
      </c>
      <c r="O106" s="386"/>
      <c r="P106" s="17"/>
      <c r="Q106" s="17"/>
      <c r="R106" s="17"/>
      <c r="S106" s="17"/>
    </row>
    <row r="107" spans="1:19" s="13" customFormat="1" ht="13.9" customHeight="1" x14ac:dyDescent="0.2">
      <c r="A107" s="350"/>
      <c r="B107" s="353"/>
      <c r="C107" s="340"/>
      <c r="D107" s="363"/>
      <c r="E107" s="356"/>
      <c r="F107" s="359"/>
      <c r="G107" s="47" t="s">
        <v>29</v>
      </c>
      <c r="H107" s="48">
        <v>4.7</v>
      </c>
      <c r="I107" s="49">
        <v>4.7</v>
      </c>
      <c r="J107" s="50">
        <v>3.4</v>
      </c>
      <c r="K107" s="61" t="s">
        <v>79</v>
      </c>
      <c r="L107" s="87" t="s">
        <v>30</v>
      </c>
      <c r="M107" s="170"/>
      <c r="N107" s="387"/>
      <c r="O107" s="388"/>
      <c r="P107" s="17"/>
      <c r="Q107" s="17"/>
      <c r="R107" s="17"/>
      <c r="S107" s="17"/>
    </row>
    <row r="108" spans="1:19" s="13" customFormat="1" ht="13.9" customHeight="1" x14ac:dyDescent="0.2">
      <c r="A108" s="350"/>
      <c r="B108" s="353"/>
      <c r="C108" s="340"/>
      <c r="D108" s="363"/>
      <c r="E108" s="356"/>
      <c r="F108" s="360"/>
      <c r="G108" s="27" t="s">
        <v>42</v>
      </c>
      <c r="H108" s="33">
        <v>10.6</v>
      </c>
      <c r="I108" s="111">
        <v>10.6</v>
      </c>
      <c r="J108" s="112">
        <v>0</v>
      </c>
      <c r="K108" s="57"/>
      <c r="L108" s="132"/>
      <c r="M108" s="172"/>
      <c r="N108" s="387"/>
      <c r="O108" s="388"/>
      <c r="P108" s="17"/>
      <c r="Q108" s="17"/>
      <c r="R108" s="17"/>
      <c r="S108" s="17"/>
    </row>
    <row r="109" spans="1:19" s="13" customFormat="1" ht="15.6" customHeight="1" thickBot="1" x14ac:dyDescent="0.25">
      <c r="A109" s="351"/>
      <c r="B109" s="354"/>
      <c r="C109" s="368"/>
      <c r="D109" s="364"/>
      <c r="E109" s="357"/>
      <c r="F109" s="361"/>
      <c r="G109" s="46" t="s">
        <v>8</v>
      </c>
      <c r="H109" s="144">
        <f>H106+H107+H108</f>
        <v>15.3</v>
      </c>
      <c r="I109" s="144">
        <f>I106+I107+I108</f>
        <v>15.3</v>
      </c>
      <c r="J109" s="75">
        <f>J106+J107+J108</f>
        <v>3.4</v>
      </c>
      <c r="K109" s="129"/>
      <c r="L109" s="151"/>
      <c r="M109" s="173"/>
      <c r="N109" s="389"/>
      <c r="O109" s="390"/>
      <c r="P109" s="17"/>
      <c r="Q109" s="17"/>
      <c r="R109" s="17"/>
      <c r="S109" s="17"/>
    </row>
    <row r="110" spans="1:19" s="13" customFormat="1" ht="14.45" customHeight="1" thickBot="1" x14ac:dyDescent="0.25">
      <c r="A110" s="35" t="s">
        <v>7</v>
      </c>
      <c r="B110" s="34" t="s">
        <v>9</v>
      </c>
      <c r="C110" s="419" t="s">
        <v>10</v>
      </c>
      <c r="D110" s="420"/>
      <c r="E110" s="420"/>
      <c r="F110" s="420"/>
      <c r="G110" s="421"/>
      <c r="H110" s="36">
        <f>H35+H40+H44+H48+H61+H65+H69+H73+H77+H97+H53+H57+H81+H85+H89+H101+H93+H109+H105</f>
        <v>8955.2999999999993</v>
      </c>
      <c r="I110" s="36">
        <f t="shared" ref="I110:J110" si="18">I35+I40+I44+I48+I61+I65+I69+I73+I77+I97+I53+I57+I81+I85+I89+I101+I93+I109+I105</f>
        <v>10212.4</v>
      </c>
      <c r="J110" s="36">
        <f t="shared" si="18"/>
        <v>6228.2000000000007</v>
      </c>
      <c r="K110" s="126"/>
      <c r="L110" s="127"/>
      <c r="M110" s="127"/>
      <c r="N110" s="92"/>
      <c r="O110" s="209"/>
      <c r="P110" s="17"/>
      <c r="Q110" s="17"/>
      <c r="R110" s="17"/>
      <c r="S110" s="17"/>
    </row>
    <row r="111" spans="1:19" s="13" customFormat="1" ht="12" customHeight="1" thickBot="1" x14ac:dyDescent="0.25">
      <c r="A111" s="85" t="s">
        <v>7</v>
      </c>
      <c r="B111" s="538" t="s">
        <v>11</v>
      </c>
      <c r="C111" s="538"/>
      <c r="D111" s="538"/>
      <c r="E111" s="538"/>
      <c r="F111" s="538"/>
      <c r="G111" s="539"/>
      <c r="H111" s="90">
        <f>H110+H30</f>
        <v>11480.4</v>
      </c>
      <c r="I111" s="90">
        <f>I110+I30</f>
        <v>13154</v>
      </c>
      <c r="J111" s="90">
        <f>J110+J30</f>
        <v>7193.9000000000005</v>
      </c>
      <c r="K111" s="91"/>
      <c r="L111" s="91"/>
      <c r="M111" s="91"/>
      <c r="N111" s="410"/>
      <c r="O111" s="411"/>
      <c r="P111" s="17"/>
      <c r="Q111" s="17"/>
      <c r="R111" s="17"/>
      <c r="S111" s="17"/>
    </row>
    <row r="112" spans="1:19" s="13" customFormat="1" ht="16.899999999999999" customHeight="1" thickBot="1" x14ac:dyDescent="0.25">
      <c r="A112" s="45" t="s">
        <v>9</v>
      </c>
      <c r="B112" s="536" t="s">
        <v>54</v>
      </c>
      <c r="C112" s="433"/>
      <c r="D112" s="433"/>
      <c r="E112" s="433"/>
      <c r="F112" s="433"/>
      <c r="G112" s="433"/>
      <c r="H112" s="433"/>
      <c r="I112" s="433"/>
      <c r="J112" s="433"/>
      <c r="K112" s="433"/>
      <c r="L112" s="433"/>
      <c r="M112" s="433"/>
      <c r="N112" s="412"/>
      <c r="O112" s="411"/>
      <c r="P112" s="17"/>
      <c r="Q112" s="17"/>
      <c r="R112" s="17"/>
      <c r="S112" s="17"/>
    </row>
    <row r="113" spans="1:19" s="13" customFormat="1" ht="14.45" customHeight="1" thickBot="1" x14ac:dyDescent="0.25">
      <c r="A113" s="24" t="s">
        <v>9</v>
      </c>
      <c r="B113" s="25" t="s">
        <v>7</v>
      </c>
      <c r="C113" s="537" t="s">
        <v>55</v>
      </c>
      <c r="D113" s="537"/>
      <c r="E113" s="537"/>
      <c r="F113" s="537"/>
      <c r="G113" s="537"/>
      <c r="H113" s="537"/>
      <c r="I113" s="537"/>
      <c r="J113" s="537"/>
      <c r="K113" s="537"/>
      <c r="L113" s="537"/>
      <c r="M113" s="537"/>
      <c r="N113" s="413"/>
      <c r="O113" s="414"/>
      <c r="P113" s="17"/>
      <c r="Q113" s="17"/>
      <c r="R113" s="17"/>
      <c r="S113" s="17"/>
    </row>
    <row r="114" spans="1:19" s="13" customFormat="1" ht="15" customHeight="1" x14ac:dyDescent="0.2">
      <c r="A114" s="585"/>
      <c r="B114" s="530"/>
      <c r="C114" s="530"/>
      <c r="D114" s="533" t="s">
        <v>56</v>
      </c>
      <c r="E114" s="401" t="s">
        <v>28</v>
      </c>
      <c r="F114" s="404" t="s">
        <v>227</v>
      </c>
      <c r="G114" s="294" t="s">
        <v>40</v>
      </c>
      <c r="H114" s="78">
        <v>0</v>
      </c>
      <c r="I114" s="281">
        <v>0</v>
      </c>
      <c r="J114" s="290">
        <v>0</v>
      </c>
      <c r="K114" s="295"/>
      <c r="L114" s="296"/>
      <c r="M114" s="297"/>
      <c r="N114" s="385" t="s">
        <v>175</v>
      </c>
      <c r="O114" s="386"/>
      <c r="Q114" s="17"/>
      <c r="R114" s="17"/>
      <c r="S114" s="17"/>
    </row>
    <row r="115" spans="1:19" s="13" customFormat="1" ht="15" customHeight="1" x14ac:dyDescent="0.2">
      <c r="A115" s="586"/>
      <c r="B115" s="531"/>
      <c r="C115" s="531"/>
      <c r="D115" s="534"/>
      <c r="E115" s="402"/>
      <c r="F115" s="405"/>
      <c r="G115" s="298" t="s">
        <v>41</v>
      </c>
      <c r="H115" s="102">
        <v>0</v>
      </c>
      <c r="I115" s="283">
        <v>0</v>
      </c>
      <c r="J115" s="292">
        <v>0</v>
      </c>
      <c r="K115" s="299" t="s">
        <v>79</v>
      </c>
      <c r="L115" s="300" t="s">
        <v>30</v>
      </c>
      <c r="M115" s="301" t="s">
        <v>30</v>
      </c>
      <c r="N115" s="387"/>
      <c r="O115" s="388"/>
      <c r="Q115" s="17"/>
      <c r="R115" s="17"/>
      <c r="S115" s="17"/>
    </row>
    <row r="116" spans="1:19" s="13" customFormat="1" ht="15" customHeight="1" x14ac:dyDescent="0.2">
      <c r="A116" s="586"/>
      <c r="B116" s="531"/>
      <c r="C116" s="531"/>
      <c r="D116" s="534"/>
      <c r="E116" s="402"/>
      <c r="F116" s="405"/>
      <c r="G116" s="302" t="s">
        <v>29</v>
      </c>
      <c r="H116" s="102">
        <v>0.2</v>
      </c>
      <c r="I116" s="283">
        <v>0.2</v>
      </c>
      <c r="J116" s="313">
        <v>0.04</v>
      </c>
      <c r="K116" s="299"/>
      <c r="L116" s="300"/>
      <c r="M116" s="301"/>
      <c r="N116" s="387"/>
      <c r="O116" s="388"/>
      <c r="P116" s="17"/>
      <c r="Q116" s="17"/>
      <c r="R116" s="17"/>
      <c r="S116" s="17"/>
    </row>
    <row r="117" spans="1:19" s="13" customFormat="1" ht="15" customHeight="1" x14ac:dyDescent="0.2">
      <c r="A117" s="586"/>
      <c r="B117" s="531"/>
      <c r="C117" s="531"/>
      <c r="D117" s="534"/>
      <c r="E117" s="402"/>
      <c r="F117" s="406"/>
      <c r="G117" s="303" t="s">
        <v>42</v>
      </c>
      <c r="H117" s="304">
        <v>35.5</v>
      </c>
      <c r="I117" s="305">
        <v>41.9</v>
      </c>
      <c r="J117" s="306">
        <v>41.5</v>
      </c>
      <c r="K117" s="307"/>
      <c r="L117" s="308"/>
      <c r="M117" s="309"/>
      <c r="N117" s="387"/>
      <c r="O117" s="388"/>
      <c r="P117" s="17"/>
      <c r="Q117" s="17"/>
      <c r="R117" s="17"/>
      <c r="S117" s="17"/>
    </row>
    <row r="118" spans="1:19" s="13" customFormat="1" ht="12.6" customHeight="1" thickBot="1" x14ac:dyDescent="0.25">
      <c r="A118" s="587"/>
      <c r="B118" s="532"/>
      <c r="C118" s="532"/>
      <c r="D118" s="535"/>
      <c r="E118" s="403"/>
      <c r="F118" s="407"/>
      <c r="G118" s="324" t="s">
        <v>8</v>
      </c>
      <c r="H118" s="325">
        <f>H114+H115+H117+H116</f>
        <v>35.700000000000003</v>
      </c>
      <c r="I118" s="325">
        <f t="shared" ref="I118:J118" si="19">I114+I115+I117+I116</f>
        <v>42.1</v>
      </c>
      <c r="J118" s="326">
        <f t="shared" si="19"/>
        <v>41.54</v>
      </c>
      <c r="K118" s="310"/>
      <c r="L118" s="311"/>
      <c r="M118" s="312"/>
      <c r="N118" s="389"/>
      <c r="O118" s="390"/>
      <c r="P118" s="17"/>
      <c r="Q118" s="17"/>
      <c r="R118" s="17"/>
      <c r="S118" s="17"/>
    </row>
    <row r="119" spans="1:19" s="13" customFormat="1" ht="15" customHeight="1" x14ac:dyDescent="0.2">
      <c r="A119" s="349"/>
      <c r="B119" s="352"/>
      <c r="C119" s="342"/>
      <c r="D119" s="362" t="s">
        <v>57</v>
      </c>
      <c r="E119" s="355" t="s">
        <v>28</v>
      </c>
      <c r="F119" s="358" t="s">
        <v>227</v>
      </c>
      <c r="G119" s="26" t="s">
        <v>40</v>
      </c>
      <c r="H119" s="76">
        <v>0</v>
      </c>
      <c r="I119" s="83">
        <v>0</v>
      </c>
      <c r="J119" s="32">
        <v>0</v>
      </c>
      <c r="K119" s="60" t="s">
        <v>118</v>
      </c>
      <c r="L119" s="52" t="s">
        <v>30</v>
      </c>
      <c r="M119" s="53" t="s">
        <v>30</v>
      </c>
      <c r="N119" s="385" t="s">
        <v>176</v>
      </c>
      <c r="O119" s="386"/>
      <c r="Q119" s="17"/>
      <c r="R119" s="17"/>
      <c r="S119" s="17"/>
    </row>
    <row r="120" spans="1:19" s="13" customFormat="1" ht="12.6" customHeight="1" x14ac:dyDescent="0.2">
      <c r="A120" s="350"/>
      <c r="B120" s="353"/>
      <c r="C120" s="343"/>
      <c r="D120" s="363"/>
      <c r="E120" s="356"/>
      <c r="F120" s="359"/>
      <c r="G120" s="110" t="s">
        <v>41</v>
      </c>
      <c r="H120" s="80">
        <v>0</v>
      </c>
      <c r="I120" s="84">
        <v>0</v>
      </c>
      <c r="J120" s="50">
        <v>0</v>
      </c>
      <c r="K120" s="61"/>
      <c r="L120" s="54"/>
      <c r="M120" s="55"/>
      <c r="N120" s="387"/>
      <c r="O120" s="388"/>
      <c r="P120" s="17"/>
      <c r="Q120" s="17"/>
      <c r="R120" s="17"/>
      <c r="S120" s="17"/>
    </row>
    <row r="121" spans="1:19" s="13" customFormat="1" ht="12" customHeight="1" x14ac:dyDescent="0.2">
      <c r="A121" s="350"/>
      <c r="B121" s="353"/>
      <c r="C121" s="343"/>
      <c r="D121" s="363"/>
      <c r="E121" s="356"/>
      <c r="F121" s="359"/>
      <c r="G121" s="47" t="s">
        <v>29</v>
      </c>
      <c r="H121" s="80">
        <v>0.2</v>
      </c>
      <c r="I121" s="84">
        <v>0.5</v>
      </c>
      <c r="J121" s="50">
        <v>0.2</v>
      </c>
      <c r="K121" s="61"/>
      <c r="L121" s="54"/>
      <c r="M121" s="55"/>
      <c r="N121" s="387"/>
      <c r="O121" s="388"/>
      <c r="P121" s="17"/>
      <c r="Q121" s="17"/>
      <c r="R121" s="17"/>
      <c r="S121" s="17"/>
    </row>
    <row r="122" spans="1:19" s="13" customFormat="1" ht="11.45" customHeight="1" x14ac:dyDescent="0.2">
      <c r="A122" s="350"/>
      <c r="B122" s="353"/>
      <c r="C122" s="343"/>
      <c r="D122" s="363"/>
      <c r="E122" s="356"/>
      <c r="F122" s="360"/>
      <c r="G122" s="27" t="s">
        <v>42</v>
      </c>
      <c r="H122" s="77">
        <v>420</v>
      </c>
      <c r="I122" s="105">
        <v>420.5</v>
      </c>
      <c r="J122" s="112">
        <v>277.2</v>
      </c>
      <c r="K122" s="61"/>
      <c r="L122" s="56"/>
      <c r="M122" s="114"/>
      <c r="N122" s="387"/>
      <c r="O122" s="388"/>
      <c r="P122" s="17"/>
      <c r="Q122" s="17"/>
      <c r="R122" s="17"/>
      <c r="S122" s="17"/>
    </row>
    <row r="123" spans="1:19" s="13" customFormat="1" ht="15.6" customHeight="1" thickBot="1" x14ac:dyDescent="0.25">
      <c r="A123" s="351"/>
      <c r="B123" s="354"/>
      <c r="C123" s="344"/>
      <c r="D123" s="364"/>
      <c r="E123" s="357"/>
      <c r="F123" s="361"/>
      <c r="G123" s="46" t="s">
        <v>8</v>
      </c>
      <c r="H123" s="81">
        <f>H119+H120+H122+H121</f>
        <v>420.2</v>
      </c>
      <c r="I123" s="81">
        <f t="shared" ref="I123:J123" si="20">I119+I120+I122+I121</f>
        <v>421</v>
      </c>
      <c r="J123" s="75">
        <f t="shared" si="20"/>
        <v>277.39999999999998</v>
      </c>
      <c r="K123" s="129"/>
      <c r="L123" s="116"/>
      <c r="M123" s="117"/>
      <c r="N123" s="389"/>
      <c r="O123" s="390"/>
      <c r="P123" s="17"/>
      <c r="Q123" s="17"/>
      <c r="R123" s="17"/>
      <c r="S123" s="17"/>
    </row>
    <row r="124" spans="1:19" s="13" customFormat="1" ht="15" customHeight="1" x14ac:dyDescent="0.2">
      <c r="A124" s="349"/>
      <c r="B124" s="352"/>
      <c r="C124" s="342"/>
      <c r="D124" s="362" t="s">
        <v>58</v>
      </c>
      <c r="E124" s="355" t="s">
        <v>28</v>
      </c>
      <c r="F124" s="358" t="s">
        <v>227</v>
      </c>
      <c r="G124" s="26" t="s">
        <v>40</v>
      </c>
      <c r="H124" s="76">
        <v>0</v>
      </c>
      <c r="I124" s="83">
        <v>600</v>
      </c>
      <c r="J124" s="32">
        <v>367.1</v>
      </c>
      <c r="K124" s="373" t="s">
        <v>119</v>
      </c>
      <c r="L124" s="540" t="s">
        <v>30</v>
      </c>
      <c r="M124" s="543" t="s">
        <v>159</v>
      </c>
      <c r="N124" s="408" t="s">
        <v>177</v>
      </c>
      <c r="O124" s="386"/>
      <c r="Q124" s="17"/>
      <c r="R124" s="17"/>
      <c r="S124" s="17"/>
    </row>
    <row r="125" spans="1:19" s="13" customFormat="1" ht="15" customHeight="1" x14ac:dyDescent="0.2">
      <c r="A125" s="350"/>
      <c r="B125" s="353"/>
      <c r="C125" s="343"/>
      <c r="D125" s="363"/>
      <c r="E125" s="356"/>
      <c r="F125" s="359"/>
      <c r="G125" s="110" t="s">
        <v>41</v>
      </c>
      <c r="H125" s="80">
        <v>0</v>
      </c>
      <c r="I125" s="84">
        <v>0</v>
      </c>
      <c r="J125" s="50">
        <v>0</v>
      </c>
      <c r="K125" s="374"/>
      <c r="L125" s="541"/>
      <c r="M125" s="544"/>
      <c r="N125" s="409"/>
      <c r="O125" s="388"/>
      <c r="P125" s="17"/>
      <c r="Q125" s="17"/>
      <c r="R125" s="17"/>
      <c r="S125" s="17"/>
    </row>
    <row r="126" spans="1:19" s="13" customFormat="1" ht="15" customHeight="1" x14ac:dyDescent="0.2">
      <c r="A126" s="350"/>
      <c r="B126" s="353"/>
      <c r="C126" s="343"/>
      <c r="D126" s="363"/>
      <c r="E126" s="356"/>
      <c r="F126" s="359"/>
      <c r="G126" s="47" t="s">
        <v>29</v>
      </c>
      <c r="H126" s="80">
        <v>2.5</v>
      </c>
      <c r="I126" s="84">
        <v>2.5</v>
      </c>
      <c r="J126" s="50">
        <v>0</v>
      </c>
      <c r="K126" s="375"/>
      <c r="L126" s="542"/>
      <c r="M126" s="545"/>
      <c r="N126" s="409"/>
      <c r="O126" s="388"/>
      <c r="P126" s="17"/>
      <c r="Q126" s="17"/>
      <c r="R126" s="17"/>
      <c r="S126" s="17"/>
    </row>
    <row r="127" spans="1:19" s="13" customFormat="1" ht="15" customHeight="1" x14ac:dyDescent="0.2">
      <c r="A127" s="350"/>
      <c r="B127" s="353"/>
      <c r="C127" s="343"/>
      <c r="D127" s="363"/>
      <c r="E127" s="356"/>
      <c r="F127" s="360"/>
      <c r="G127" s="27" t="s">
        <v>42</v>
      </c>
      <c r="H127" s="77">
        <v>1788.5</v>
      </c>
      <c r="I127" s="105">
        <v>1788.5</v>
      </c>
      <c r="J127" s="112">
        <v>12.5</v>
      </c>
      <c r="K127" s="61"/>
      <c r="L127" s="56"/>
      <c r="M127" s="69"/>
      <c r="N127" s="387"/>
      <c r="O127" s="388"/>
      <c r="P127" s="17"/>
      <c r="Q127" s="17"/>
      <c r="R127" s="17"/>
      <c r="S127" s="17"/>
    </row>
    <row r="128" spans="1:19" s="13" customFormat="1" ht="15.6" customHeight="1" thickBot="1" x14ac:dyDescent="0.25">
      <c r="A128" s="351"/>
      <c r="B128" s="354"/>
      <c r="C128" s="344"/>
      <c r="D128" s="364"/>
      <c r="E128" s="357"/>
      <c r="F128" s="361"/>
      <c r="G128" s="46" t="s">
        <v>8</v>
      </c>
      <c r="H128" s="81">
        <f>H124+H125+H127+H126</f>
        <v>1791</v>
      </c>
      <c r="I128" s="81">
        <f t="shared" ref="I128:J128" si="21">I124+I125+I127+I126</f>
        <v>2391</v>
      </c>
      <c r="J128" s="75">
        <f t="shared" si="21"/>
        <v>379.6</v>
      </c>
      <c r="K128" s="115"/>
      <c r="L128" s="116"/>
      <c r="M128" s="71"/>
      <c r="N128" s="389"/>
      <c r="O128" s="390"/>
      <c r="P128" s="17"/>
      <c r="Q128" s="17"/>
      <c r="R128" s="17"/>
      <c r="S128" s="17"/>
    </row>
    <row r="129" spans="1:19" s="13" customFormat="1" ht="13.15" customHeight="1" x14ac:dyDescent="0.2">
      <c r="A129" s="349"/>
      <c r="B129" s="352"/>
      <c r="C129" s="342"/>
      <c r="D129" s="362" t="s">
        <v>101</v>
      </c>
      <c r="E129" s="355" t="s">
        <v>28</v>
      </c>
      <c r="F129" s="358" t="s">
        <v>227</v>
      </c>
      <c r="G129" s="26" t="s">
        <v>40</v>
      </c>
      <c r="H129" s="76">
        <v>0</v>
      </c>
      <c r="I129" s="83">
        <v>0</v>
      </c>
      <c r="J129" s="32">
        <v>0</v>
      </c>
      <c r="K129" s="136" t="s">
        <v>79</v>
      </c>
      <c r="L129" s="137" t="s">
        <v>30</v>
      </c>
      <c r="M129" s="321" t="s">
        <v>159</v>
      </c>
      <c r="N129" s="408" t="s">
        <v>201</v>
      </c>
      <c r="O129" s="386"/>
      <c r="P129" s="17"/>
      <c r="Q129" s="17"/>
      <c r="R129" s="17"/>
      <c r="S129" s="17"/>
    </row>
    <row r="130" spans="1:19" s="13" customFormat="1" ht="12.6" customHeight="1" x14ac:dyDescent="0.2">
      <c r="A130" s="350"/>
      <c r="B130" s="353"/>
      <c r="C130" s="343"/>
      <c r="D130" s="363"/>
      <c r="E130" s="356"/>
      <c r="F130" s="359"/>
      <c r="G130" s="110" t="s">
        <v>41</v>
      </c>
      <c r="H130" s="80">
        <v>0</v>
      </c>
      <c r="I130" s="84">
        <v>0</v>
      </c>
      <c r="J130" s="50">
        <v>0</v>
      </c>
      <c r="K130" s="135"/>
      <c r="L130" s="233"/>
      <c r="M130" s="318"/>
      <c r="N130" s="409"/>
      <c r="O130" s="388"/>
      <c r="P130" s="17"/>
      <c r="Q130" s="17"/>
      <c r="R130" s="17"/>
      <c r="S130" s="17"/>
    </row>
    <row r="131" spans="1:19" s="13" customFormat="1" ht="10.9" customHeight="1" x14ac:dyDescent="0.2">
      <c r="A131" s="350"/>
      <c r="B131" s="353"/>
      <c r="C131" s="343"/>
      <c r="D131" s="363"/>
      <c r="E131" s="356"/>
      <c r="F131" s="359"/>
      <c r="G131" s="47" t="s">
        <v>29</v>
      </c>
      <c r="H131" s="80">
        <v>2.1</v>
      </c>
      <c r="I131" s="84">
        <v>2.1</v>
      </c>
      <c r="J131" s="50">
        <v>1.7</v>
      </c>
      <c r="K131" s="61"/>
      <c r="L131" s="54"/>
      <c r="M131" s="67"/>
      <c r="N131" s="409"/>
      <c r="O131" s="388"/>
      <c r="P131" s="17"/>
      <c r="Q131" s="17"/>
      <c r="R131" s="17"/>
      <c r="S131" s="17"/>
    </row>
    <row r="132" spans="1:19" s="13" customFormat="1" ht="14.45" customHeight="1" x14ac:dyDescent="0.2">
      <c r="A132" s="350"/>
      <c r="B132" s="353"/>
      <c r="C132" s="343"/>
      <c r="D132" s="363"/>
      <c r="E132" s="356"/>
      <c r="F132" s="360"/>
      <c r="G132" s="27" t="s">
        <v>42</v>
      </c>
      <c r="H132" s="77">
        <v>100</v>
      </c>
      <c r="I132" s="105">
        <v>100</v>
      </c>
      <c r="J132" s="112">
        <v>18.7</v>
      </c>
      <c r="K132" s="61"/>
      <c r="L132" s="56"/>
      <c r="M132" s="69"/>
      <c r="N132" s="387"/>
      <c r="O132" s="388"/>
      <c r="P132" s="17"/>
      <c r="Q132" s="17"/>
      <c r="R132" s="17"/>
      <c r="S132" s="17"/>
    </row>
    <row r="133" spans="1:19" s="13" customFormat="1" ht="16.899999999999999" customHeight="1" thickBot="1" x14ac:dyDescent="0.25">
      <c r="A133" s="351"/>
      <c r="B133" s="354"/>
      <c r="C133" s="344"/>
      <c r="D133" s="364"/>
      <c r="E133" s="357"/>
      <c r="F133" s="361"/>
      <c r="G133" s="46" t="s">
        <v>8</v>
      </c>
      <c r="H133" s="81">
        <f>H129+H130+H132+H131</f>
        <v>102.1</v>
      </c>
      <c r="I133" s="81">
        <f t="shared" ref="I133:J133" si="22">I129+I130+I132+I131</f>
        <v>102.1</v>
      </c>
      <c r="J133" s="75">
        <f t="shared" si="22"/>
        <v>20.399999999999999</v>
      </c>
      <c r="K133" s="115"/>
      <c r="L133" s="116"/>
      <c r="M133" s="71"/>
      <c r="N133" s="389"/>
      <c r="O133" s="390"/>
      <c r="P133" s="17"/>
      <c r="Q133" s="17"/>
      <c r="R133" s="17"/>
      <c r="S133" s="17"/>
    </row>
    <row r="134" spans="1:19" s="13" customFormat="1" ht="15" customHeight="1" x14ac:dyDescent="0.2">
      <c r="A134" s="349"/>
      <c r="B134" s="376"/>
      <c r="C134" s="367"/>
      <c r="D134" s="362" t="s">
        <v>59</v>
      </c>
      <c r="E134" s="355" t="s">
        <v>28</v>
      </c>
      <c r="F134" s="358" t="s">
        <v>227</v>
      </c>
      <c r="G134" s="26" t="s">
        <v>40</v>
      </c>
      <c r="H134" s="76">
        <v>0</v>
      </c>
      <c r="I134" s="83">
        <v>0</v>
      </c>
      <c r="J134" s="32">
        <v>0</v>
      </c>
      <c r="K134" s="60" t="s">
        <v>79</v>
      </c>
      <c r="L134" s="52" t="s">
        <v>30</v>
      </c>
      <c r="M134" s="53" t="s">
        <v>30</v>
      </c>
      <c r="N134" s="379" t="s">
        <v>202</v>
      </c>
      <c r="O134" s="380"/>
      <c r="Q134" s="17"/>
      <c r="R134" s="17"/>
      <c r="S134" s="17"/>
    </row>
    <row r="135" spans="1:19" s="13" customFormat="1" ht="15" customHeight="1" x14ac:dyDescent="0.2">
      <c r="A135" s="350"/>
      <c r="B135" s="377"/>
      <c r="C135" s="340"/>
      <c r="D135" s="363"/>
      <c r="E135" s="356"/>
      <c r="F135" s="359"/>
      <c r="G135" s="110" t="s">
        <v>41</v>
      </c>
      <c r="H135" s="80">
        <v>0</v>
      </c>
      <c r="I135" s="84">
        <v>0</v>
      </c>
      <c r="J135" s="50">
        <v>0</v>
      </c>
      <c r="K135" s="61"/>
      <c r="L135" s="54"/>
      <c r="M135" s="67"/>
      <c r="N135" s="381"/>
      <c r="O135" s="382"/>
      <c r="P135" s="17"/>
      <c r="Q135" s="17"/>
      <c r="R135" s="17"/>
      <c r="S135" s="17"/>
    </row>
    <row r="136" spans="1:19" s="13" customFormat="1" ht="15" customHeight="1" x14ac:dyDescent="0.2">
      <c r="A136" s="350"/>
      <c r="B136" s="377"/>
      <c r="C136" s="340"/>
      <c r="D136" s="363"/>
      <c r="E136" s="356"/>
      <c r="F136" s="359"/>
      <c r="G136" s="110" t="s">
        <v>29</v>
      </c>
      <c r="H136" s="80">
        <v>0.3</v>
      </c>
      <c r="I136" s="84">
        <v>0.3</v>
      </c>
      <c r="J136" s="50">
        <v>0.3</v>
      </c>
      <c r="K136" s="61"/>
      <c r="L136" s="54"/>
      <c r="M136" s="67"/>
      <c r="N136" s="381"/>
      <c r="O136" s="382"/>
      <c r="P136" s="17"/>
      <c r="Q136" s="17"/>
      <c r="R136" s="17"/>
      <c r="S136" s="17"/>
    </row>
    <row r="137" spans="1:19" s="13" customFormat="1" ht="22.9" customHeight="1" x14ac:dyDescent="0.2">
      <c r="A137" s="350"/>
      <c r="B137" s="377"/>
      <c r="C137" s="340"/>
      <c r="D137" s="363"/>
      <c r="E137" s="356"/>
      <c r="F137" s="360"/>
      <c r="G137" s="106" t="s">
        <v>42</v>
      </c>
      <c r="H137" s="77">
        <v>157.80000000000001</v>
      </c>
      <c r="I137" s="105">
        <v>157.80000000000001</v>
      </c>
      <c r="J137" s="112">
        <v>106.9</v>
      </c>
      <c r="K137" s="61"/>
      <c r="L137" s="56"/>
      <c r="M137" s="69"/>
      <c r="N137" s="381"/>
      <c r="O137" s="382"/>
      <c r="P137" s="17"/>
      <c r="Q137" s="17"/>
      <c r="R137" s="17"/>
      <c r="S137" s="17"/>
    </row>
    <row r="138" spans="1:19" s="13" customFormat="1" ht="76.150000000000006" customHeight="1" thickBot="1" x14ac:dyDescent="0.25">
      <c r="A138" s="351"/>
      <c r="B138" s="378"/>
      <c r="C138" s="368"/>
      <c r="D138" s="364"/>
      <c r="E138" s="357"/>
      <c r="F138" s="361"/>
      <c r="G138" s="46" t="s">
        <v>8</v>
      </c>
      <c r="H138" s="81">
        <f>H134+H135+H137+H136</f>
        <v>158.10000000000002</v>
      </c>
      <c r="I138" s="81">
        <f t="shared" ref="I138:J138" si="23">I134+I135+I137+I136</f>
        <v>158.10000000000002</v>
      </c>
      <c r="J138" s="75">
        <f t="shared" si="23"/>
        <v>107.2</v>
      </c>
      <c r="K138" s="129"/>
      <c r="L138" s="116"/>
      <c r="M138" s="71"/>
      <c r="N138" s="383"/>
      <c r="O138" s="384"/>
      <c r="P138" s="17"/>
      <c r="Q138" s="17"/>
      <c r="R138" s="17"/>
      <c r="S138" s="17"/>
    </row>
    <row r="139" spans="1:19" s="13" customFormat="1" ht="13.9" customHeight="1" thickBot="1" x14ac:dyDescent="0.25">
      <c r="A139" s="349"/>
      <c r="B139" s="352"/>
      <c r="C139" s="342"/>
      <c r="D139" s="362" t="s">
        <v>91</v>
      </c>
      <c r="E139" s="355" t="s">
        <v>28</v>
      </c>
      <c r="F139" s="358" t="s">
        <v>227</v>
      </c>
      <c r="G139" s="234" t="s">
        <v>40</v>
      </c>
      <c r="H139" s="235">
        <v>0</v>
      </c>
      <c r="I139" s="236">
        <v>0</v>
      </c>
      <c r="J139" s="237">
        <v>0</v>
      </c>
      <c r="K139" s="133" t="s">
        <v>79</v>
      </c>
      <c r="L139" s="52" t="s">
        <v>30</v>
      </c>
      <c r="M139" s="53" t="s">
        <v>159</v>
      </c>
      <c r="N139" s="385" t="s">
        <v>203</v>
      </c>
      <c r="O139" s="386"/>
      <c r="Q139" s="17"/>
      <c r="R139" s="17"/>
      <c r="S139" s="17"/>
    </row>
    <row r="140" spans="1:19" s="13" customFormat="1" ht="13.9" customHeight="1" x14ac:dyDescent="0.2">
      <c r="A140" s="350"/>
      <c r="B140" s="353"/>
      <c r="C140" s="343"/>
      <c r="D140" s="363"/>
      <c r="E140" s="356"/>
      <c r="F140" s="359"/>
      <c r="G140" s="26" t="s">
        <v>29</v>
      </c>
      <c r="H140" s="76">
        <v>0</v>
      </c>
      <c r="I140" s="83">
        <v>0</v>
      </c>
      <c r="J140" s="32">
        <v>0</v>
      </c>
      <c r="K140" s="61"/>
      <c r="L140" s="54"/>
      <c r="M140" s="55"/>
      <c r="N140" s="387"/>
      <c r="O140" s="388"/>
      <c r="P140" s="17"/>
      <c r="Q140" s="17"/>
      <c r="R140" s="17"/>
      <c r="S140" s="17"/>
    </row>
    <row r="141" spans="1:19" s="13" customFormat="1" ht="13.9" customHeight="1" x14ac:dyDescent="0.2">
      <c r="A141" s="350"/>
      <c r="B141" s="353"/>
      <c r="C141" s="343"/>
      <c r="D141" s="363"/>
      <c r="E141" s="356"/>
      <c r="F141" s="360"/>
      <c r="G141" s="106" t="s">
        <v>42</v>
      </c>
      <c r="H141" s="77">
        <v>426</v>
      </c>
      <c r="I141" s="105">
        <v>426</v>
      </c>
      <c r="J141" s="112">
        <v>0</v>
      </c>
      <c r="K141" s="61"/>
      <c r="L141" s="56"/>
      <c r="M141" s="114"/>
      <c r="N141" s="387"/>
      <c r="O141" s="388"/>
      <c r="P141" s="17"/>
      <c r="Q141" s="17"/>
      <c r="R141" s="17"/>
      <c r="S141" s="17"/>
    </row>
    <row r="142" spans="1:19" s="13" customFormat="1" ht="13.9" customHeight="1" thickBot="1" x14ac:dyDescent="0.25">
      <c r="A142" s="351"/>
      <c r="B142" s="354"/>
      <c r="C142" s="344"/>
      <c r="D142" s="364"/>
      <c r="E142" s="357"/>
      <c r="F142" s="361"/>
      <c r="G142" s="46" t="s">
        <v>8</v>
      </c>
      <c r="H142" s="81">
        <f>H139+H141+H140</f>
        <v>426</v>
      </c>
      <c r="I142" s="81">
        <f t="shared" ref="I142" si="24">I139+I141+I140</f>
        <v>426</v>
      </c>
      <c r="J142" s="75">
        <f t="shared" ref="J142" si="25">J139+J141+J140</f>
        <v>0</v>
      </c>
      <c r="K142" s="129"/>
      <c r="L142" s="116"/>
      <c r="M142" s="117"/>
      <c r="N142" s="389"/>
      <c r="O142" s="390"/>
      <c r="P142" s="17"/>
      <c r="Q142" s="17"/>
      <c r="R142" s="17"/>
      <c r="S142" s="17"/>
    </row>
    <row r="143" spans="1:19" s="13" customFormat="1" ht="15" customHeight="1" x14ac:dyDescent="0.2">
      <c r="A143" s="349"/>
      <c r="B143" s="352"/>
      <c r="C143" s="342"/>
      <c r="D143" s="362" t="s">
        <v>102</v>
      </c>
      <c r="E143" s="355" t="s">
        <v>28</v>
      </c>
      <c r="F143" s="358" t="s">
        <v>227</v>
      </c>
      <c r="G143" s="26" t="s">
        <v>40</v>
      </c>
      <c r="H143" s="76">
        <v>0</v>
      </c>
      <c r="I143" s="83">
        <v>0</v>
      </c>
      <c r="J143" s="32">
        <v>0</v>
      </c>
      <c r="K143" s="133" t="s">
        <v>103</v>
      </c>
      <c r="L143" s="52" t="s">
        <v>30</v>
      </c>
      <c r="M143" s="53" t="s">
        <v>30</v>
      </c>
      <c r="N143" s="385" t="s">
        <v>178</v>
      </c>
      <c r="O143" s="386"/>
      <c r="Q143" s="17"/>
      <c r="R143" s="17"/>
      <c r="S143" s="17"/>
    </row>
    <row r="144" spans="1:19" s="13" customFormat="1" ht="15" customHeight="1" x14ac:dyDescent="0.2">
      <c r="A144" s="350"/>
      <c r="B144" s="353"/>
      <c r="C144" s="343"/>
      <c r="D144" s="363"/>
      <c r="E144" s="356"/>
      <c r="F144" s="359"/>
      <c r="G144" s="110" t="s">
        <v>29</v>
      </c>
      <c r="H144" s="80">
        <v>0</v>
      </c>
      <c r="I144" s="84">
        <v>0</v>
      </c>
      <c r="J144" s="50">
        <v>0</v>
      </c>
      <c r="K144" s="61"/>
      <c r="L144" s="54"/>
      <c r="M144" s="67"/>
      <c r="N144" s="387"/>
      <c r="O144" s="388"/>
      <c r="Q144" s="17"/>
      <c r="R144" s="17"/>
      <c r="S144" s="17"/>
    </row>
    <row r="145" spans="1:19" s="13" customFormat="1" ht="15" customHeight="1" x14ac:dyDescent="0.2">
      <c r="A145" s="350"/>
      <c r="B145" s="353"/>
      <c r="C145" s="343"/>
      <c r="D145" s="363"/>
      <c r="E145" s="356"/>
      <c r="F145" s="360"/>
      <c r="G145" s="106" t="s">
        <v>42</v>
      </c>
      <c r="H145" s="77">
        <v>1923</v>
      </c>
      <c r="I145" s="105">
        <v>1583.6</v>
      </c>
      <c r="J145" s="112">
        <v>1583.5</v>
      </c>
      <c r="K145" s="61"/>
      <c r="L145" s="56"/>
      <c r="M145" s="69"/>
      <c r="N145" s="387"/>
      <c r="O145" s="388"/>
      <c r="P145" s="17"/>
      <c r="Q145" s="17"/>
      <c r="R145" s="17"/>
      <c r="S145" s="17"/>
    </row>
    <row r="146" spans="1:19" s="13" customFormat="1" ht="49.15" customHeight="1" thickBot="1" x14ac:dyDescent="0.25">
      <c r="A146" s="351"/>
      <c r="B146" s="354"/>
      <c r="C146" s="344"/>
      <c r="D146" s="364"/>
      <c r="E146" s="357"/>
      <c r="F146" s="361"/>
      <c r="G146" s="46" t="s">
        <v>8</v>
      </c>
      <c r="H146" s="81">
        <f>H143+H145+H144</f>
        <v>1923</v>
      </c>
      <c r="I146" s="81">
        <f t="shared" ref="I146:J146" si="26">I143+I145+I144</f>
        <v>1583.6</v>
      </c>
      <c r="J146" s="75">
        <f t="shared" si="26"/>
        <v>1583.5</v>
      </c>
      <c r="K146" s="129"/>
      <c r="L146" s="116"/>
      <c r="M146" s="71"/>
      <c r="N146" s="389"/>
      <c r="O146" s="390"/>
      <c r="P146" s="17"/>
      <c r="Q146" s="17"/>
      <c r="R146" s="17"/>
      <c r="S146" s="17"/>
    </row>
    <row r="147" spans="1:19" s="13" customFormat="1" ht="15" customHeight="1" x14ac:dyDescent="0.2">
      <c r="A147" s="349"/>
      <c r="B147" s="352"/>
      <c r="C147" s="342"/>
      <c r="D147" s="362" t="s">
        <v>84</v>
      </c>
      <c r="E147" s="355" t="s">
        <v>28</v>
      </c>
      <c r="F147" s="358" t="s">
        <v>233</v>
      </c>
      <c r="G147" s="26" t="s">
        <v>40</v>
      </c>
      <c r="H147" s="76">
        <v>0</v>
      </c>
      <c r="I147" s="83">
        <v>0</v>
      </c>
      <c r="J147" s="76">
        <v>0</v>
      </c>
      <c r="K147" s="178" t="s">
        <v>79</v>
      </c>
      <c r="L147" s="177" t="s">
        <v>30</v>
      </c>
      <c r="M147" s="53" t="s">
        <v>30</v>
      </c>
      <c r="N147" s="385" t="s">
        <v>221</v>
      </c>
      <c r="O147" s="386"/>
      <c r="Q147" s="17"/>
      <c r="R147" s="17"/>
      <c r="S147" s="17"/>
    </row>
    <row r="148" spans="1:19" s="13" customFormat="1" ht="15" customHeight="1" x14ac:dyDescent="0.2">
      <c r="A148" s="350"/>
      <c r="B148" s="353"/>
      <c r="C148" s="343"/>
      <c r="D148" s="363"/>
      <c r="E148" s="356"/>
      <c r="F148" s="359"/>
      <c r="G148" s="47" t="s">
        <v>29</v>
      </c>
      <c r="H148" s="80">
        <v>0</v>
      </c>
      <c r="I148" s="84">
        <v>0</v>
      </c>
      <c r="J148" s="80">
        <v>0</v>
      </c>
      <c r="K148" s="179"/>
      <c r="L148" s="191"/>
      <c r="M148" s="55"/>
      <c r="N148" s="387"/>
      <c r="O148" s="388"/>
      <c r="P148" s="17"/>
      <c r="Q148" s="17"/>
      <c r="R148" s="17"/>
      <c r="S148" s="17"/>
    </row>
    <row r="149" spans="1:19" s="13" customFormat="1" ht="14.25" customHeight="1" x14ac:dyDescent="0.2">
      <c r="A149" s="350"/>
      <c r="B149" s="353"/>
      <c r="C149" s="343"/>
      <c r="D149" s="363"/>
      <c r="E149" s="356"/>
      <c r="F149" s="360"/>
      <c r="G149" s="27" t="s">
        <v>42</v>
      </c>
      <c r="H149" s="77">
        <v>270</v>
      </c>
      <c r="I149" s="105">
        <v>331.4</v>
      </c>
      <c r="J149" s="77">
        <v>215.1</v>
      </c>
      <c r="K149" s="179"/>
      <c r="L149" s="192"/>
      <c r="M149" s="114"/>
      <c r="N149" s="387"/>
      <c r="O149" s="388"/>
      <c r="P149" s="17"/>
      <c r="Q149" s="17"/>
      <c r="R149" s="17"/>
      <c r="S149" s="17"/>
    </row>
    <row r="150" spans="1:19" s="13" customFormat="1" ht="38.450000000000003" customHeight="1" thickBot="1" x14ac:dyDescent="0.25">
      <c r="A150" s="351"/>
      <c r="B150" s="354"/>
      <c r="C150" s="344"/>
      <c r="D150" s="364"/>
      <c r="E150" s="357"/>
      <c r="F150" s="361"/>
      <c r="G150" s="46" t="s">
        <v>8</v>
      </c>
      <c r="H150" s="81">
        <f>H147+H148+H149</f>
        <v>270</v>
      </c>
      <c r="I150" s="75">
        <f t="shared" ref="I150" si="27">I147+I148+I149</f>
        <v>331.4</v>
      </c>
      <c r="J150" s="81">
        <f t="shared" ref="J150" si="28">J147+J148+J149</f>
        <v>215.1</v>
      </c>
      <c r="K150" s="180"/>
      <c r="L150" s="193"/>
      <c r="M150" s="143"/>
      <c r="N150" s="389"/>
      <c r="O150" s="390"/>
      <c r="P150" s="17"/>
      <c r="Q150" s="17"/>
      <c r="R150" s="17"/>
      <c r="S150" s="17"/>
    </row>
    <row r="151" spans="1:19" s="13" customFormat="1" ht="12.75" customHeight="1" x14ac:dyDescent="0.2">
      <c r="A151" s="349"/>
      <c r="B151" s="352"/>
      <c r="C151" s="342"/>
      <c r="D151" s="362" t="s">
        <v>92</v>
      </c>
      <c r="E151" s="355" t="s">
        <v>28</v>
      </c>
      <c r="F151" s="358" t="s">
        <v>227</v>
      </c>
      <c r="G151" s="26" t="s">
        <v>40</v>
      </c>
      <c r="H151" s="76">
        <v>0</v>
      </c>
      <c r="I151" s="83">
        <v>0</v>
      </c>
      <c r="J151" s="76">
        <v>0</v>
      </c>
      <c r="K151" s="142"/>
      <c r="L151" s="52"/>
      <c r="M151" s="64"/>
      <c r="N151" s="385" t="s">
        <v>179</v>
      </c>
      <c r="O151" s="386"/>
      <c r="P151" s="5"/>
      <c r="Q151" s="17"/>
      <c r="R151" s="17"/>
      <c r="S151" s="17"/>
    </row>
    <row r="152" spans="1:19" s="13" customFormat="1" ht="14.25" customHeight="1" x14ac:dyDescent="0.2">
      <c r="A152" s="350"/>
      <c r="B152" s="353"/>
      <c r="C152" s="343"/>
      <c r="D152" s="363"/>
      <c r="E152" s="356"/>
      <c r="F152" s="359"/>
      <c r="G152" s="110" t="s">
        <v>29</v>
      </c>
      <c r="H152" s="80">
        <v>0</v>
      </c>
      <c r="I152" s="84">
        <v>0</v>
      </c>
      <c r="J152" s="80">
        <v>0</v>
      </c>
      <c r="K152" s="130"/>
      <c r="L152" s="54"/>
      <c r="M152" s="67"/>
      <c r="N152" s="387"/>
      <c r="O152" s="388"/>
      <c r="P152" s="17"/>
      <c r="Q152" s="17"/>
      <c r="R152" s="17"/>
      <c r="S152" s="17"/>
    </row>
    <row r="153" spans="1:19" s="13" customFormat="1" ht="14.25" customHeight="1" x14ac:dyDescent="0.2">
      <c r="A153" s="350"/>
      <c r="B153" s="353"/>
      <c r="C153" s="343"/>
      <c r="D153" s="363"/>
      <c r="E153" s="356"/>
      <c r="F153" s="360"/>
      <c r="G153" s="106" t="s">
        <v>42</v>
      </c>
      <c r="H153" s="77">
        <v>82.3</v>
      </c>
      <c r="I153" s="105">
        <v>82.3</v>
      </c>
      <c r="J153" s="77">
        <v>49.5</v>
      </c>
      <c r="K153" s="130"/>
      <c r="L153" s="56"/>
      <c r="M153" s="69"/>
      <c r="N153" s="387"/>
      <c r="O153" s="388"/>
      <c r="P153" s="17"/>
      <c r="Q153" s="17"/>
      <c r="R153" s="17"/>
      <c r="S153" s="17"/>
    </row>
    <row r="154" spans="1:19" s="13" customFormat="1" ht="12.6" customHeight="1" thickBot="1" x14ac:dyDescent="0.25">
      <c r="A154" s="351"/>
      <c r="B154" s="354"/>
      <c r="C154" s="344"/>
      <c r="D154" s="364"/>
      <c r="E154" s="357"/>
      <c r="F154" s="361"/>
      <c r="G154" s="46" t="s">
        <v>8</v>
      </c>
      <c r="H154" s="81">
        <f>H151+H153+H152</f>
        <v>82.3</v>
      </c>
      <c r="I154" s="81">
        <f t="shared" ref="I154:J154" si="29">I151+I153+I152</f>
        <v>82.3</v>
      </c>
      <c r="J154" s="81">
        <f t="shared" si="29"/>
        <v>49.5</v>
      </c>
      <c r="K154" s="194"/>
      <c r="L154" s="116"/>
      <c r="M154" s="210"/>
      <c r="N154" s="389"/>
      <c r="O154" s="390"/>
      <c r="P154" s="17"/>
      <c r="Q154" s="17"/>
      <c r="R154" s="17"/>
      <c r="S154" s="17"/>
    </row>
    <row r="155" spans="1:19" s="13" customFormat="1" ht="16.149999999999999" customHeight="1" x14ac:dyDescent="0.2">
      <c r="A155" s="349"/>
      <c r="B155" s="352"/>
      <c r="C155" s="342"/>
      <c r="D155" s="362" t="s">
        <v>120</v>
      </c>
      <c r="E155" s="355" t="s">
        <v>28</v>
      </c>
      <c r="F155" s="358" t="s">
        <v>227</v>
      </c>
      <c r="G155" s="26" t="s">
        <v>40</v>
      </c>
      <c r="H155" s="76">
        <v>0</v>
      </c>
      <c r="I155" s="83">
        <v>0</v>
      </c>
      <c r="J155" s="76">
        <v>0</v>
      </c>
      <c r="K155" s="142" t="s">
        <v>79</v>
      </c>
      <c r="L155" s="52" t="s">
        <v>30</v>
      </c>
      <c r="M155" s="53" t="s">
        <v>159</v>
      </c>
      <c r="N155" s="385" t="s">
        <v>204</v>
      </c>
      <c r="O155" s="386"/>
      <c r="P155" s="17"/>
      <c r="Q155" s="17"/>
      <c r="R155" s="17"/>
      <c r="S155" s="17"/>
    </row>
    <row r="156" spans="1:19" s="13" customFormat="1" ht="14.45" customHeight="1" x14ac:dyDescent="0.2">
      <c r="A156" s="350"/>
      <c r="B156" s="353"/>
      <c r="C156" s="343"/>
      <c r="D156" s="363"/>
      <c r="E156" s="356"/>
      <c r="F156" s="359"/>
      <c r="G156" s="110" t="s">
        <v>29</v>
      </c>
      <c r="H156" s="80">
        <v>0</v>
      </c>
      <c r="I156" s="84">
        <v>0</v>
      </c>
      <c r="J156" s="80">
        <v>0</v>
      </c>
      <c r="K156" s="130"/>
      <c r="L156" s="54"/>
      <c r="M156" s="67"/>
      <c r="N156" s="387"/>
      <c r="O156" s="388"/>
      <c r="P156" s="17"/>
      <c r="Q156" s="17"/>
      <c r="R156" s="17"/>
      <c r="S156" s="17"/>
    </row>
    <row r="157" spans="1:19" s="13" customFormat="1" ht="13.15" customHeight="1" x14ac:dyDescent="0.2">
      <c r="A157" s="350"/>
      <c r="B157" s="353"/>
      <c r="C157" s="343"/>
      <c r="D157" s="363"/>
      <c r="E157" s="356"/>
      <c r="F157" s="360"/>
      <c r="G157" s="106" t="s">
        <v>42</v>
      </c>
      <c r="H157" s="77">
        <v>230</v>
      </c>
      <c r="I157" s="105">
        <v>230</v>
      </c>
      <c r="J157" s="77">
        <v>0</v>
      </c>
      <c r="K157" s="130"/>
      <c r="L157" s="56"/>
      <c r="M157" s="69"/>
      <c r="N157" s="387"/>
      <c r="O157" s="388"/>
      <c r="P157" s="17"/>
      <c r="Q157" s="17"/>
      <c r="R157" s="17"/>
      <c r="S157" s="17"/>
    </row>
    <row r="158" spans="1:19" s="13" customFormat="1" ht="100.15" customHeight="1" thickBot="1" x14ac:dyDescent="0.25">
      <c r="A158" s="351"/>
      <c r="B158" s="354"/>
      <c r="C158" s="344"/>
      <c r="D158" s="364"/>
      <c r="E158" s="357"/>
      <c r="F158" s="361"/>
      <c r="G158" s="46" t="s">
        <v>8</v>
      </c>
      <c r="H158" s="81">
        <f>H155+H157+H156</f>
        <v>230</v>
      </c>
      <c r="I158" s="81">
        <f t="shared" ref="I158:J158" si="30">I155+I157+I156</f>
        <v>230</v>
      </c>
      <c r="J158" s="81">
        <f t="shared" si="30"/>
        <v>0</v>
      </c>
      <c r="K158" s="194"/>
      <c r="L158" s="116"/>
      <c r="M158" s="210"/>
      <c r="N158" s="389"/>
      <c r="O158" s="390"/>
      <c r="P158" s="17"/>
      <c r="Q158" s="17"/>
      <c r="R158" s="17"/>
      <c r="S158" s="17"/>
    </row>
    <row r="159" spans="1:19" s="13" customFormat="1" ht="12.6" customHeight="1" x14ac:dyDescent="0.2">
      <c r="A159" s="349"/>
      <c r="B159" s="352"/>
      <c r="C159" s="342"/>
      <c r="D159" s="362" t="s">
        <v>121</v>
      </c>
      <c r="E159" s="355" t="s">
        <v>28</v>
      </c>
      <c r="F159" s="358" t="s">
        <v>227</v>
      </c>
      <c r="G159" s="26" t="s">
        <v>40</v>
      </c>
      <c r="H159" s="76">
        <v>0</v>
      </c>
      <c r="I159" s="83">
        <v>0</v>
      </c>
      <c r="J159" s="76">
        <v>0</v>
      </c>
      <c r="K159" s="142" t="s">
        <v>79</v>
      </c>
      <c r="L159" s="52" t="s">
        <v>30</v>
      </c>
      <c r="M159" s="53" t="s">
        <v>159</v>
      </c>
      <c r="N159" s="385" t="s">
        <v>180</v>
      </c>
      <c r="O159" s="386"/>
      <c r="P159" s="17"/>
      <c r="Q159" s="17"/>
      <c r="R159" s="17"/>
      <c r="S159" s="17"/>
    </row>
    <row r="160" spans="1:19" s="13" customFormat="1" ht="12.6" customHeight="1" x14ac:dyDescent="0.2">
      <c r="A160" s="350"/>
      <c r="B160" s="353"/>
      <c r="C160" s="343"/>
      <c r="D160" s="363"/>
      <c r="E160" s="356"/>
      <c r="F160" s="359"/>
      <c r="G160" s="110" t="s">
        <v>29</v>
      </c>
      <c r="H160" s="80">
        <v>0</v>
      </c>
      <c r="I160" s="84">
        <v>0</v>
      </c>
      <c r="J160" s="80">
        <v>0</v>
      </c>
      <c r="K160" s="130"/>
      <c r="L160" s="54"/>
      <c r="M160" s="67"/>
      <c r="N160" s="387"/>
      <c r="O160" s="388"/>
      <c r="P160" s="17"/>
      <c r="Q160" s="17"/>
      <c r="R160" s="17"/>
      <c r="S160" s="17"/>
    </row>
    <row r="161" spans="1:19" s="13" customFormat="1" ht="12.6" customHeight="1" x14ac:dyDescent="0.2">
      <c r="A161" s="350"/>
      <c r="B161" s="353"/>
      <c r="C161" s="343"/>
      <c r="D161" s="363"/>
      <c r="E161" s="356"/>
      <c r="F161" s="360"/>
      <c r="G161" s="106" t="s">
        <v>42</v>
      </c>
      <c r="H161" s="77">
        <v>13</v>
      </c>
      <c r="I161" s="105">
        <v>13</v>
      </c>
      <c r="J161" s="77">
        <v>0</v>
      </c>
      <c r="K161" s="130"/>
      <c r="L161" s="56"/>
      <c r="M161" s="69"/>
      <c r="N161" s="387"/>
      <c r="O161" s="388"/>
      <c r="P161" s="17"/>
      <c r="Q161" s="17"/>
      <c r="R161" s="17"/>
      <c r="S161" s="17"/>
    </row>
    <row r="162" spans="1:19" s="13" customFormat="1" ht="13.9" customHeight="1" thickBot="1" x14ac:dyDescent="0.25">
      <c r="A162" s="351"/>
      <c r="B162" s="354"/>
      <c r="C162" s="344"/>
      <c r="D162" s="364"/>
      <c r="E162" s="357"/>
      <c r="F162" s="361"/>
      <c r="G162" s="46" t="s">
        <v>8</v>
      </c>
      <c r="H162" s="81">
        <f>H159+H161+H160</f>
        <v>13</v>
      </c>
      <c r="I162" s="81">
        <f t="shared" ref="I162:J162" si="31">I159+I161+I160</f>
        <v>13</v>
      </c>
      <c r="J162" s="81">
        <f t="shared" si="31"/>
        <v>0</v>
      </c>
      <c r="K162" s="194"/>
      <c r="L162" s="116"/>
      <c r="M162" s="210"/>
      <c r="N162" s="389"/>
      <c r="O162" s="390"/>
      <c r="P162" s="17"/>
      <c r="Q162" s="17"/>
      <c r="R162" s="17"/>
      <c r="S162" s="17"/>
    </row>
    <row r="163" spans="1:19" s="13" customFormat="1" ht="61.9" customHeight="1" x14ac:dyDescent="0.2">
      <c r="A163" s="349"/>
      <c r="B163" s="352"/>
      <c r="C163" s="342"/>
      <c r="D163" s="533" t="s">
        <v>60</v>
      </c>
      <c r="E163" s="355" t="s">
        <v>28</v>
      </c>
      <c r="F163" s="358" t="s">
        <v>227</v>
      </c>
      <c r="G163" s="103" t="s">
        <v>29</v>
      </c>
      <c r="H163" s="146">
        <v>738</v>
      </c>
      <c r="I163" s="280">
        <v>695.5</v>
      </c>
      <c r="J163" s="317">
        <v>434.1</v>
      </c>
      <c r="K163" s="238" t="s">
        <v>123</v>
      </c>
      <c r="L163" s="63"/>
      <c r="M163" s="64"/>
      <c r="N163" s="600" t="s">
        <v>208</v>
      </c>
      <c r="O163" s="601"/>
      <c r="Q163" s="17"/>
      <c r="R163" s="17"/>
      <c r="S163" s="17"/>
    </row>
    <row r="164" spans="1:19" s="13" customFormat="1" ht="42.6" customHeight="1" x14ac:dyDescent="0.2">
      <c r="A164" s="350"/>
      <c r="B164" s="353"/>
      <c r="C164" s="343"/>
      <c r="D164" s="534"/>
      <c r="E164" s="356"/>
      <c r="F164" s="359"/>
      <c r="G164" s="104" t="s">
        <v>122</v>
      </c>
      <c r="H164" s="145">
        <v>1880</v>
      </c>
      <c r="I164" s="284">
        <v>5776.2</v>
      </c>
      <c r="J164" s="338">
        <v>5715.6</v>
      </c>
      <c r="K164" s="239" t="s">
        <v>124</v>
      </c>
      <c r="L164" s="66"/>
      <c r="M164" s="67"/>
      <c r="N164" s="583" t="s">
        <v>181</v>
      </c>
      <c r="O164" s="584"/>
      <c r="P164" s="17"/>
      <c r="Q164" s="17"/>
      <c r="R164" s="17"/>
      <c r="S164" s="17"/>
    </row>
    <row r="165" spans="1:19" s="13" customFormat="1" ht="38.450000000000003" customHeight="1" x14ac:dyDescent="0.2">
      <c r="A165" s="350"/>
      <c r="B165" s="353"/>
      <c r="C165" s="343"/>
      <c r="D165" s="534"/>
      <c r="E165" s="356"/>
      <c r="F165" s="359"/>
      <c r="G165" s="595" t="s">
        <v>158</v>
      </c>
      <c r="H165" s="80"/>
      <c r="I165" s="202"/>
      <c r="J165" s="50">
        <v>15.7</v>
      </c>
      <c r="K165" s="239" t="s">
        <v>125</v>
      </c>
      <c r="L165" s="174"/>
      <c r="M165" s="175"/>
      <c r="N165" s="589" t="s">
        <v>205</v>
      </c>
      <c r="O165" s="590"/>
      <c r="P165" s="17"/>
      <c r="Q165" s="17"/>
      <c r="R165" s="17"/>
      <c r="S165" s="17"/>
    </row>
    <row r="166" spans="1:19" s="13" customFormat="1" ht="17.45" customHeight="1" x14ac:dyDescent="0.2">
      <c r="A166" s="350"/>
      <c r="B166" s="353"/>
      <c r="C166" s="343"/>
      <c r="D166" s="534"/>
      <c r="E166" s="356"/>
      <c r="F166" s="359"/>
      <c r="G166" s="596"/>
      <c r="H166" s="80"/>
      <c r="I166" s="202"/>
      <c r="J166" s="211"/>
      <c r="K166" s="239" t="s">
        <v>126</v>
      </c>
      <c r="L166" s="174"/>
      <c r="M166" s="175"/>
      <c r="N166" s="583" t="s">
        <v>218</v>
      </c>
      <c r="O166" s="584"/>
      <c r="P166" s="17"/>
      <c r="Q166" s="17"/>
      <c r="R166" s="17"/>
      <c r="S166" s="17"/>
    </row>
    <row r="167" spans="1:19" s="13" customFormat="1" ht="39.6" customHeight="1" x14ac:dyDescent="0.2">
      <c r="A167" s="350"/>
      <c r="B167" s="353"/>
      <c r="C167" s="343"/>
      <c r="D167" s="534"/>
      <c r="E167" s="356"/>
      <c r="F167" s="359"/>
      <c r="G167" s="596"/>
      <c r="H167" s="80"/>
      <c r="I167" s="202"/>
      <c r="J167" s="211"/>
      <c r="K167" s="239" t="s">
        <v>127</v>
      </c>
      <c r="L167" s="322"/>
      <c r="M167" s="323"/>
      <c r="N167" s="591" t="s">
        <v>219</v>
      </c>
      <c r="O167" s="592"/>
      <c r="P167" s="17"/>
      <c r="Q167" s="17"/>
      <c r="R167" s="17"/>
      <c r="S167" s="17"/>
    </row>
    <row r="168" spans="1:19" s="13" customFormat="1" ht="56.45" customHeight="1" x14ac:dyDescent="0.2">
      <c r="A168" s="350"/>
      <c r="B168" s="353"/>
      <c r="C168" s="343"/>
      <c r="D168" s="534"/>
      <c r="E168" s="356"/>
      <c r="F168" s="359"/>
      <c r="G168" s="47"/>
      <c r="H168" s="80"/>
      <c r="I168" s="202"/>
      <c r="J168" s="211"/>
      <c r="K168" s="239" t="s">
        <v>128</v>
      </c>
      <c r="L168" s="174"/>
      <c r="M168" s="175"/>
      <c r="N168" s="583" t="s">
        <v>206</v>
      </c>
      <c r="O168" s="584"/>
      <c r="P168" s="17"/>
      <c r="Q168" s="17"/>
      <c r="R168" s="17"/>
      <c r="S168" s="17"/>
    </row>
    <row r="169" spans="1:19" s="13" customFormat="1" ht="28.9" customHeight="1" x14ac:dyDescent="0.2">
      <c r="A169" s="350"/>
      <c r="B169" s="353"/>
      <c r="C169" s="343"/>
      <c r="D169" s="534"/>
      <c r="E169" s="356"/>
      <c r="F169" s="359"/>
      <c r="G169" s="47"/>
      <c r="H169" s="80"/>
      <c r="I169" s="202"/>
      <c r="J169" s="211"/>
      <c r="K169" s="239" t="s">
        <v>129</v>
      </c>
      <c r="L169" s="174"/>
      <c r="M169" s="175"/>
      <c r="N169" s="583" t="s">
        <v>63</v>
      </c>
      <c r="O169" s="584"/>
      <c r="P169" s="17"/>
      <c r="Q169" s="17"/>
      <c r="R169" s="17"/>
      <c r="S169" s="17"/>
    </row>
    <row r="170" spans="1:19" s="13" customFormat="1" ht="28.15" customHeight="1" x14ac:dyDescent="0.2">
      <c r="A170" s="350"/>
      <c r="B170" s="353"/>
      <c r="C170" s="343"/>
      <c r="D170" s="534"/>
      <c r="E170" s="356"/>
      <c r="F170" s="359"/>
      <c r="G170" s="47"/>
      <c r="H170" s="80"/>
      <c r="I170" s="202"/>
      <c r="J170" s="211"/>
      <c r="K170" s="239" t="s">
        <v>130</v>
      </c>
      <c r="L170" s="174"/>
      <c r="M170" s="175"/>
      <c r="N170" s="583" t="s">
        <v>63</v>
      </c>
      <c r="O170" s="584"/>
      <c r="P170" s="17"/>
      <c r="Q170" s="17"/>
      <c r="R170" s="17"/>
      <c r="S170" s="17"/>
    </row>
    <row r="171" spans="1:19" s="13" customFormat="1" ht="67.900000000000006" customHeight="1" x14ac:dyDescent="0.2">
      <c r="A171" s="350"/>
      <c r="B171" s="353"/>
      <c r="C171" s="343"/>
      <c r="D171" s="534"/>
      <c r="E171" s="356"/>
      <c r="F171" s="359"/>
      <c r="G171" s="47"/>
      <c r="H171" s="80"/>
      <c r="I171" s="202"/>
      <c r="J171" s="211"/>
      <c r="K171" s="239" t="s">
        <v>131</v>
      </c>
      <c r="L171" s="174"/>
      <c r="M171" s="175"/>
      <c r="N171" s="583" t="s">
        <v>63</v>
      </c>
      <c r="O171" s="584"/>
      <c r="P171" s="17"/>
      <c r="Q171" s="17"/>
      <c r="R171" s="17"/>
      <c r="S171" s="17"/>
    </row>
    <row r="172" spans="1:19" s="13" customFormat="1" ht="18" customHeight="1" x14ac:dyDescent="0.2">
      <c r="A172" s="350"/>
      <c r="B172" s="353"/>
      <c r="C172" s="343"/>
      <c r="D172" s="534"/>
      <c r="E172" s="356"/>
      <c r="F172" s="359"/>
      <c r="G172" s="47"/>
      <c r="H172" s="80"/>
      <c r="I172" s="202"/>
      <c r="J172" s="211"/>
      <c r="K172" s="240" t="s">
        <v>132</v>
      </c>
      <c r="L172" s="174"/>
      <c r="M172" s="175"/>
      <c r="N172" s="583" t="s">
        <v>63</v>
      </c>
      <c r="O172" s="584"/>
      <c r="P172" s="17"/>
      <c r="Q172" s="17"/>
      <c r="R172" s="17"/>
      <c r="S172" s="17"/>
    </row>
    <row r="173" spans="1:19" s="13" customFormat="1" ht="37.15" customHeight="1" x14ac:dyDescent="0.2">
      <c r="A173" s="350"/>
      <c r="B173" s="353"/>
      <c r="C173" s="343"/>
      <c r="D173" s="534"/>
      <c r="E173" s="356"/>
      <c r="F173" s="359"/>
      <c r="G173" s="47"/>
      <c r="H173" s="80"/>
      <c r="I173" s="202"/>
      <c r="J173" s="211"/>
      <c r="K173" s="241" t="s">
        <v>133</v>
      </c>
      <c r="L173" s="174"/>
      <c r="M173" s="175"/>
      <c r="N173" s="583" t="s">
        <v>182</v>
      </c>
      <c r="O173" s="584"/>
      <c r="P173" s="17"/>
      <c r="Q173" s="17"/>
      <c r="R173" s="17"/>
      <c r="S173" s="17"/>
    </row>
    <row r="174" spans="1:19" s="13" customFormat="1" ht="24.6" customHeight="1" x14ac:dyDescent="0.2">
      <c r="A174" s="350"/>
      <c r="B174" s="353"/>
      <c r="C174" s="343"/>
      <c r="D174" s="534"/>
      <c r="E174" s="356"/>
      <c r="F174" s="359"/>
      <c r="G174" s="47"/>
      <c r="H174" s="80"/>
      <c r="I174" s="202"/>
      <c r="J174" s="211"/>
      <c r="K174" s="330" t="s">
        <v>134</v>
      </c>
      <c r="L174" s="174"/>
      <c r="M174" s="175"/>
      <c r="N174" s="589" t="s">
        <v>217</v>
      </c>
      <c r="O174" s="590"/>
      <c r="P174" s="17"/>
      <c r="Q174" s="17"/>
      <c r="R174" s="17"/>
      <c r="S174" s="17"/>
    </row>
    <row r="175" spans="1:19" s="13" customFormat="1" ht="25.15" customHeight="1" x14ac:dyDescent="0.2">
      <c r="A175" s="350"/>
      <c r="B175" s="353"/>
      <c r="C175" s="343"/>
      <c r="D175" s="534"/>
      <c r="E175" s="356"/>
      <c r="F175" s="359"/>
      <c r="G175" s="47"/>
      <c r="H175" s="80"/>
      <c r="I175" s="202"/>
      <c r="J175" s="211"/>
      <c r="K175" s="241" t="s">
        <v>135</v>
      </c>
      <c r="L175" s="174"/>
      <c r="M175" s="175"/>
      <c r="N175" s="589" t="s">
        <v>63</v>
      </c>
      <c r="O175" s="590"/>
      <c r="P175" s="17"/>
      <c r="Q175" s="17"/>
      <c r="R175" s="17"/>
      <c r="S175" s="17"/>
    </row>
    <row r="176" spans="1:19" s="13" customFormat="1" ht="28.15" customHeight="1" x14ac:dyDescent="0.2">
      <c r="A176" s="350"/>
      <c r="B176" s="353"/>
      <c r="C176" s="343"/>
      <c r="D176" s="534"/>
      <c r="E176" s="356"/>
      <c r="F176" s="360"/>
      <c r="G176" s="134"/>
      <c r="H176" s="80"/>
      <c r="I176" s="212"/>
      <c r="J176" s="213"/>
      <c r="K176" s="241" t="s">
        <v>136</v>
      </c>
      <c r="L176" s="68"/>
      <c r="M176" s="69"/>
      <c r="N176" s="583" t="s">
        <v>63</v>
      </c>
      <c r="O176" s="588"/>
      <c r="P176" s="17"/>
      <c r="Q176" s="17"/>
      <c r="R176" s="17"/>
      <c r="S176" s="17"/>
    </row>
    <row r="177" spans="1:19" s="13" customFormat="1" ht="27" customHeight="1" x14ac:dyDescent="0.2">
      <c r="A177" s="350"/>
      <c r="B177" s="353"/>
      <c r="C177" s="343"/>
      <c r="D177" s="534"/>
      <c r="E177" s="356"/>
      <c r="F177" s="550"/>
      <c r="G177" s="106"/>
      <c r="H177" s="80"/>
      <c r="I177" s="212"/>
      <c r="J177" s="213"/>
      <c r="K177" s="241" t="s">
        <v>137</v>
      </c>
      <c r="L177" s="214"/>
      <c r="M177" s="215"/>
      <c r="N177" s="589" t="s">
        <v>63</v>
      </c>
      <c r="O177" s="590"/>
      <c r="P177" s="17"/>
      <c r="Q177" s="17"/>
      <c r="R177" s="17"/>
      <c r="S177" s="17"/>
    </row>
    <row r="178" spans="1:19" s="13" customFormat="1" ht="25.15" customHeight="1" x14ac:dyDescent="0.2">
      <c r="A178" s="350"/>
      <c r="B178" s="353"/>
      <c r="C178" s="343"/>
      <c r="D178" s="534"/>
      <c r="E178" s="356"/>
      <c r="F178" s="550"/>
      <c r="G178" s="27"/>
      <c r="H178" s="80"/>
      <c r="I178" s="212"/>
      <c r="J178" s="213"/>
      <c r="K178" s="241" t="s">
        <v>138</v>
      </c>
      <c r="L178" s="68"/>
      <c r="M178" s="176"/>
      <c r="N178" s="583" t="s">
        <v>63</v>
      </c>
      <c r="O178" s="588"/>
      <c r="P178" s="17"/>
      <c r="Q178" s="17"/>
      <c r="R178" s="17"/>
      <c r="S178" s="17"/>
    </row>
    <row r="179" spans="1:19" s="13" customFormat="1" ht="70.900000000000006" customHeight="1" x14ac:dyDescent="0.2">
      <c r="A179" s="350"/>
      <c r="B179" s="353"/>
      <c r="C179" s="343"/>
      <c r="D179" s="534"/>
      <c r="E179" s="356"/>
      <c r="F179" s="550"/>
      <c r="G179" s="27"/>
      <c r="H179" s="80"/>
      <c r="I179" s="212"/>
      <c r="J179" s="213"/>
      <c r="K179" s="242" t="s">
        <v>139</v>
      </c>
      <c r="L179" s="68"/>
      <c r="M179" s="176"/>
      <c r="N179" s="583" t="s">
        <v>183</v>
      </c>
      <c r="O179" s="584"/>
      <c r="P179" s="17"/>
      <c r="Q179" s="17"/>
      <c r="R179" s="17"/>
      <c r="S179" s="17"/>
    </row>
    <row r="180" spans="1:19" s="13" customFormat="1" ht="36.75" customHeight="1" x14ac:dyDescent="0.2">
      <c r="A180" s="350"/>
      <c r="B180" s="353"/>
      <c r="C180" s="343"/>
      <c r="D180" s="534"/>
      <c r="E180" s="356"/>
      <c r="F180" s="550"/>
      <c r="G180" s="27"/>
      <c r="H180" s="80"/>
      <c r="I180" s="212"/>
      <c r="J180" s="213"/>
      <c r="K180" s="243" t="s">
        <v>140</v>
      </c>
      <c r="L180" s="68"/>
      <c r="M180" s="176"/>
      <c r="N180" s="583" t="s">
        <v>184</v>
      </c>
      <c r="O180" s="584"/>
      <c r="P180" s="17"/>
      <c r="Q180" s="17"/>
      <c r="R180" s="17"/>
      <c r="S180" s="17"/>
    </row>
    <row r="181" spans="1:19" s="13" customFormat="1" ht="28.9" customHeight="1" x14ac:dyDescent="0.2">
      <c r="A181" s="350"/>
      <c r="B181" s="353"/>
      <c r="C181" s="343"/>
      <c r="D181" s="534"/>
      <c r="E181" s="356"/>
      <c r="F181" s="550"/>
      <c r="G181" s="27"/>
      <c r="H181" s="80"/>
      <c r="I181" s="212"/>
      <c r="J181" s="213"/>
      <c r="K181" s="241" t="s">
        <v>141</v>
      </c>
      <c r="L181" s="68"/>
      <c r="M181" s="176"/>
      <c r="N181" s="591" t="s">
        <v>186</v>
      </c>
      <c r="O181" s="592"/>
      <c r="P181" s="17"/>
      <c r="Q181" s="17"/>
      <c r="R181" s="17"/>
      <c r="S181" s="17"/>
    </row>
    <row r="182" spans="1:19" s="13" customFormat="1" ht="31.15" customHeight="1" x14ac:dyDescent="0.2">
      <c r="A182" s="350"/>
      <c r="B182" s="353"/>
      <c r="C182" s="343"/>
      <c r="D182" s="534"/>
      <c r="E182" s="356"/>
      <c r="F182" s="550"/>
      <c r="G182" s="27"/>
      <c r="H182" s="108"/>
      <c r="I182" s="216"/>
      <c r="J182" s="217"/>
      <c r="K182" s="244" t="s">
        <v>142</v>
      </c>
      <c r="L182" s="68"/>
      <c r="M182" s="176"/>
      <c r="N182" s="591" t="s">
        <v>185</v>
      </c>
      <c r="O182" s="592"/>
      <c r="P182" s="17"/>
      <c r="Q182" s="17"/>
      <c r="R182" s="17"/>
      <c r="S182" s="17"/>
    </row>
    <row r="183" spans="1:19" s="13" customFormat="1" ht="103.9" customHeight="1" x14ac:dyDescent="0.2">
      <c r="A183" s="350"/>
      <c r="B183" s="353"/>
      <c r="C183" s="343"/>
      <c r="D183" s="534"/>
      <c r="E183" s="356"/>
      <c r="F183" s="550"/>
      <c r="G183" s="27"/>
      <c r="H183" s="80"/>
      <c r="I183" s="212"/>
      <c r="J183" s="213"/>
      <c r="K183" s="245" t="s">
        <v>143</v>
      </c>
      <c r="L183" s="68"/>
      <c r="M183" s="176"/>
      <c r="N183" s="591" t="s">
        <v>186</v>
      </c>
      <c r="O183" s="592"/>
      <c r="P183" s="17"/>
      <c r="Q183" s="17"/>
      <c r="R183" s="17"/>
      <c r="S183" s="17"/>
    </row>
    <row r="184" spans="1:19" s="13" customFormat="1" ht="84" customHeight="1" x14ac:dyDescent="0.2">
      <c r="A184" s="350"/>
      <c r="B184" s="353"/>
      <c r="C184" s="343"/>
      <c r="D184" s="534"/>
      <c r="E184" s="356"/>
      <c r="F184" s="550"/>
      <c r="G184" s="134"/>
      <c r="H184" s="80"/>
      <c r="I184" s="212"/>
      <c r="J184" s="213"/>
      <c r="K184" s="245" t="s">
        <v>144</v>
      </c>
      <c r="L184" s="68"/>
      <c r="M184" s="176"/>
      <c r="N184" s="583" t="s">
        <v>207</v>
      </c>
      <c r="O184" s="597"/>
      <c r="P184" s="17"/>
      <c r="Q184" s="17"/>
      <c r="R184" s="17"/>
      <c r="S184" s="17"/>
    </row>
    <row r="185" spans="1:19" s="13" customFormat="1" ht="27.6" customHeight="1" x14ac:dyDescent="0.2">
      <c r="A185" s="350"/>
      <c r="B185" s="353"/>
      <c r="C185" s="343"/>
      <c r="D185" s="534"/>
      <c r="E185" s="356"/>
      <c r="F185" s="550"/>
      <c r="G185" s="106"/>
      <c r="H185" s="77"/>
      <c r="I185" s="218"/>
      <c r="J185" s="219"/>
      <c r="K185" s="246" t="s">
        <v>145</v>
      </c>
      <c r="L185" s="68"/>
      <c r="M185" s="69"/>
      <c r="N185" s="583" t="s">
        <v>187</v>
      </c>
      <c r="O185" s="584"/>
      <c r="P185" s="17"/>
      <c r="Q185" s="17"/>
      <c r="R185" s="17"/>
      <c r="S185" s="17"/>
    </row>
    <row r="186" spans="1:19" s="13" customFormat="1" ht="53.45" customHeight="1" thickBot="1" x14ac:dyDescent="0.25">
      <c r="A186" s="351"/>
      <c r="B186" s="354"/>
      <c r="C186" s="344"/>
      <c r="D186" s="535"/>
      <c r="E186" s="357"/>
      <c r="F186" s="361"/>
      <c r="G186" s="46" t="s">
        <v>8</v>
      </c>
      <c r="H186" s="81">
        <f>H163+H164+H176</f>
        <v>2618</v>
      </c>
      <c r="I186" s="75">
        <f>I163+I164+I176</f>
        <v>6471.7</v>
      </c>
      <c r="J186" s="247">
        <f>J163+J164+J165</f>
        <v>6165.4000000000005</v>
      </c>
      <c r="K186" s="246" t="s">
        <v>146</v>
      </c>
      <c r="L186" s="70"/>
      <c r="M186" s="71"/>
      <c r="N186" s="598" t="s">
        <v>187</v>
      </c>
      <c r="O186" s="599"/>
      <c r="P186" s="17"/>
      <c r="Q186" s="17"/>
      <c r="R186" s="17"/>
      <c r="S186" s="17"/>
    </row>
    <row r="187" spans="1:19" s="13" customFormat="1" ht="17.45" customHeight="1" thickBot="1" x14ac:dyDescent="0.25">
      <c r="A187" s="24" t="s">
        <v>9</v>
      </c>
      <c r="B187" s="25" t="s">
        <v>7</v>
      </c>
      <c r="C187" s="568" t="s">
        <v>10</v>
      </c>
      <c r="D187" s="569"/>
      <c r="E187" s="569"/>
      <c r="F187" s="569"/>
      <c r="G187" s="569"/>
      <c r="H187" s="181">
        <f>H118+H123+H128+H138+H146+H150+H186+H154+H142+H133+H158+H162</f>
        <v>8069.4000000000005</v>
      </c>
      <c r="I187" s="181">
        <f t="shared" ref="I187:J187" si="32">I118+I123+I128+I138+I146+I150+I186+I154+I142+I133+I158+I162</f>
        <v>12252.299999999997</v>
      </c>
      <c r="J187" s="181">
        <f t="shared" si="32"/>
        <v>8839.64</v>
      </c>
      <c r="K187" s="182"/>
      <c r="L187" s="127"/>
      <c r="M187" s="127"/>
      <c r="N187" s="220"/>
      <c r="O187" s="150"/>
      <c r="P187" s="17"/>
      <c r="Q187" s="17"/>
      <c r="R187" s="17"/>
      <c r="S187" s="17"/>
    </row>
    <row r="188" spans="1:19" s="13" customFormat="1" ht="21.6" customHeight="1" thickBot="1" x14ac:dyDescent="0.25">
      <c r="A188" s="24" t="s">
        <v>9</v>
      </c>
      <c r="B188" s="25" t="s">
        <v>9</v>
      </c>
      <c r="C188" s="593" t="s">
        <v>61</v>
      </c>
      <c r="D188" s="594"/>
      <c r="E188" s="594"/>
      <c r="F188" s="594"/>
      <c r="G188" s="594"/>
      <c r="H188" s="594"/>
      <c r="I188" s="594"/>
      <c r="J188" s="594"/>
      <c r="K188" s="594"/>
      <c r="L188" s="594"/>
      <c r="M188" s="594"/>
      <c r="N188" s="92"/>
      <c r="O188" s="150"/>
      <c r="P188" s="17"/>
      <c r="Q188" s="17"/>
      <c r="R188" s="17"/>
      <c r="S188" s="17"/>
    </row>
    <row r="189" spans="1:19" s="13" customFormat="1" ht="16.149999999999999" customHeight="1" x14ac:dyDescent="0.2">
      <c r="A189" s="349"/>
      <c r="B189" s="352"/>
      <c r="C189" s="342"/>
      <c r="D189" s="362" t="s">
        <v>62</v>
      </c>
      <c r="E189" s="355" t="s">
        <v>28</v>
      </c>
      <c r="F189" s="358" t="s">
        <v>233</v>
      </c>
      <c r="G189" s="26" t="s">
        <v>40</v>
      </c>
      <c r="H189" s="76">
        <v>0</v>
      </c>
      <c r="I189" s="83">
        <v>0</v>
      </c>
      <c r="J189" s="32">
        <v>0</v>
      </c>
      <c r="K189" s="60" t="s">
        <v>79</v>
      </c>
      <c r="L189" s="52" t="s">
        <v>30</v>
      </c>
      <c r="M189" s="53" t="s">
        <v>159</v>
      </c>
      <c r="N189" s="385" t="s">
        <v>209</v>
      </c>
      <c r="O189" s="386"/>
      <c r="Q189" s="17"/>
      <c r="R189" s="17"/>
      <c r="S189" s="17"/>
    </row>
    <row r="190" spans="1:19" s="13" customFormat="1" ht="12.6" customHeight="1" x14ac:dyDescent="0.2">
      <c r="A190" s="350"/>
      <c r="B190" s="353"/>
      <c r="C190" s="343"/>
      <c r="D190" s="363"/>
      <c r="E190" s="356"/>
      <c r="F190" s="359"/>
      <c r="G190" s="110" t="s">
        <v>29</v>
      </c>
      <c r="H190" s="80">
        <v>0.9</v>
      </c>
      <c r="I190" s="84">
        <v>0.9</v>
      </c>
      <c r="J190" s="50">
        <v>0.3</v>
      </c>
      <c r="K190" s="61"/>
      <c r="L190" s="54"/>
      <c r="M190" s="67"/>
      <c r="N190" s="387"/>
      <c r="O190" s="388"/>
      <c r="P190" s="17"/>
      <c r="Q190" s="17"/>
      <c r="R190" s="17"/>
      <c r="S190" s="17"/>
    </row>
    <row r="191" spans="1:19" s="13" customFormat="1" ht="14.25" customHeight="1" x14ac:dyDescent="0.2">
      <c r="A191" s="350"/>
      <c r="B191" s="353"/>
      <c r="C191" s="343"/>
      <c r="D191" s="363"/>
      <c r="E191" s="356"/>
      <c r="F191" s="360"/>
      <c r="G191" s="106" t="s">
        <v>42</v>
      </c>
      <c r="H191" s="77">
        <v>701.8</v>
      </c>
      <c r="I191" s="105">
        <v>701.8</v>
      </c>
      <c r="J191" s="112">
        <v>348.7</v>
      </c>
      <c r="K191" s="61"/>
      <c r="L191" s="56"/>
      <c r="M191" s="69"/>
      <c r="N191" s="387"/>
      <c r="O191" s="388"/>
      <c r="P191" s="17"/>
      <c r="Q191" s="17"/>
      <c r="R191" s="17"/>
      <c r="S191" s="17"/>
    </row>
    <row r="192" spans="1:19" s="13" customFormat="1" ht="21" customHeight="1" thickBot="1" x14ac:dyDescent="0.25">
      <c r="A192" s="351"/>
      <c r="B192" s="354"/>
      <c r="C192" s="344"/>
      <c r="D192" s="364"/>
      <c r="E192" s="357"/>
      <c r="F192" s="361"/>
      <c r="G192" s="46" t="s">
        <v>8</v>
      </c>
      <c r="H192" s="81">
        <f>H189+H191+H190</f>
        <v>702.69999999999993</v>
      </c>
      <c r="I192" s="81">
        <f t="shared" ref="I192:J192" si="33">I189+I191+I190</f>
        <v>702.69999999999993</v>
      </c>
      <c r="J192" s="75">
        <f t="shared" si="33"/>
        <v>349</v>
      </c>
      <c r="K192" s="115"/>
      <c r="L192" s="116"/>
      <c r="M192" s="71"/>
      <c r="N192" s="389"/>
      <c r="O192" s="390"/>
      <c r="P192" s="17"/>
      <c r="Q192" s="17"/>
      <c r="R192" s="17"/>
      <c r="S192" s="17"/>
    </row>
    <row r="193" spans="1:19" s="13" customFormat="1" ht="16.149999999999999" customHeight="1" x14ac:dyDescent="0.2">
      <c r="A193" s="349"/>
      <c r="B193" s="352"/>
      <c r="C193" s="342"/>
      <c r="D193" s="362" t="s">
        <v>93</v>
      </c>
      <c r="E193" s="355" t="s">
        <v>28</v>
      </c>
      <c r="F193" s="358" t="s">
        <v>227</v>
      </c>
      <c r="G193" s="26" t="s">
        <v>40</v>
      </c>
      <c r="H193" s="76">
        <v>0</v>
      </c>
      <c r="I193" s="83">
        <v>0</v>
      </c>
      <c r="J193" s="32">
        <v>0</v>
      </c>
      <c r="K193" s="60" t="s">
        <v>79</v>
      </c>
      <c r="L193" s="52" t="s">
        <v>30</v>
      </c>
      <c r="M193" s="53" t="s">
        <v>30</v>
      </c>
      <c r="N193" s="385" t="s">
        <v>210</v>
      </c>
      <c r="O193" s="386"/>
      <c r="Q193" s="17"/>
      <c r="R193" s="17"/>
      <c r="S193" s="17"/>
    </row>
    <row r="194" spans="1:19" s="13" customFormat="1" ht="12.6" customHeight="1" x14ac:dyDescent="0.2">
      <c r="A194" s="350"/>
      <c r="B194" s="353"/>
      <c r="C194" s="343"/>
      <c r="D194" s="363"/>
      <c r="E194" s="356"/>
      <c r="F194" s="359"/>
      <c r="G194" s="47" t="s">
        <v>29</v>
      </c>
      <c r="H194" s="80">
        <v>0</v>
      </c>
      <c r="I194" s="84">
        <v>0</v>
      </c>
      <c r="J194" s="50">
        <v>0</v>
      </c>
      <c r="K194" s="61"/>
      <c r="L194" s="54"/>
      <c r="M194" s="67"/>
      <c r="N194" s="387"/>
      <c r="O194" s="388"/>
      <c r="P194" s="17"/>
      <c r="Q194" s="17"/>
      <c r="R194" s="17"/>
      <c r="S194" s="17"/>
    </row>
    <row r="195" spans="1:19" s="13" customFormat="1" ht="15" customHeight="1" x14ac:dyDescent="0.2">
      <c r="A195" s="350"/>
      <c r="B195" s="353"/>
      <c r="C195" s="343"/>
      <c r="D195" s="363"/>
      <c r="E195" s="356"/>
      <c r="F195" s="360"/>
      <c r="G195" s="27" t="s">
        <v>42</v>
      </c>
      <c r="H195" s="77">
        <v>115.8</v>
      </c>
      <c r="I195" s="105">
        <v>115.8</v>
      </c>
      <c r="J195" s="112">
        <v>98.6</v>
      </c>
      <c r="K195" s="61"/>
      <c r="L195" s="56"/>
      <c r="M195" s="69"/>
      <c r="N195" s="387"/>
      <c r="O195" s="388"/>
      <c r="P195" s="17"/>
      <c r="Q195" s="17"/>
      <c r="R195" s="17"/>
      <c r="S195" s="17"/>
    </row>
    <row r="196" spans="1:19" s="13" customFormat="1" ht="77.45" customHeight="1" thickBot="1" x14ac:dyDescent="0.25">
      <c r="A196" s="351"/>
      <c r="B196" s="354"/>
      <c r="C196" s="344"/>
      <c r="D196" s="364"/>
      <c r="E196" s="357"/>
      <c r="F196" s="361"/>
      <c r="G196" s="46" t="s">
        <v>8</v>
      </c>
      <c r="H196" s="81">
        <f>H193+H194+H195</f>
        <v>115.8</v>
      </c>
      <c r="I196" s="75">
        <f t="shared" ref="I196:J196" si="34">I193+I194+I195</f>
        <v>115.8</v>
      </c>
      <c r="J196" s="75">
        <f t="shared" si="34"/>
        <v>98.6</v>
      </c>
      <c r="K196" s="115"/>
      <c r="L196" s="116"/>
      <c r="M196" s="71"/>
      <c r="N196" s="389"/>
      <c r="O196" s="390"/>
      <c r="P196" s="17"/>
      <c r="Q196" s="17"/>
      <c r="R196" s="17"/>
      <c r="S196" s="17"/>
    </row>
    <row r="197" spans="1:19" s="13" customFormat="1" ht="15.6" customHeight="1" x14ac:dyDescent="0.2">
      <c r="A197" s="349"/>
      <c r="B197" s="352"/>
      <c r="C197" s="342"/>
      <c r="D197" s="362" t="s">
        <v>94</v>
      </c>
      <c r="E197" s="355" t="s">
        <v>28</v>
      </c>
      <c r="F197" s="358" t="s">
        <v>227</v>
      </c>
      <c r="G197" s="26" t="s">
        <v>40</v>
      </c>
      <c r="H197" s="76">
        <v>0</v>
      </c>
      <c r="I197" s="83">
        <v>0</v>
      </c>
      <c r="J197" s="32">
        <v>0</v>
      </c>
      <c r="K197" s="60" t="s">
        <v>79</v>
      </c>
      <c r="L197" s="52" t="s">
        <v>30</v>
      </c>
      <c r="M197" s="53" t="s">
        <v>159</v>
      </c>
      <c r="N197" s="385" t="s">
        <v>211</v>
      </c>
      <c r="O197" s="386"/>
      <c r="Q197" s="17"/>
      <c r="R197" s="17"/>
      <c r="S197" s="17"/>
    </row>
    <row r="198" spans="1:19" s="13" customFormat="1" ht="15.6" customHeight="1" x14ac:dyDescent="0.2">
      <c r="A198" s="350"/>
      <c r="B198" s="353"/>
      <c r="C198" s="343"/>
      <c r="D198" s="363"/>
      <c r="E198" s="356"/>
      <c r="F198" s="359"/>
      <c r="G198" s="47" t="s">
        <v>29</v>
      </c>
      <c r="H198" s="80">
        <v>0.3</v>
      </c>
      <c r="I198" s="84">
        <v>109.3</v>
      </c>
      <c r="J198" s="50">
        <v>83</v>
      </c>
      <c r="K198" s="61"/>
      <c r="L198" s="54"/>
      <c r="M198" s="55"/>
      <c r="N198" s="387"/>
      <c r="O198" s="388"/>
      <c r="P198" s="17"/>
      <c r="Q198" s="17"/>
      <c r="R198" s="17"/>
      <c r="S198" s="17"/>
    </row>
    <row r="199" spans="1:19" s="13" customFormat="1" ht="16.149999999999999" customHeight="1" x14ac:dyDescent="0.2">
      <c r="A199" s="350"/>
      <c r="B199" s="353"/>
      <c r="C199" s="343"/>
      <c r="D199" s="363"/>
      <c r="E199" s="356"/>
      <c r="F199" s="360"/>
      <c r="G199" s="27" t="s">
        <v>42</v>
      </c>
      <c r="H199" s="77">
        <v>607.4</v>
      </c>
      <c r="I199" s="105">
        <v>660.9</v>
      </c>
      <c r="J199" s="112">
        <v>512.79999999999995</v>
      </c>
      <c r="K199" s="61"/>
      <c r="L199" s="56"/>
      <c r="M199" s="114"/>
      <c r="N199" s="387"/>
      <c r="O199" s="388"/>
      <c r="P199" s="17"/>
      <c r="Q199" s="17"/>
      <c r="R199" s="17"/>
      <c r="S199" s="17"/>
    </row>
    <row r="200" spans="1:19" s="13" customFormat="1" ht="25.9" customHeight="1" thickBot="1" x14ac:dyDescent="0.25">
      <c r="A200" s="351"/>
      <c r="B200" s="354"/>
      <c r="C200" s="344"/>
      <c r="D200" s="364"/>
      <c r="E200" s="357"/>
      <c r="F200" s="361"/>
      <c r="G200" s="46" t="s">
        <v>8</v>
      </c>
      <c r="H200" s="81">
        <f>H197+H198+H199</f>
        <v>607.69999999999993</v>
      </c>
      <c r="I200" s="75">
        <f t="shared" ref="I200:J200" si="35">I197+I198+I199</f>
        <v>770.19999999999993</v>
      </c>
      <c r="J200" s="75">
        <f t="shared" si="35"/>
        <v>595.79999999999995</v>
      </c>
      <c r="K200" s="115"/>
      <c r="L200" s="116"/>
      <c r="M200" s="117"/>
      <c r="N200" s="389"/>
      <c r="O200" s="390"/>
      <c r="P200" s="17"/>
      <c r="Q200" s="17"/>
      <c r="R200" s="17"/>
      <c r="S200" s="17"/>
    </row>
    <row r="201" spans="1:19" s="13" customFormat="1" ht="14.25" customHeight="1" x14ac:dyDescent="0.2">
      <c r="A201" s="349"/>
      <c r="B201" s="352"/>
      <c r="C201" s="342"/>
      <c r="D201" s="362" t="s">
        <v>80</v>
      </c>
      <c r="E201" s="355" t="s">
        <v>28</v>
      </c>
      <c r="F201" s="358" t="s">
        <v>227</v>
      </c>
      <c r="G201" s="26" t="s">
        <v>40</v>
      </c>
      <c r="H201" s="76">
        <v>0</v>
      </c>
      <c r="I201" s="83">
        <v>0</v>
      </c>
      <c r="J201" s="32">
        <v>0</v>
      </c>
      <c r="K201" s="60" t="s">
        <v>97</v>
      </c>
      <c r="L201" s="52" t="s">
        <v>30</v>
      </c>
      <c r="M201" s="64"/>
      <c r="N201" s="385" t="s">
        <v>188</v>
      </c>
      <c r="O201" s="386"/>
      <c r="Q201" s="17"/>
      <c r="R201" s="17"/>
      <c r="S201" s="17"/>
    </row>
    <row r="202" spans="1:19" s="13" customFormat="1" ht="13.9" customHeight="1" x14ac:dyDescent="0.2">
      <c r="A202" s="350"/>
      <c r="B202" s="353"/>
      <c r="C202" s="343"/>
      <c r="D202" s="363"/>
      <c r="E202" s="356"/>
      <c r="F202" s="359"/>
      <c r="G202" s="47" t="s">
        <v>29</v>
      </c>
      <c r="H202" s="80">
        <v>0</v>
      </c>
      <c r="I202" s="84">
        <v>0</v>
      </c>
      <c r="J202" s="50">
        <v>0</v>
      </c>
      <c r="K202" s="61"/>
      <c r="L202" s="54"/>
      <c r="M202" s="67"/>
      <c r="N202" s="387"/>
      <c r="O202" s="388"/>
      <c r="P202" s="17"/>
      <c r="Q202" s="17"/>
      <c r="R202" s="17"/>
      <c r="S202" s="17"/>
    </row>
    <row r="203" spans="1:19" s="13" customFormat="1" ht="16.149999999999999" customHeight="1" x14ac:dyDescent="0.2">
      <c r="A203" s="350"/>
      <c r="B203" s="353"/>
      <c r="C203" s="343"/>
      <c r="D203" s="363"/>
      <c r="E203" s="356"/>
      <c r="F203" s="360"/>
      <c r="G203" s="27" t="s">
        <v>42</v>
      </c>
      <c r="H203" s="77">
        <v>217.9</v>
      </c>
      <c r="I203" s="105">
        <v>217.9</v>
      </c>
      <c r="J203" s="112">
        <v>151.1</v>
      </c>
      <c r="K203" s="61"/>
      <c r="L203" s="56"/>
      <c r="M203" s="69"/>
      <c r="N203" s="387"/>
      <c r="O203" s="388"/>
      <c r="P203" s="17"/>
      <c r="R203" s="17"/>
      <c r="S203" s="17"/>
    </row>
    <row r="204" spans="1:19" s="13" customFormat="1" ht="10.9" customHeight="1" thickBot="1" x14ac:dyDescent="0.25">
      <c r="A204" s="351"/>
      <c r="B204" s="354"/>
      <c r="C204" s="344"/>
      <c r="D204" s="364"/>
      <c r="E204" s="357"/>
      <c r="F204" s="361"/>
      <c r="G204" s="46" t="s">
        <v>8</v>
      </c>
      <c r="H204" s="81">
        <f>H201+H202+H203</f>
        <v>217.9</v>
      </c>
      <c r="I204" s="75">
        <f t="shared" ref="I204" si="36">I201+I202+I203</f>
        <v>217.9</v>
      </c>
      <c r="J204" s="75">
        <f t="shared" ref="J204" si="37">J201+J202+J203</f>
        <v>151.1</v>
      </c>
      <c r="K204" s="115"/>
      <c r="L204" s="116"/>
      <c r="M204" s="71"/>
      <c r="N204" s="389"/>
      <c r="O204" s="390"/>
      <c r="P204" s="17"/>
      <c r="Q204" s="17"/>
      <c r="R204" s="17"/>
      <c r="S204" s="17"/>
    </row>
    <row r="205" spans="1:19" s="13" customFormat="1" ht="13.9" customHeight="1" x14ac:dyDescent="0.2">
      <c r="A205" s="195"/>
      <c r="B205" s="196"/>
      <c r="C205" s="415"/>
      <c r="D205" s="362" t="s">
        <v>85</v>
      </c>
      <c r="E205" s="355" t="s">
        <v>28</v>
      </c>
      <c r="F205" s="358" t="s">
        <v>227</v>
      </c>
      <c r="G205" s="26" t="s">
        <v>40</v>
      </c>
      <c r="H205" s="76">
        <v>1367.3</v>
      </c>
      <c r="I205" s="83">
        <v>1367.3</v>
      </c>
      <c r="J205" s="32">
        <v>339.6</v>
      </c>
      <c r="K205" s="60" t="s">
        <v>97</v>
      </c>
      <c r="L205" s="52" t="s">
        <v>30</v>
      </c>
      <c r="M205" s="53" t="s">
        <v>159</v>
      </c>
      <c r="N205" s="570" t="s">
        <v>212</v>
      </c>
      <c r="O205" s="571"/>
      <c r="Q205" s="17"/>
      <c r="R205" s="17"/>
      <c r="S205" s="17"/>
    </row>
    <row r="206" spans="1:19" s="13" customFormat="1" ht="16.899999999999999" customHeight="1" x14ac:dyDescent="0.2">
      <c r="A206" s="195"/>
      <c r="B206" s="196"/>
      <c r="C206" s="343"/>
      <c r="D206" s="363"/>
      <c r="E206" s="356"/>
      <c r="F206" s="359"/>
      <c r="G206" s="47" t="s">
        <v>29</v>
      </c>
      <c r="H206" s="80">
        <v>0</v>
      </c>
      <c r="I206" s="84">
        <v>0</v>
      </c>
      <c r="J206" s="50">
        <v>0</v>
      </c>
      <c r="K206" s="61"/>
      <c r="L206" s="66"/>
      <c r="M206" s="67"/>
      <c r="N206" s="572"/>
      <c r="O206" s="573"/>
      <c r="P206" s="17"/>
      <c r="Q206" s="17"/>
      <c r="R206" s="17"/>
      <c r="S206" s="17"/>
    </row>
    <row r="207" spans="1:19" s="13" customFormat="1" ht="12.6" customHeight="1" x14ac:dyDescent="0.2">
      <c r="A207" s="195"/>
      <c r="B207" s="196"/>
      <c r="C207" s="343"/>
      <c r="D207" s="363"/>
      <c r="E207" s="356"/>
      <c r="F207" s="360"/>
      <c r="G207" s="27" t="s">
        <v>122</v>
      </c>
      <c r="H207" s="77">
        <v>120</v>
      </c>
      <c r="I207" s="105">
        <v>980</v>
      </c>
      <c r="J207" s="112">
        <v>975.9</v>
      </c>
      <c r="K207" s="61"/>
      <c r="L207" s="68"/>
      <c r="M207" s="69"/>
      <c r="N207" s="572"/>
      <c r="O207" s="573"/>
      <c r="P207" s="17"/>
      <c r="Q207" s="17"/>
      <c r="R207" s="17"/>
      <c r="S207" s="17"/>
    </row>
    <row r="208" spans="1:19" s="13" customFormat="1" ht="15.6" customHeight="1" thickBot="1" x14ac:dyDescent="0.25">
      <c r="A208" s="195"/>
      <c r="B208" s="196"/>
      <c r="C208" s="416"/>
      <c r="D208" s="364"/>
      <c r="E208" s="357"/>
      <c r="F208" s="361"/>
      <c r="G208" s="46" t="s">
        <v>8</v>
      </c>
      <c r="H208" s="81">
        <f>H205+H206+H207</f>
        <v>1487.3</v>
      </c>
      <c r="I208" s="75">
        <f t="shared" ref="I208:J208" si="38">I205+I206+I207</f>
        <v>2347.3000000000002</v>
      </c>
      <c r="J208" s="75">
        <f t="shared" si="38"/>
        <v>1315.5</v>
      </c>
      <c r="K208" s="115"/>
      <c r="L208" s="70"/>
      <c r="M208" s="71"/>
      <c r="N208" s="574"/>
      <c r="O208" s="575"/>
      <c r="P208" s="17"/>
      <c r="Q208" s="17"/>
      <c r="R208" s="17"/>
      <c r="S208" s="17"/>
    </row>
    <row r="209" spans="1:19" s="13" customFormat="1" ht="14.25" customHeight="1" x14ac:dyDescent="0.2">
      <c r="A209" s="349"/>
      <c r="B209" s="352"/>
      <c r="C209" s="342"/>
      <c r="D209" s="362" t="s">
        <v>81</v>
      </c>
      <c r="E209" s="551" t="s">
        <v>28</v>
      </c>
      <c r="F209" s="369" t="s">
        <v>234</v>
      </c>
      <c r="G209" s="248" t="s">
        <v>40</v>
      </c>
      <c r="H209" s="76">
        <v>0</v>
      </c>
      <c r="I209" s="83">
        <v>0</v>
      </c>
      <c r="J209" s="32">
        <v>0</v>
      </c>
      <c r="K209" s="60" t="s">
        <v>97</v>
      </c>
      <c r="L209" s="52" t="s">
        <v>30</v>
      </c>
      <c r="M209" s="53"/>
      <c r="N209" s="385" t="s">
        <v>213</v>
      </c>
      <c r="O209" s="386"/>
      <c r="Q209" s="17"/>
      <c r="R209" s="17"/>
      <c r="S209" s="17"/>
    </row>
    <row r="210" spans="1:19" s="13" customFormat="1" ht="13.15" customHeight="1" x14ac:dyDescent="0.2">
      <c r="A210" s="350"/>
      <c r="B210" s="353"/>
      <c r="C210" s="343"/>
      <c r="D210" s="363"/>
      <c r="E210" s="552"/>
      <c r="F210" s="370"/>
      <c r="G210" s="249" t="s">
        <v>122</v>
      </c>
      <c r="H210" s="80">
        <v>338</v>
      </c>
      <c r="I210" s="84">
        <v>617</v>
      </c>
      <c r="J210" s="50">
        <v>279.60000000000002</v>
      </c>
      <c r="K210" s="61"/>
      <c r="L210" s="56"/>
      <c r="M210" s="67"/>
      <c r="N210" s="387"/>
      <c r="O210" s="388"/>
      <c r="P210" s="17"/>
      <c r="Q210" s="17"/>
      <c r="R210" s="17"/>
      <c r="S210" s="17"/>
    </row>
    <row r="211" spans="1:19" s="13" customFormat="1" ht="14.25" customHeight="1" x14ac:dyDescent="0.2">
      <c r="A211" s="350"/>
      <c r="B211" s="353"/>
      <c r="C211" s="343"/>
      <c r="D211" s="363"/>
      <c r="E211" s="553"/>
      <c r="F211" s="371"/>
      <c r="G211" s="249" t="s">
        <v>29</v>
      </c>
      <c r="H211" s="80">
        <v>0</v>
      </c>
      <c r="I211" s="84">
        <v>0</v>
      </c>
      <c r="J211" s="50">
        <v>0</v>
      </c>
      <c r="K211" s="61"/>
      <c r="L211" s="54"/>
      <c r="M211" s="67"/>
      <c r="N211" s="387"/>
      <c r="O211" s="388"/>
      <c r="P211" s="17"/>
      <c r="Q211" s="17"/>
      <c r="R211" s="17"/>
      <c r="S211" s="17"/>
    </row>
    <row r="212" spans="1:19" s="13" customFormat="1" ht="15.6" customHeight="1" thickBot="1" x14ac:dyDescent="0.25">
      <c r="A212" s="351"/>
      <c r="B212" s="354"/>
      <c r="C212" s="344"/>
      <c r="D212" s="364"/>
      <c r="E212" s="372"/>
      <c r="F212" s="372"/>
      <c r="G212" s="250" t="s">
        <v>8</v>
      </c>
      <c r="H212" s="81">
        <f>H209+H210+H211</f>
        <v>338</v>
      </c>
      <c r="I212" s="81">
        <f>I209+I210+I211</f>
        <v>617</v>
      </c>
      <c r="J212" s="75">
        <f>J209+J210+J211</f>
        <v>279.60000000000002</v>
      </c>
      <c r="K212" s="115"/>
      <c r="L212" s="116"/>
      <c r="M212" s="71"/>
      <c r="N212" s="389"/>
      <c r="O212" s="390"/>
      <c r="P212" s="17"/>
      <c r="Q212" s="17"/>
      <c r="R212" s="17"/>
      <c r="S212" s="17"/>
    </row>
    <row r="213" spans="1:19" s="13" customFormat="1" ht="14.25" customHeight="1" x14ac:dyDescent="0.2">
      <c r="A213" s="349"/>
      <c r="B213" s="352"/>
      <c r="C213" s="342"/>
      <c r="D213" s="362" t="s">
        <v>64</v>
      </c>
      <c r="E213" s="355" t="s">
        <v>28</v>
      </c>
      <c r="F213" s="358" t="s">
        <v>226</v>
      </c>
      <c r="G213" s="26" t="s">
        <v>29</v>
      </c>
      <c r="H213" s="336">
        <v>20</v>
      </c>
      <c r="I213" s="285">
        <v>6.63</v>
      </c>
      <c r="J213" s="185">
        <v>6.63</v>
      </c>
      <c r="K213" s="576" t="s">
        <v>104</v>
      </c>
      <c r="L213" s="579">
        <v>3</v>
      </c>
      <c r="M213" s="602" t="s">
        <v>189</v>
      </c>
      <c r="N213" s="385" t="s">
        <v>214</v>
      </c>
      <c r="O213" s="386"/>
      <c r="Q213" s="17"/>
      <c r="R213" s="17"/>
      <c r="S213" s="17"/>
    </row>
    <row r="214" spans="1:19" s="13" customFormat="1" ht="16.149999999999999" customHeight="1" x14ac:dyDescent="0.2">
      <c r="A214" s="350"/>
      <c r="B214" s="353"/>
      <c r="C214" s="343"/>
      <c r="D214" s="363"/>
      <c r="E214" s="356"/>
      <c r="F214" s="359"/>
      <c r="G214" s="47" t="s">
        <v>41</v>
      </c>
      <c r="H214" s="223">
        <v>0</v>
      </c>
      <c r="I214" s="286">
        <v>0</v>
      </c>
      <c r="J214" s="229">
        <v>0</v>
      </c>
      <c r="K214" s="577"/>
      <c r="L214" s="580"/>
      <c r="M214" s="603"/>
      <c r="N214" s="387"/>
      <c r="O214" s="388"/>
      <c r="P214" s="17"/>
      <c r="Q214" s="17"/>
      <c r="R214" s="17"/>
      <c r="S214" s="17"/>
    </row>
    <row r="215" spans="1:19" s="13" customFormat="1" ht="12.6" customHeight="1" x14ac:dyDescent="0.2">
      <c r="A215" s="350"/>
      <c r="B215" s="353"/>
      <c r="C215" s="343"/>
      <c r="D215" s="363"/>
      <c r="E215" s="356"/>
      <c r="F215" s="360"/>
      <c r="G215" s="27" t="s">
        <v>42</v>
      </c>
      <c r="H215" s="224">
        <v>0</v>
      </c>
      <c r="I215" s="287">
        <v>0</v>
      </c>
      <c r="J215" s="232">
        <v>0</v>
      </c>
      <c r="K215" s="578"/>
      <c r="L215" s="581"/>
      <c r="M215" s="604"/>
      <c r="N215" s="387"/>
      <c r="O215" s="388"/>
      <c r="P215" s="17"/>
      <c r="Q215" s="17"/>
      <c r="R215" s="17"/>
      <c r="S215" s="17"/>
    </row>
    <row r="216" spans="1:19" s="13" customFormat="1" ht="19.149999999999999" customHeight="1" thickBot="1" x14ac:dyDescent="0.25">
      <c r="A216" s="351"/>
      <c r="B216" s="354"/>
      <c r="C216" s="344"/>
      <c r="D216" s="364"/>
      <c r="E216" s="357"/>
      <c r="F216" s="361"/>
      <c r="G216" s="46" t="s">
        <v>8</v>
      </c>
      <c r="H216" s="225">
        <f>H213+H214+H215</f>
        <v>20</v>
      </c>
      <c r="I216" s="186">
        <f>I213+I214+I215</f>
        <v>6.63</v>
      </c>
      <c r="J216" s="186">
        <f>J213+J214+J215</f>
        <v>6.63</v>
      </c>
      <c r="K216" s="115"/>
      <c r="L216" s="116"/>
      <c r="M216" s="117"/>
      <c r="N216" s="389"/>
      <c r="O216" s="390"/>
      <c r="P216" s="17"/>
      <c r="Q216" s="17"/>
      <c r="R216" s="17"/>
      <c r="S216" s="17"/>
    </row>
    <row r="217" spans="1:19" s="13" customFormat="1" ht="14.25" customHeight="1" x14ac:dyDescent="0.2">
      <c r="A217" s="349"/>
      <c r="B217" s="352"/>
      <c r="C217" s="342"/>
      <c r="D217" s="362" t="s">
        <v>65</v>
      </c>
      <c r="E217" s="355" t="s">
        <v>28</v>
      </c>
      <c r="F217" s="358" t="s">
        <v>227</v>
      </c>
      <c r="G217" s="26" t="s">
        <v>29</v>
      </c>
      <c r="H217" s="336">
        <v>43.4</v>
      </c>
      <c r="I217" s="285">
        <v>9.08</v>
      </c>
      <c r="J217" s="185">
        <v>0</v>
      </c>
      <c r="K217" s="60"/>
      <c r="L217" s="63"/>
      <c r="M217" s="64"/>
      <c r="N217" s="385" t="s">
        <v>215</v>
      </c>
      <c r="O217" s="386"/>
      <c r="P217" s="17"/>
      <c r="Q217" s="17"/>
      <c r="R217" s="17"/>
      <c r="S217" s="17"/>
    </row>
    <row r="218" spans="1:19" s="13" customFormat="1" ht="14.25" customHeight="1" x14ac:dyDescent="0.2">
      <c r="A218" s="350"/>
      <c r="B218" s="353"/>
      <c r="C218" s="343"/>
      <c r="D218" s="363"/>
      <c r="E218" s="356"/>
      <c r="F218" s="359"/>
      <c r="G218" s="47"/>
      <c r="H218" s="223"/>
      <c r="I218" s="286"/>
      <c r="J218" s="229"/>
      <c r="K218" s="61"/>
      <c r="L218" s="66"/>
      <c r="M218" s="67"/>
      <c r="N218" s="387"/>
      <c r="O218" s="388"/>
      <c r="Q218" s="17"/>
      <c r="R218" s="17"/>
      <c r="S218" s="17"/>
    </row>
    <row r="219" spans="1:19" s="13" customFormat="1" ht="14.25" customHeight="1" x14ac:dyDescent="0.2">
      <c r="A219" s="350"/>
      <c r="B219" s="353"/>
      <c r="C219" s="343"/>
      <c r="D219" s="363"/>
      <c r="E219" s="356"/>
      <c r="F219" s="360"/>
      <c r="G219" s="27"/>
      <c r="H219" s="224"/>
      <c r="I219" s="288"/>
      <c r="J219" s="337"/>
      <c r="K219" s="61"/>
      <c r="L219" s="68"/>
      <c r="M219" s="69"/>
      <c r="N219" s="387"/>
      <c r="O219" s="388"/>
      <c r="P219" s="17"/>
      <c r="Q219" s="17"/>
      <c r="R219" s="17"/>
      <c r="S219" s="17"/>
    </row>
    <row r="220" spans="1:19" s="13" customFormat="1" ht="29.45" customHeight="1" thickBot="1" x14ac:dyDescent="0.25">
      <c r="A220" s="351"/>
      <c r="B220" s="354"/>
      <c r="C220" s="344"/>
      <c r="D220" s="364"/>
      <c r="E220" s="357"/>
      <c r="F220" s="361"/>
      <c r="G220" s="46" t="s">
        <v>8</v>
      </c>
      <c r="H220" s="225">
        <f>H217+H218+H219</f>
        <v>43.4</v>
      </c>
      <c r="I220" s="186">
        <f t="shared" ref="I220" si="39">I217+I218+I219</f>
        <v>9.08</v>
      </c>
      <c r="J220" s="186">
        <f t="shared" ref="J220" si="40">J217+J218+J219</f>
        <v>0</v>
      </c>
      <c r="K220" s="115"/>
      <c r="L220" s="70"/>
      <c r="M220" s="71"/>
      <c r="N220" s="389"/>
      <c r="O220" s="390"/>
      <c r="P220" s="17"/>
      <c r="Q220" s="17"/>
      <c r="R220" s="17"/>
      <c r="S220" s="17"/>
    </row>
    <row r="221" spans="1:19" s="13" customFormat="1" ht="14.25" customHeight="1" x14ac:dyDescent="0.2">
      <c r="A221" s="349"/>
      <c r="B221" s="352"/>
      <c r="C221" s="342"/>
      <c r="D221" s="362" t="s">
        <v>66</v>
      </c>
      <c r="E221" s="355" t="s">
        <v>28</v>
      </c>
      <c r="F221" s="358" t="s">
        <v>227</v>
      </c>
      <c r="G221" s="26" t="s">
        <v>40</v>
      </c>
      <c r="H221" s="76">
        <v>2172.4</v>
      </c>
      <c r="I221" s="83">
        <v>0</v>
      </c>
      <c r="J221" s="32">
        <v>0</v>
      </c>
      <c r="K221" s="62"/>
      <c r="L221" s="63"/>
      <c r="M221" s="64"/>
      <c r="N221" s="385" t="s">
        <v>190</v>
      </c>
      <c r="O221" s="561"/>
      <c r="P221" s="17"/>
      <c r="Q221" s="17"/>
      <c r="R221" s="17"/>
      <c r="S221" s="17"/>
    </row>
    <row r="222" spans="1:19" s="13" customFormat="1" ht="14.45" customHeight="1" x14ac:dyDescent="0.2">
      <c r="A222" s="350"/>
      <c r="B222" s="353"/>
      <c r="C222" s="343"/>
      <c r="D222" s="363"/>
      <c r="E222" s="356"/>
      <c r="F222" s="359"/>
      <c r="G222" s="47" t="s">
        <v>29</v>
      </c>
      <c r="H222" s="80">
        <v>0</v>
      </c>
      <c r="I222" s="84">
        <v>0</v>
      </c>
      <c r="J222" s="50">
        <v>0</v>
      </c>
      <c r="K222" s="65"/>
      <c r="L222" s="66"/>
      <c r="M222" s="67"/>
      <c r="N222" s="562"/>
      <c r="O222" s="563"/>
      <c r="P222" s="17"/>
      <c r="Q222" s="17"/>
      <c r="R222" s="17"/>
      <c r="S222" s="17"/>
    </row>
    <row r="223" spans="1:19" s="13" customFormat="1" ht="8.4499999999999993" customHeight="1" x14ac:dyDescent="0.2">
      <c r="A223" s="350"/>
      <c r="B223" s="353"/>
      <c r="C223" s="343"/>
      <c r="D223" s="363"/>
      <c r="E223" s="356"/>
      <c r="F223" s="360"/>
      <c r="G223" s="27"/>
      <c r="H223" s="77"/>
      <c r="I223" s="251"/>
      <c r="J223" s="252"/>
      <c r="K223" s="65"/>
      <c r="L223" s="68"/>
      <c r="M223" s="69"/>
      <c r="N223" s="562"/>
      <c r="O223" s="563"/>
      <c r="P223" s="17"/>
      <c r="Q223" s="17"/>
      <c r="R223" s="17"/>
      <c r="S223" s="17"/>
    </row>
    <row r="224" spans="1:19" s="13" customFormat="1" ht="14.45" customHeight="1" thickBot="1" x14ac:dyDescent="0.25">
      <c r="A224" s="351"/>
      <c r="B224" s="354"/>
      <c r="C224" s="344"/>
      <c r="D224" s="364"/>
      <c r="E224" s="357"/>
      <c r="F224" s="361"/>
      <c r="G224" s="46" t="s">
        <v>8</v>
      </c>
      <c r="H224" s="81">
        <f>H221+H222+H223</f>
        <v>2172.4</v>
      </c>
      <c r="I224" s="75">
        <f>I221+I222+I223</f>
        <v>0</v>
      </c>
      <c r="J224" s="75">
        <f>J221+J222+J223</f>
        <v>0</v>
      </c>
      <c r="K224" s="51"/>
      <c r="L224" s="70"/>
      <c r="M224" s="71"/>
      <c r="N224" s="564"/>
      <c r="O224" s="565"/>
      <c r="P224" s="17"/>
      <c r="Q224" s="17"/>
      <c r="R224" s="17"/>
      <c r="S224" s="17"/>
    </row>
    <row r="225" spans="1:35" s="13" customFormat="1" ht="16.149999999999999" customHeight="1" x14ac:dyDescent="0.2">
      <c r="A225" s="349"/>
      <c r="B225" s="352"/>
      <c r="C225" s="342"/>
      <c r="D225" s="362" t="s">
        <v>156</v>
      </c>
      <c r="E225" s="551" t="s">
        <v>28</v>
      </c>
      <c r="F225" s="369" t="s">
        <v>235</v>
      </c>
      <c r="G225" s="248" t="s">
        <v>40</v>
      </c>
      <c r="H225" s="76">
        <v>0</v>
      </c>
      <c r="I225" s="83">
        <v>0</v>
      </c>
      <c r="J225" s="32">
        <v>0</v>
      </c>
      <c r="K225" s="60"/>
      <c r="L225" s="63"/>
      <c r="M225" s="64"/>
      <c r="N225" s="385" t="s">
        <v>216</v>
      </c>
      <c r="O225" s="386"/>
      <c r="P225" s="17"/>
      <c r="Q225" s="17"/>
      <c r="R225" s="17"/>
      <c r="S225" s="17"/>
    </row>
    <row r="226" spans="1:35" s="13" customFormat="1" ht="16.149999999999999" customHeight="1" x14ac:dyDescent="0.2">
      <c r="A226" s="350"/>
      <c r="B226" s="353"/>
      <c r="C226" s="343"/>
      <c r="D226" s="363"/>
      <c r="E226" s="552"/>
      <c r="F226" s="370"/>
      <c r="G226" s="249" t="s">
        <v>122</v>
      </c>
      <c r="H226" s="80">
        <v>0</v>
      </c>
      <c r="I226" s="84">
        <v>348</v>
      </c>
      <c r="J226" s="50">
        <v>321.2</v>
      </c>
      <c r="K226" s="61"/>
      <c r="L226" s="68"/>
      <c r="M226" s="67"/>
      <c r="N226" s="387"/>
      <c r="O226" s="388"/>
      <c r="P226" s="17"/>
      <c r="Q226" s="17"/>
      <c r="R226" s="17"/>
      <c r="S226" s="17"/>
    </row>
    <row r="227" spans="1:35" s="13" customFormat="1" ht="16.149999999999999" customHeight="1" x14ac:dyDescent="0.2">
      <c r="A227" s="350"/>
      <c r="B227" s="353"/>
      <c r="C227" s="343"/>
      <c r="D227" s="363"/>
      <c r="E227" s="553"/>
      <c r="F227" s="371"/>
      <c r="G227" s="249" t="s">
        <v>29</v>
      </c>
      <c r="H227" s="80">
        <v>0</v>
      </c>
      <c r="I227" s="84">
        <v>0</v>
      </c>
      <c r="J227" s="50">
        <v>0</v>
      </c>
      <c r="K227" s="61"/>
      <c r="L227" s="66"/>
      <c r="M227" s="67"/>
      <c r="N227" s="387"/>
      <c r="O227" s="388"/>
      <c r="P227" s="17"/>
      <c r="Q227" s="17"/>
      <c r="R227" s="17"/>
      <c r="S227" s="17"/>
    </row>
    <row r="228" spans="1:35" s="13" customFormat="1" ht="16.149999999999999" customHeight="1" thickBot="1" x14ac:dyDescent="0.25">
      <c r="A228" s="351"/>
      <c r="B228" s="354"/>
      <c r="C228" s="344"/>
      <c r="D228" s="364"/>
      <c r="E228" s="372"/>
      <c r="F228" s="372"/>
      <c r="G228" s="250" t="s">
        <v>8</v>
      </c>
      <c r="H228" s="81">
        <f>H225+H226+H227</f>
        <v>0</v>
      </c>
      <c r="I228" s="81">
        <f>I225+I226+I227</f>
        <v>348</v>
      </c>
      <c r="J228" s="75">
        <f>J225+J226+J227</f>
        <v>321.2</v>
      </c>
      <c r="K228" s="115"/>
      <c r="L228" s="70"/>
      <c r="M228" s="71"/>
      <c r="N228" s="389"/>
      <c r="O228" s="390"/>
      <c r="P228" s="17"/>
      <c r="Q228" s="17"/>
      <c r="R228" s="17"/>
      <c r="S228" s="17"/>
    </row>
    <row r="229" spans="1:35" s="13" customFormat="1" ht="16.149999999999999" customHeight="1" x14ac:dyDescent="0.2">
      <c r="A229" s="349"/>
      <c r="B229" s="352"/>
      <c r="C229" s="342"/>
      <c r="D229" s="362" t="s">
        <v>157</v>
      </c>
      <c r="E229" s="551" t="s">
        <v>28</v>
      </c>
      <c r="F229" s="369" t="s">
        <v>236</v>
      </c>
      <c r="G229" s="248" t="s">
        <v>40</v>
      </c>
      <c r="H229" s="76">
        <v>0</v>
      </c>
      <c r="I229" s="83">
        <v>0</v>
      </c>
      <c r="J229" s="32">
        <v>0</v>
      </c>
      <c r="K229" s="60"/>
      <c r="L229" s="63"/>
      <c r="M229" s="64"/>
      <c r="N229" s="385" t="s">
        <v>191</v>
      </c>
      <c r="O229" s="386"/>
      <c r="P229" s="17"/>
      <c r="Q229" s="17"/>
      <c r="R229" s="17"/>
      <c r="S229" s="17"/>
    </row>
    <row r="230" spans="1:35" s="13" customFormat="1" ht="16.149999999999999" customHeight="1" x14ac:dyDescent="0.2">
      <c r="A230" s="350"/>
      <c r="B230" s="353"/>
      <c r="C230" s="343"/>
      <c r="D230" s="363"/>
      <c r="E230" s="552"/>
      <c r="F230" s="370"/>
      <c r="G230" s="249" t="s">
        <v>42</v>
      </c>
      <c r="H230" s="80">
        <v>0</v>
      </c>
      <c r="I230" s="84">
        <v>40</v>
      </c>
      <c r="J230" s="50">
        <v>13.3</v>
      </c>
      <c r="K230" s="61"/>
      <c r="L230" s="68"/>
      <c r="M230" s="67"/>
      <c r="N230" s="387"/>
      <c r="O230" s="388"/>
      <c r="P230" s="17"/>
      <c r="Q230" s="17"/>
      <c r="R230" s="17"/>
      <c r="S230" s="17"/>
    </row>
    <row r="231" spans="1:35" s="13" customFormat="1" ht="16.149999999999999" customHeight="1" x14ac:dyDescent="0.2">
      <c r="A231" s="350"/>
      <c r="B231" s="353"/>
      <c r="C231" s="343"/>
      <c r="D231" s="363"/>
      <c r="E231" s="553"/>
      <c r="F231" s="371"/>
      <c r="G231" s="249" t="s">
        <v>29</v>
      </c>
      <c r="H231" s="80">
        <v>0</v>
      </c>
      <c r="I231" s="84">
        <v>350</v>
      </c>
      <c r="J231" s="50">
        <v>350</v>
      </c>
      <c r="K231" s="61"/>
      <c r="L231" s="66"/>
      <c r="M231" s="67"/>
      <c r="N231" s="387"/>
      <c r="O231" s="388"/>
      <c r="P231" s="17"/>
      <c r="Q231" s="17"/>
      <c r="R231" s="17"/>
      <c r="S231" s="17"/>
    </row>
    <row r="232" spans="1:35" s="13" customFormat="1" ht="13.15" customHeight="1" thickBot="1" x14ac:dyDescent="0.25">
      <c r="A232" s="351"/>
      <c r="B232" s="354"/>
      <c r="C232" s="344"/>
      <c r="D232" s="364"/>
      <c r="E232" s="372"/>
      <c r="F232" s="372"/>
      <c r="G232" s="250" t="s">
        <v>8</v>
      </c>
      <c r="H232" s="81">
        <f>H229+H230+H231</f>
        <v>0</v>
      </c>
      <c r="I232" s="81">
        <f>I229+I230+I231</f>
        <v>390</v>
      </c>
      <c r="J232" s="75">
        <f>J229+J230+J231</f>
        <v>363.3</v>
      </c>
      <c r="K232" s="115"/>
      <c r="L232" s="70"/>
      <c r="M232" s="71"/>
      <c r="N232" s="389"/>
      <c r="O232" s="390"/>
      <c r="P232" s="17"/>
      <c r="Q232" s="17"/>
      <c r="R232" s="17"/>
      <c r="S232" s="17"/>
    </row>
    <row r="233" spans="1:35" s="15" customFormat="1" ht="15.6" customHeight="1" thickBot="1" x14ac:dyDescent="0.25">
      <c r="A233" s="253" t="s">
        <v>27</v>
      </c>
      <c r="B233" s="254" t="s">
        <v>9</v>
      </c>
      <c r="C233" s="568" t="s">
        <v>10</v>
      </c>
      <c r="D233" s="569"/>
      <c r="E233" s="569"/>
      <c r="F233" s="569"/>
      <c r="G233" s="569"/>
      <c r="H233" s="255">
        <f>H192+H204+H208+H212+H216+H220+H224+H200+H196</f>
        <v>5705.2</v>
      </c>
      <c r="I233" s="255">
        <f>I192+I204+I208+I212+I216+I220+I224+I200+I196+I228+I232</f>
        <v>5524.6100000000006</v>
      </c>
      <c r="J233" s="181">
        <f>J192+J204+J208+J212+J216+J220+J224+J200+J196+J228+J232</f>
        <v>3480.73</v>
      </c>
      <c r="K233" s="256"/>
      <c r="L233" s="256"/>
      <c r="M233" s="256"/>
      <c r="N233" s="566"/>
      <c r="O233" s="567"/>
      <c r="P233" s="18"/>
      <c r="Q233" s="18"/>
      <c r="R233" s="18"/>
      <c r="S233" s="18"/>
      <c r="T233" s="14"/>
      <c r="U233" s="14"/>
      <c r="V233" s="14"/>
      <c r="W233" s="14"/>
      <c r="X233" s="14"/>
      <c r="Y233" s="14"/>
      <c r="Z233" s="14"/>
      <c r="AA233" s="14"/>
      <c r="AB233" s="14"/>
      <c r="AC233" s="14"/>
      <c r="AD233" s="14"/>
      <c r="AE233" s="14"/>
      <c r="AF233" s="14"/>
      <c r="AG233" s="14"/>
      <c r="AH233" s="14"/>
      <c r="AI233" s="14"/>
    </row>
    <row r="234" spans="1:35" s="13" customFormat="1" ht="15" customHeight="1" thickBot="1" x14ac:dyDescent="0.25">
      <c r="A234" s="24" t="s">
        <v>27</v>
      </c>
      <c r="B234" s="559" t="s">
        <v>11</v>
      </c>
      <c r="C234" s="560"/>
      <c r="D234" s="560"/>
      <c r="E234" s="560"/>
      <c r="F234" s="560"/>
      <c r="G234" s="560"/>
      <c r="H234" s="257">
        <f>H187+H233</f>
        <v>13774.6</v>
      </c>
      <c r="I234" s="257">
        <f>I187+I233</f>
        <v>17776.909999999996</v>
      </c>
      <c r="J234" s="289">
        <f>J187+J233</f>
        <v>12320.369999999999</v>
      </c>
      <c r="K234" s="556"/>
      <c r="L234" s="557"/>
      <c r="M234" s="558"/>
      <c r="N234" s="412"/>
      <c r="O234" s="411"/>
      <c r="P234" s="17"/>
      <c r="Q234" s="17"/>
      <c r="R234" s="17"/>
      <c r="S234" s="17"/>
    </row>
    <row r="235" spans="1:35" s="13" customFormat="1" ht="14.45" customHeight="1" thickBot="1" x14ac:dyDescent="0.25">
      <c r="A235" s="258"/>
      <c r="B235" s="549" t="s">
        <v>12</v>
      </c>
      <c r="C235" s="549"/>
      <c r="D235" s="549"/>
      <c r="E235" s="549"/>
      <c r="F235" s="549"/>
      <c r="G235" s="549"/>
      <c r="H235" s="259">
        <f>H234+H111</f>
        <v>25255</v>
      </c>
      <c r="I235" s="260">
        <f>I234+I111</f>
        <v>30930.909999999996</v>
      </c>
      <c r="J235" s="260">
        <f>J234+J111</f>
        <v>19514.27</v>
      </c>
      <c r="K235" s="582"/>
      <c r="L235" s="582"/>
      <c r="M235" s="582"/>
      <c r="N235" s="413"/>
      <c r="O235" s="414"/>
      <c r="P235" s="17"/>
      <c r="Q235" s="17"/>
      <c r="R235" s="17"/>
      <c r="S235" s="17"/>
    </row>
    <row r="236" spans="1:35" s="15" customFormat="1" ht="15.75" customHeight="1" x14ac:dyDescent="0.2">
      <c r="A236" s="94"/>
      <c r="B236" s="95"/>
      <c r="C236" s="95"/>
      <c r="D236" s="95"/>
      <c r="E236" s="95"/>
      <c r="F236" s="96"/>
      <c r="G236" s="96"/>
      <c r="H236" s="96"/>
      <c r="I236" s="315"/>
      <c r="J236" s="96"/>
      <c r="K236" s="97"/>
      <c r="L236" s="97"/>
      <c r="M236" s="97"/>
      <c r="N236" s="98"/>
      <c r="O236" s="98"/>
      <c r="P236" s="18"/>
      <c r="Q236" s="18"/>
      <c r="R236" s="18"/>
      <c r="S236" s="18"/>
      <c r="T236" s="14"/>
      <c r="U236" s="14"/>
      <c r="V236" s="14"/>
      <c r="W236" s="14"/>
      <c r="X236" s="14"/>
      <c r="Y236" s="14"/>
      <c r="Z236" s="14"/>
      <c r="AA236" s="14"/>
      <c r="AB236" s="14"/>
      <c r="AC236" s="14"/>
      <c r="AD236" s="14"/>
      <c r="AE236" s="14"/>
      <c r="AF236" s="14"/>
      <c r="AG236" s="14"/>
      <c r="AH236" s="14"/>
      <c r="AI236" s="14"/>
    </row>
    <row r="237" spans="1:35" s="15" customFormat="1" ht="15.75" customHeight="1" x14ac:dyDescent="0.2">
      <c r="A237" s="94"/>
      <c r="B237" s="95"/>
      <c r="C237" s="95"/>
      <c r="D237" s="95"/>
      <c r="E237" s="95"/>
      <c r="F237" s="96"/>
      <c r="G237" s="96"/>
      <c r="H237" s="96"/>
      <c r="I237" s="96"/>
      <c r="J237" s="314"/>
      <c r="K237" s="97"/>
      <c r="L237" s="97"/>
      <c r="M237" s="97"/>
      <c r="N237" s="98"/>
      <c r="O237" s="98"/>
      <c r="P237" s="18"/>
      <c r="Q237" s="18"/>
      <c r="R237" s="18"/>
      <c r="S237" s="18"/>
      <c r="T237" s="14"/>
      <c r="U237" s="14"/>
      <c r="V237" s="14"/>
      <c r="W237" s="14"/>
      <c r="X237" s="14"/>
      <c r="Y237" s="14"/>
      <c r="Z237" s="14"/>
      <c r="AA237" s="14"/>
      <c r="AB237" s="14"/>
      <c r="AC237" s="14"/>
      <c r="AD237" s="14"/>
      <c r="AE237" s="14"/>
      <c r="AF237" s="14"/>
      <c r="AG237" s="14"/>
      <c r="AH237" s="14"/>
      <c r="AI237" s="14"/>
    </row>
    <row r="238" spans="1:35" s="13" customFormat="1" ht="17.25" customHeight="1" x14ac:dyDescent="0.2">
      <c r="A238" s="99"/>
      <c r="B238" s="99"/>
      <c r="C238" s="261"/>
      <c r="D238" s="262"/>
      <c r="E238" s="263"/>
      <c r="F238" s="554" t="s">
        <v>13</v>
      </c>
      <c r="G238" s="555"/>
      <c r="H238" s="555"/>
      <c r="I238" s="555"/>
      <c r="J238" s="555"/>
      <c r="K238" s="99"/>
      <c r="L238" s="101"/>
      <c r="M238" s="99"/>
      <c r="N238" s="100"/>
      <c r="O238" s="100"/>
      <c r="P238" s="17"/>
      <c r="Q238" s="17"/>
      <c r="R238" s="17"/>
      <c r="S238" s="17"/>
    </row>
    <row r="239" spans="1:35" ht="12.75" x14ac:dyDescent="0.2">
      <c r="A239" s="99"/>
      <c r="B239" s="99"/>
      <c r="C239" s="23"/>
      <c r="D239" s="23"/>
      <c r="E239" s="37"/>
      <c r="F239" s="23"/>
      <c r="G239" s="38"/>
      <c r="H239" s="23"/>
      <c r="I239" s="23"/>
      <c r="J239" s="23"/>
      <c r="K239" s="99"/>
      <c r="L239" s="101"/>
      <c r="M239" s="99"/>
      <c r="N239" s="100"/>
      <c r="O239" s="100"/>
    </row>
    <row r="240" spans="1:35" ht="13.5" customHeight="1" thickBot="1" x14ac:dyDescent="0.25">
      <c r="A240" s="99"/>
      <c r="B240" s="99"/>
      <c r="C240" s="264"/>
      <c r="D240" s="264"/>
      <c r="E240" s="264"/>
      <c r="F240" s="554"/>
      <c r="G240" s="555"/>
      <c r="H240" s="555"/>
      <c r="I240" s="555"/>
      <c r="J240" s="555"/>
      <c r="K240" s="99"/>
      <c r="L240" s="101"/>
      <c r="M240" s="99"/>
      <c r="N240" s="100"/>
      <c r="O240" s="100"/>
    </row>
    <row r="241" spans="1:15" ht="72.75" thickBot="1" x14ac:dyDescent="0.25">
      <c r="A241" s="99"/>
      <c r="B241" s="99"/>
      <c r="C241" s="546" t="s">
        <v>14</v>
      </c>
      <c r="D241" s="547"/>
      <c r="E241" s="547"/>
      <c r="F241" s="547"/>
      <c r="G241" s="548"/>
      <c r="H241" s="265" t="s">
        <v>147</v>
      </c>
      <c r="I241" s="266" t="s">
        <v>110</v>
      </c>
      <c r="J241" s="267" t="s">
        <v>148</v>
      </c>
      <c r="K241" s="99"/>
      <c r="L241" s="101"/>
      <c r="M241" s="99"/>
      <c r="N241" s="100"/>
      <c r="O241" s="100"/>
    </row>
    <row r="242" spans="1:15" ht="13.5" customHeight="1" thickBot="1" x14ac:dyDescent="0.25">
      <c r="A242" s="99"/>
      <c r="B242" s="99"/>
      <c r="C242" s="510" t="s">
        <v>15</v>
      </c>
      <c r="D242" s="511"/>
      <c r="E242" s="511"/>
      <c r="F242" s="511"/>
      <c r="G242" s="512"/>
      <c r="H242" s="268">
        <f>H243+H244+H245+H248+H246+H247</f>
        <v>25255</v>
      </c>
      <c r="I242" s="268">
        <f t="shared" ref="I242:J242" si="41">I243+I244+I245+I248+I246+I247</f>
        <v>30930.909999999996</v>
      </c>
      <c r="J242" s="269">
        <f t="shared" si="41"/>
        <v>19514.27</v>
      </c>
      <c r="K242" s="99"/>
      <c r="L242" s="101"/>
      <c r="M242" s="99"/>
      <c r="N242" s="100"/>
      <c r="O242" s="100"/>
    </row>
    <row r="243" spans="1:15" ht="12.75" customHeight="1" x14ac:dyDescent="0.2">
      <c r="A243" s="99"/>
      <c r="B243" s="99"/>
      <c r="C243" s="513" t="s">
        <v>149</v>
      </c>
      <c r="D243" s="514"/>
      <c r="E243" s="514"/>
      <c r="F243" s="514"/>
      <c r="G243" s="515"/>
      <c r="H243" s="270">
        <v>1036.9000000000001</v>
      </c>
      <c r="I243" s="333">
        <v>1329.61</v>
      </c>
      <c r="J243" s="271">
        <f>J10+J15+J19+J24+J28+J33+J38+J42+J46+J51+J55+J59+J62+J66+J70+J74+J79+J83+J87+J91+J95+J99+J103+J107+J116+J121+J126+J131+J136+J140+J144+J148+J152+J156+J163+J165+J190+J194+J198+J202+J206+J211+J213+J217+J222+J227+J231</f>
        <v>960.27</v>
      </c>
      <c r="K243" s="221"/>
      <c r="L243" s="101"/>
      <c r="M243" s="99"/>
      <c r="N243" s="100"/>
      <c r="O243" s="100"/>
    </row>
    <row r="244" spans="1:15" ht="12.75" customHeight="1" x14ac:dyDescent="0.2">
      <c r="A244" s="99"/>
      <c r="B244" s="99"/>
      <c r="C244" s="502" t="s">
        <v>150</v>
      </c>
      <c r="D244" s="503"/>
      <c r="E244" s="503"/>
      <c r="F244" s="503"/>
      <c r="G244" s="504"/>
      <c r="H244" s="272"/>
      <c r="I244" s="334"/>
      <c r="J244" s="273"/>
      <c r="K244" s="99"/>
      <c r="L244" s="101"/>
      <c r="M244" s="99"/>
      <c r="N244" s="100"/>
      <c r="O244" s="100"/>
    </row>
    <row r="245" spans="1:15" ht="12" customHeight="1" x14ac:dyDescent="0.2">
      <c r="A245" s="99"/>
      <c r="B245" s="99"/>
      <c r="C245" s="502" t="s">
        <v>151</v>
      </c>
      <c r="D245" s="505"/>
      <c r="E245" s="505"/>
      <c r="F245" s="505"/>
      <c r="G245" s="506"/>
      <c r="H245" s="272"/>
      <c r="I245" s="334"/>
      <c r="J245" s="273"/>
      <c r="K245" s="99"/>
      <c r="L245" s="101"/>
      <c r="M245" s="99"/>
      <c r="N245" s="100"/>
      <c r="O245" s="100"/>
    </row>
    <row r="246" spans="1:15" ht="12.75" customHeight="1" x14ac:dyDescent="0.2">
      <c r="A246" s="99"/>
      <c r="B246" s="99"/>
      <c r="C246" s="513" t="s">
        <v>152</v>
      </c>
      <c r="D246" s="514"/>
      <c r="E246" s="514"/>
      <c r="F246" s="514"/>
      <c r="G246" s="516"/>
      <c r="H246" s="274">
        <v>4311</v>
      </c>
      <c r="I246" s="335">
        <v>4311</v>
      </c>
      <c r="J246" s="275">
        <f>J9+J13+J17+J22+J26+J32+J36+J41+J45+J54+J49+J58+J67+J75+J78+J82+J86+J90+J94+J98+J102+J106+J114+J119+J124+J129+J134+J139+J143+J147+J151+J155+J159+J189+J193+J197+J201+J205+J209+J221+J225+J229</f>
        <v>1485.1</v>
      </c>
      <c r="K246" s="222"/>
      <c r="L246" s="101"/>
      <c r="M246" s="99"/>
      <c r="N246" s="100"/>
      <c r="O246" s="100"/>
    </row>
    <row r="247" spans="1:15" ht="12.75" customHeight="1" x14ac:dyDescent="0.2">
      <c r="A247" s="99"/>
      <c r="B247" s="99"/>
      <c r="C247" s="517" t="s">
        <v>153</v>
      </c>
      <c r="D247" s="518"/>
      <c r="E247" s="518"/>
      <c r="F247" s="518"/>
      <c r="G247" s="519"/>
      <c r="H247" s="274">
        <v>17569.099999999999</v>
      </c>
      <c r="I247" s="335">
        <v>17569.099999999999</v>
      </c>
      <c r="J247" s="275">
        <f>J11+J14+J18+J23+J27+J34+J39+J43+J47+J52+J56+J60+J64+J68+J72+J76+J80+J84+J88+J92+J96+J100+J104+J108+J117+J122+J127+J132+J137+J141+J145+J149+J153+J157+J161+J191+J195+J199+J203+J20+J215+J230</f>
        <v>9776.6</v>
      </c>
      <c r="K247" s="222"/>
      <c r="L247" s="101"/>
      <c r="M247" s="99"/>
      <c r="N247" s="100"/>
      <c r="O247" s="100"/>
    </row>
    <row r="248" spans="1:15" ht="16.149999999999999" customHeight="1" thickBot="1" x14ac:dyDescent="0.25">
      <c r="A248" s="99"/>
      <c r="B248" s="99"/>
      <c r="C248" s="502" t="s">
        <v>155</v>
      </c>
      <c r="D248" s="503"/>
      <c r="E248" s="503"/>
      <c r="F248" s="503"/>
      <c r="G248" s="504"/>
      <c r="H248" s="274">
        <v>2338</v>
      </c>
      <c r="I248" s="335">
        <v>7721.2</v>
      </c>
      <c r="J248" s="275">
        <f>J164+J207+J210+J226</f>
        <v>7292.3</v>
      </c>
      <c r="K248" s="99"/>
      <c r="L248" s="101"/>
      <c r="M248" s="99"/>
      <c r="N248" s="100"/>
      <c r="O248" s="100"/>
    </row>
    <row r="249" spans="1:15" ht="13.5" thickBot="1" x14ac:dyDescent="0.25">
      <c r="A249" s="99"/>
      <c r="B249" s="99"/>
      <c r="C249" s="510" t="s">
        <v>16</v>
      </c>
      <c r="D249" s="511"/>
      <c r="E249" s="511"/>
      <c r="F249" s="511"/>
      <c r="G249" s="512"/>
      <c r="H249" s="276">
        <f>H250*1</f>
        <v>0</v>
      </c>
      <c r="I249" s="276">
        <f t="shared" ref="I249:J249" si="42">I250*1</f>
        <v>0</v>
      </c>
      <c r="J249" s="277">
        <f t="shared" si="42"/>
        <v>0</v>
      </c>
      <c r="K249" s="99"/>
      <c r="L249" s="101"/>
      <c r="M249" s="99"/>
      <c r="N249" s="100"/>
      <c r="O249" s="100"/>
    </row>
    <row r="250" spans="1:15" ht="13.5" thickBot="1" x14ac:dyDescent="0.25">
      <c r="A250" s="99"/>
      <c r="B250" s="99"/>
      <c r="C250" s="507" t="s">
        <v>154</v>
      </c>
      <c r="D250" s="508"/>
      <c r="E250" s="508"/>
      <c r="F250" s="508"/>
      <c r="G250" s="509"/>
      <c r="H250" s="274"/>
      <c r="I250" s="335"/>
      <c r="J250" s="275"/>
      <c r="K250" s="99"/>
      <c r="L250" s="101"/>
      <c r="M250" s="99"/>
      <c r="N250" s="100"/>
      <c r="O250" s="100"/>
    </row>
    <row r="251" spans="1:15" ht="13.5" thickBot="1" x14ac:dyDescent="0.25">
      <c r="A251" s="99"/>
      <c r="B251" s="99"/>
      <c r="C251" s="499" t="s">
        <v>17</v>
      </c>
      <c r="D251" s="500"/>
      <c r="E251" s="500"/>
      <c r="F251" s="500"/>
      <c r="G251" s="501"/>
      <c r="H251" s="278">
        <f>H249+H242</f>
        <v>25255</v>
      </c>
      <c r="I251" s="278">
        <f t="shared" ref="I251:J251" si="43">I249+I242</f>
        <v>30930.909999999996</v>
      </c>
      <c r="J251" s="279">
        <f t="shared" si="43"/>
        <v>19514.27</v>
      </c>
      <c r="K251" s="99"/>
      <c r="L251" s="101"/>
      <c r="M251" s="99"/>
      <c r="N251" s="100"/>
      <c r="O251" s="100"/>
    </row>
    <row r="252" spans="1:15" ht="12.75" x14ac:dyDescent="0.2">
      <c r="A252" s="23"/>
      <c r="B252" s="23"/>
      <c r="C252" s="23"/>
      <c r="D252" s="23"/>
      <c r="E252" s="37"/>
      <c r="F252" s="23"/>
      <c r="G252" s="38"/>
      <c r="H252" s="23"/>
      <c r="I252" s="23"/>
      <c r="J252" s="23"/>
      <c r="K252" s="23"/>
      <c r="L252" s="39"/>
      <c r="M252" s="23"/>
      <c r="N252" s="40"/>
      <c r="O252" s="40"/>
    </row>
  </sheetData>
  <mergeCells count="410">
    <mergeCell ref="D189:D192"/>
    <mergeCell ref="A217:A220"/>
    <mergeCell ref="F197:F200"/>
    <mergeCell ref="F189:F192"/>
    <mergeCell ref="E197:E200"/>
    <mergeCell ref="A197:A200"/>
    <mergeCell ref="N163:O163"/>
    <mergeCell ref="N165:O165"/>
    <mergeCell ref="N175:O175"/>
    <mergeCell ref="N185:O185"/>
    <mergeCell ref="N197:O200"/>
    <mergeCell ref="D205:D208"/>
    <mergeCell ref="C213:C216"/>
    <mergeCell ref="D213:D216"/>
    <mergeCell ref="E213:E216"/>
    <mergeCell ref="F213:F216"/>
    <mergeCell ref="C209:C212"/>
    <mergeCell ref="D209:D212"/>
    <mergeCell ref="E209:E212"/>
    <mergeCell ref="M213:M215"/>
    <mergeCell ref="B197:B200"/>
    <mergeCell ref="A201:A204"/>
    <mergeCell ref="C187:G187"/>
    <mergeCell ref="A225:A228"/>
    <mergeCell ref="B225:B228"/>
    <mergeCell ref="C225:C228"/>
    <mergeCell ref="D225:D228"/>
    <mergeCell ref="E225:E228"/>
    <mergeCell ref="F225:F228"/>
    <mergeCell ref="N225:O228"/>
    <mergeCell ref="E201:E204"/>
    <mergeCell ref="N182:O182"/>
    <mergeCell ref="C188:M188"/>
    <mergeCell ref="A163:A186"/>
    <mergeCell ref="B163:B186"/>
    <mergeCell ref="G165:G167"/>
    <mergeCell ref="A189:A192"/>
    <mergeCell ref="B189:B192"/>
    <mergeCell ref="C189:C192"/>
    <mergeCell ref="N184:O184"/>
    <mergeCell ref="N209:O212"/>
    <mergeCell ref="N181:O181"/>
    <mergeCell ref="N183:O183"/>
    <mergeCell ref="N189:O192"/>
    <mergeCell ref="N178:O178"/>
    <mergeCell ref="N193:O196"/>
    <mergeCell ref="N186:O186"/>
    <mergeCell ref="N155:O158"/>
    <mergeCell ref="N159:O162"/>
    <mergeCell ref="F155:F158"/>
    <mergeCell ref="E147:E150"/>
    <mergeCell ref="F147:F150"/>
    <mergeCell ref="N151:O154"/>
    <mergeCell ref="N164:O164"/>
    <mergeCell ref="N176:O176"/>
    <mergeCell ref="N177:O177"/>
    <mergeCell ref="N174:O174"/>
    <mergeCell ref="N167:O167"/>
    <mergeCell ref="N166:O166"/>
    <mergeCell ref="N168:O168"/>
    <mergeCell ref="N169:O169"/>
    <mergeCell ref="N170:O170"/>
    <mergeCell ref="N171:O171"/>
    <mergeCell ref="N172:O172"/>
    <mergeCell ref="N173:O173"/>
    <mergeCell ref="K235:M235"/>
    <mergeCell ref="A229:A232"/>
    <mergeCell ref="B94:B97"/>
    <mergeCell ref="C94:C97"/>
    <mergeCell ref="N180:O180"/>
    <mergeCell ref="N179:O179"/>
    <mergeCell ref="A193:A196"/>
    <mergeCell ref="B193:B196"/>
    <mergeCell ref="C193:C196"/>
    <mergeCell ref="D193:D196"/>
    <mergeCell ref="E193:E196"/>
    <mergeCell ref="A124:A128"/>
    <mergeCell ref="D124:D128"/>
    <mergeCell ref="E124:E128"/>
    <mergeCell ref="F124:F128"/>
    <mergeCell ref="A114:A118"/>
    <mergeCell ref="A94:A97"/>
    <mergeCell ref="C98:C101"/>
    <mergeCell ref="D98:D101"/>
    <mergeCell ref="E98:E101"/>
    <mergeCell ref="F98:F101"/>
    <mergeCell ref="N98:O101"/>
    <mergeCell ref="N94:O97"/>
    <mergeCell ref="C197:C200"/>
    <mergeCell ref="N229:O232"/>
    <mergeCell ref="N205:O208"/>
    <mergeCell ref="N213:O216"/>
    <mergeCell ref="K213:K215"/>
    <mergeCell ref="L213:L215"/>
    <mergeCell ref="N54:O57"/>
    <mergeCell ref="A106:A109"/>
    <mergeCell ref="B106:B109"/>
    <mergeCell ref="C106:C109"/>
    <mergeCell ref="D106:D109"/>
    <mergeCell ref="E106:E109"/>
    <mergeCell ref="F106:F109"/>
    <mergeCell ref="N106:O109"/>
    <mergeCell ref="A86:A89"/>
    <mergeCell ref="B86:B89"/>
    <mergeCell ref="C86:C89"/>
    <mergeCell ref="D86:D89"/>
    <mergeCell ref="E86:E89"/>
    <mergeCell ref="F86:F89"/>
    <mergeCell ref="N86:O89"/>
    <mergeCell ref="D197:D200"/>
    <mergeCell ref="A129:A133"/>
    <mergeCell ref="B129:B133"/>
    <mergeCell ref="C129:C133"/>
    <mergeCell ref="A119:A123"/>
    <mergeCell ref="B119:B123"/>
    <mergeCell ref="C119:C123"/>
    <mergeCell ref="D143:D146"/>
    <mergeCell ref="E143:E146"/>
    <mergeCell ref="F238:J238"/>
    <mergeCell ref="N201:O204"/>
    <mergeCell ref="N217:O220"/>
    <mergeCell ref="K234:M234"/>
    <mergeCell ref="B201:B204"/>
    <mergeCell ref="C201:C204"/>
    <mergeCell ref="D201:D204"/>
    <mergeCell ref="B234:G234"/>
    <mergeCell ref="N221:O224"/>
    <mergeCell ref="N233:O235"/>
    <mergeCell ref="C233:G233"/>
    <mergeCell ref="B217:B220"/>
    <mergeCell ref="C217:C220"/>
    <mergeCell ref="D217:D220"/>
    <mergeCell ref="E217:E220"/>
    <mergeCell ref="F217:F220"/>
    <mergeCell ref="E205:E208"/>
    <mergeCell ref="F205:F208"/>
    <mergeCell ref="C205:C208"/>
    <mergeCell ref="C241:G241"/>
    <mergeCell ref="B235:G235"/>
    <mergeCell ref="B114:B118"/>
    <mergeCell ref="D119:D123"/>
    <mergeCell ref="B124:B128"/>
    <mergeCell ref="C124:C128"/>
    <mergeCell ref="C134:C138"/>
    <mergeCell ref="D134:D138"/>
    <mergeCell ref="C163:C186"/>
    <mergeCell ref="D163:D186"/>
    <mergeCell ref="E163:E186"/>
    <mergeCell ref="F163:F186"/>
    <mergeCell ref="E189:E192"/>
    <mergeCell ref="F201:F204"/>
    <mergeCell ref="B147:B150"/>
    <mergeCell ref="C147:C150"/>
    <mergeCell ref="D147:D150"/>
    <mergeCell ref="B229:B232"/>
    <mergeCell ref="C229:C232"/>
    <mergeCell ref="D229:D232"/>
    <mergeCell ref="E229:E232"/>
    <mergeCell ref="F229:F232"/>
    <mergeCell ref="F193:F196"/>
    <mergeCell ref="F240:J240"/>
    <mergeCell ref="N58:O61"/>
    <mergeCell ref="N139:O142"/>
    <mergeCell ref="N78:O81"/>
    <mergeCell ref="N82:O85"/>
    <mergeCell ref="N66:O69"/>
    <mergeCell ref="N102:O105"/>
    <mergeCell ref="C62:C65"/>
    <mergeCell ref="D62:D65"/>
    <mergeCell ref="E62:E65"/>
    <mergeCell ref="F62:F65"/>
    <mergeCell ref="F74:F77"/>
    <mergeCell ref="C114:C118"/>
    <mergeCell ref="D114:D118"/>
    <mergeCell ref="B112:M112"/>
    <mergeCell ref="C113:M113"/>
    <mergeCell ref="C110:G110"/>
    <mergeCell ref="B111:G111"/>
    <mergeCell ref="D94:D97"/>
    <mergeCell ref="E94:E97"/>
    <mergeCell ref="F94:F97"/>
    <mergeCell ref="L124:L126"/>
    <mergeCell ref="M124:M126"/>
    <mergeCell ref="N114:O118"/>
    <mergeCell ref="N119:O123"/>
    <mergeCell ref="N31:O31"/>
    <mergeCell ref="N30:O30"/>
    <mergeCell ref="N32:O35"/>
    <mergeCell ref="N36:O40"/>
    <mergeCell ref="N41:O44"/>
    <mergeCell ref="N45:O48"/>
    <mergeCell ref="N49:O53"/>
    <mergeCell ref="N17:O21"/>
    <mergeCell ref="N22:O25"/>
    <mergeCell ref="A32:A35"/>
    <mergeCell ref="B32:B35"/>
    <mergeCell ref="C32:C35"/>
    <mergeCell ref="D36:D40"/>
    <mergeCell ref="E36:E40"/>
    <mergeCell ref="A36:A40"/>
    <mergeCell ref="B36:B40"/>
    <mergeCell ref="C36:C40"/>
    <mergeCell ref="D32:D35"/>
    <mergeCell ref="E32:E35"/>
    <mergeCell ref="M76:M77"/>
    <mergeCell ref="N70:O73"/>
    <mergeCell ref="N74:O77"/>
    <mergeCell ref="N62:O65"/>
    <mergeCell ref="A62:A65"/>
    <mergeCell ref="B62:B65"/>
    <mergeCell ref="D66:D69"/>
    <mergeCell ref="E66:E69"/>
    <mergeCell ref="F66:F69"/>
    <mergeCell ref="A70:A73"/>
    <mergeCell ref="B70:B73"/>
    <mergeCell ref="A74:A77"/>
    <mergeCell ref="B74:B77"/>
    <mergeCell ref="C74:C77"/>
    <mergeCell ref="D74:D77"/>
    <mergeCell ref="E74:E77"/>
    <mergeCell ref="C251:G251"/>
    <mergeCell ref="C248:G248"/>
    <mergeCell ref="C245:G245"/>
    <mergeCell ref="C250:G250"/>
    <mergeCell ref="C249:G249"/>
    <mergeCell ref="C244:G244"/>
    <mergeCell ref="C242:G242"/>
    <mergeCell ref="C243:G243"/>
    <mergeCell ref="C246:G246"/>
    <mergeCell ref="C247:G247"/>
    <mergeCell ref="E17:E21"/>
    <mergeCell ref="N9:O12"/>
    <mergeCell ref="N26:O29"/>
    <mergeCell ref="A4:A6"/>
    <mergeCell ref="B4:B6"/>
    <mergeCell ref="C4:C6"/>
    <mergeCell ref="D4:D6"/>
    <mergeCell ref="E4:E6"/>
    <mergeCell ref="I5:I6"/>
    <mergeCell ref="K5:K6"/>
    <mergeCell ref="F4:F6"/>
    <mergeCell ref="G4:G6"/>
    <mergeCell ref="H5:H6"/>
    <mergeCell ref="K4:M4"/>
    <mergeCell ref="H4:J4"/>
    <mergeCell ref="J5:J6"/>
    <mergeCell ref="L32:L33"/>
    <mergeCell ref="M32:M33"/>
    <mergeCell ref="F32:F35"/>
    <mergeCell ref="B7:M7"/>
    <mergeCell ref="C8:M8"/>
    <mergeCell ref="I1:M1"/>
    <mergeCell ref="L5:M5"/>
    <mergeCell ref="C26:C29"/>
    <mergeCell ref="D26:D29"/>
    <mergeCell ref="E26:E29"/>
    <mergeCell ref="F26:F29"/>
    <mergeCell ref="D3:L3"/>
    <mergeCell ref="D9:D12"/>
    <mergeCell ref="C9:C12"/>
    <mergeCell ref="E9:E12"/>
    <mergeCell ref="F9:F12"/>
    <mergeCell ref="D2:O2"/>
    <mergeCell ref="D13:D16"/>
    <mergeCell ref="E13:E16"/>
    <mergeCell ref="F13:F16"/>
    <mergeCell ref="N4:N6"/>
    <mergeCell ref="O4:O6"/>
    <mergeCell ref="N13:O16"/>
    <mergeCell ref="N7:O8"/>
    <mergeCell ref="C49:C53"/>
    <mergeCell ref="D49:D53"/>
    <mergeCell ref="E49:E53"/>
    <mergeCell ref="A58:A61"/>
    <mergeCell ref="B58:B61"/>
    <mergeCell ref="C58:C61"/>
    <mergeCell ref="D58:D61"/>
    <mergeCell ref="C31:M31"/>
    <mergeCell ref="K17:K18"/>
    <mergeCell ref="F36:F40"/>
    <mergeCell ref="D41:D44"/>
    <mergeCell ref="E41:E44"/>
    <mergeCell ref="F41:F44"/>
    <mergeCell ref="D45:D48"/>
    <mergeCell ref="C30:G30"/>
    <mergeCell ref="F17:F21"/>
    <mergeCell ref="C17:C21"/>
    <mergeCell ref="D17:D21"/>
    <mergeCell ref="C22:C25"/>
    <mergeCell ref="D22:D25"/>
    <mergeCell ref="E22:E25"/>
    <mergeCell ref="F22:F25"/>
    <mergeCell ref="L36:L38"/>
    <mergeCell ref="M36:M38"/>
    <mergeCell ref="F119:F123"/>
    <mergeCell ref="D129:D133"/>
    <mergeCell ref="E129:E133"/>
    <mergeCell ref="F129:F133"/>
    <mergeCell ref="N129:O133"/>
    <mergeCell ref="N111:O113"/>
    <mergeCell ref="N124:O128"/>
    <mergeCell ref="B45:B48"/>
    <mergeCell ref="A41:A44"/>
    <mergeCell ref="B41:B44"/>
    <mergeCell ref="C41:C44"/>
    <mergeCell ref="C45:C48"/>
    <mergeCell ref="E45:E48"/>
    <mergeCell ref="F45:F48"/>
    <mergeCell ref="D70:D73"/>
    <mergeCell ref="E70:E73"/>
    <mergeCell ref="F70:F73"/>
    <mergeCell ref="F49:F53"/>
    <mergeCell ref="F58:F61"/>
    <mergeCell ref="F54:F57"/>
    <mergeCell ref="C66:C69"/>
    <mergeCell ref="A45:A48"/>
    <mergeCell ref="A49:A53"/>
    <mergeCell ref="B49:B53"/>
    <mergeCell ref="N134:O138"/>
    <mergeCell ref="N143:O146"/>
    <mergeCell ref="N147:O150"/>
    <mergeCell ref="D139:D142"/>
    <mergeCell ref="E139:E142"/>
    <mergeCell ref="F139:F142"/>
    <mergeCell ref="F143:F146"/>
    <mergeCell ref="K11:K12"/>
    <mergeCell ref="K13:K14"/>
    <mergeCell ref="K24:K25"/>
    <mergeCell ref="K32:K33"/>
    <mergeCell ref="K36:K38"/>
    <mergeCell ref="K49:K51"/>
    <mergeCell ref="M49:M50"/>
    <mergeCell ref="E58:E61"/>
    <mergeCell ref="E78:E81"/>
    <mergeCell ref="F78:F81"/>
    <mergeCell ref="D90:D93"/>
    <mergeCell ref="D54:D57"/>
    <mergeCell ref="E54:E57"/>
    <mergeCell ref="N90:O93"/>
    <mergeCell ref="E114:E118"/>
    <mergeCell ref="F114:F118"/>
    <mergeCell ref="E119:E123"/>
    <mergeCell ref="A159:A162"/>
    <mergeCell ref="B159:B162"/>
    <mergeCell ref="C159:C162"/>
    <mergeCell ref="D159:D162"/>
    <mergeCell ref="E159:E162"/>
    <mergeCell ref="F159:F162"/>
    <mergeCell ref="K124:K126"/>
    <mergeCell ref="A155:A158"/>
    <mergeCell ref="B155:B158"/>
    <mergeCell ref="C155:C158"/>
    <mergeCell ref="D155:D158"/>
    <mergeCell ref="E155:E158"/>
    <mergeCell ref="A151:A154"/>
    <mergeCell ref="B151:B154"/>
    <mergeCell ref="C151:C154"/>
    <mergeCell ref="D151:D154"/>
    <mergeCell ref="E151:E154"/>
    <mergeCell ref="F151:F154"/>
    <mergeCell ref="A134:A138"/>
    <mergeCell ref="B134:B138"/>
    <mergeCell ref="E134:E138"/>
    <mergeCell ref="A143:A146"/>
    <mergeCell ref="B143:B146"/>
    <mergeCell ref="C143:C146"/>
    <mergeCell ref="A221:A224"/>
    <mergeCell ref="B221:B224"/>
    <mergeCell ref="C221:C224"/>
    <mergeCell ref="D221:D224"/>
    <mergeCell ref="E221:E224"/>
    <mergeCell ref="F221:F224"/>
    <mergeCell ref="A209:A212"/>
    <mergeCell ref="A213:A216"/>
    <mergeCell ref="B213:B216"/>
    <mergeCell ref="B209:B212"/>
    <mergeCell ref="F209:F212"/>
    <mergeCell ref="A139:A142"/>
    <mergeCell ref="B139:B142"/>
    <mergeCell ref="C139:C142"/>
    <mergeCell ref="A147:A150"/>
    <mergeCell ref="F134:F138"/>
    <mergeCell ref="A98:A101"/>
    <mergeCell ref="B98:B101"/>
    <mergeCell ref="D78:D81"/>
    <mergeCell ref="L49:L50"/>
    <mergeCell ref="A102:A105"/>
    <mergeCell ref="B102:B105"/>
    <mergeCell ref="C102:C105"/>
    <mergeCell ref="D102:D105"/>
    <mergeCell ref="E102:E105"/>
    <mergeCell ref="F102:F105"/>
    <mergeCell ref="A82:A85"/>
    <mergeCell ref="B82:B85"/>
    <mergeCell ref="C82:C85"/>
    <mergeCell ref="D82:D85"/>
    <mergeCell ref="E82:E85"/>
    <mergeCell ref="F82:F85"/>
    <mergeCell ref="A78:A81"/>
    <mergeCell ref="B78:B81"/>
    <mergeCell ref="C78:C81"/>
    <mergeCell ref="C54:C57"/>
    <mergeCell ref="C70:C73"/>
    <mergeCell ref="K76:K77"/>
    <mergeCell ref="L76:L77"/>
    <mergeCell ref="A90:A93"/>
    <mergeCell ref="B90:B93"/>
    <mergeCell ref="C90:C93"/>
    <mergeCell ref="E90:E93"/>
    <mergeCell ref="F90:F93"/>
  </mergeCells>
  <phoneticPr fontId="1" type="noConversion"/>
  <pageMargins left="0.75" right="0.75" top="1" bottom="1" header="0.5" footer="0.5"/>
  <pageSetup paperSize="9" scale="87" fitToHeight="0" orientation="landscape"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F10" sqref="F10"/>
    </sheetView>
  </sheetViews>
  <sheetFormatPr defaultRowHeight="12.75" x14ac:dyDescent="0.2"/>
  <cols>
    <col min="2" max="2" width="14.85546875" customWidth="1"/>
    <col min="3" max="3" width="43.5703125" customWidth="1"/>
  </cols>
  <sheetData>
    <row r="2" spans="2:3" ht="13.5" thickBot="1" x14ac:dyDescent="0.25">
      <c r="C2" t="s">
        <v>26</v>
      </c>
    </row>
    <row r="3" spans="2:3" ht="32.25" thickBot="1" x14ac:dyDescent="0.25">
      <c r="B3" s="7" t="s">
        <v>18</v>
      </c>
      <c r="C3" s="8" t="s">
        <v>19</v>
      </c>
    </row>
    <row r="4" spans="2:3" ht="15.75" x14ac:dyDescent="0.2">
      <c r="B4" s="72">
        <v>0</v>
      </c>
      <c r="C4" s="73" t="s">
        <v>20</v>
      </c>
    </row>
    <row r="5" spans="2:3" ht="15.75" x14ac:dyDescent="0.2">
      <c r="B5" s="9">
        <v>1</v>
      </c>
      <c r="C5" s="10" t="s">
        <v>22</v>
      </c>
    </row>
    <row r="6" spans="2:3" ht="15.75" x14ac:dyDescent="0.2">
      <c r="B6" s="9">
        <v>2</v>
      </c>
      <c r="C6" s="10" t="s">
        <v>21</v>
      </c>
    </row>
    <row r="7" spans="2:3" ht="15.75" x14ac:dyDescent="0.2">
      <c r="B7" s="9">
        <v>3</v>
      </c>
      <c r="C7" s="10" t="s">
        <v>24</v>
      </c>
    </row>
    <row r="8" spans="2:3" ht="15.75" x14ac:dyDescent="0.2">
      <c r="B8" s="9">
        <v>4</v>
      </c>
      <c r="C8" s="10" t="s">
        <v>67</v>
      </c>
    </row>
    <row r="9" spans="2:3" ht="15.75" x14ac:dyDescent="0.2">
      <c r="B9" s="9">
        <v>5</v>
      </c>
      <c r="C9" s="10" t="s">
        <v>68</v>
      </c>
    </row>
    <row r="10" spans="2:3" ht="15.75" x14ac:dyDescent="0.2">
      <c r="B10" s="9">
        <v>6</v>
      </c>
      <c r="C10" s="10" t="s">
        <v>25</v>
      </c>
    </row>
    <row r="11" spans="2:3" ht="15.75" x14ac:dyDescent="0.2">
      <c r="B11" s="9">
        <v>7</v>
      </c>
      <c r="C11" s="10" t="s">
        <v>69</v>
      </c>
    </row>
    <row r="12" spans="2:3" ht="15.75" x14ac:dyDescent="0.2">
      <c r="B12" s="9">
        <v>8</v>
      </c>
      <c r="C12" s="10" t="s">
        <v>70</v>
      </c>
    </row>
    <row r="13" spans="2:3" ht="15.75" x14ac:dyDescent="0.2">
      <c r="B13" s="9">
        <v>9</v>
      </c>
      <c r="C13" s="10" t="s">
        <v>71</v>
      </c>
    </row>
    <row r="14" spans="2:3" ht="15.75" x14ac:dyDescent="0.2">
      <c r="B14" s="9">
        <v>10</v>
      </c>
      <c r="C14" s="10" t="s">
        <v>34</v>
      </c>
    </row>
    <row r="15" spans="2:3" ht="15.75" x14ac:dyDescent="0.2">
      <c r="B15" s="9">
        <v>11</v>
      </c>
      <c r="C15" s="10" t="s">
        <v>222</v>
      </c>
    </row>
    <row r="16" spans="2:3" ht="15.75" x14ac:dyDescent="0.2">
      <c r="B16" s="9">
        <v>12</v>
      </c>
      <c r="C16" s="10" t="s">
        <v>223</v>
      </c>
    </row>
    <row r="17" spans="2:3" ht="15.75" x14ac:dyDescent="0.2">
      <c r="B17" s="9">
        <v>13</v>
      </c>
      <c r="C17" s="10" t="s">
        <v>72</v>
      </c>
    </row>
    <row r="18" spans="2:3" ht="15.75" x14ac:dyDescent="0.2">
      <c r="B18" s="9">
        <v>14</v>
      </c>
      <c r="C18" s="10" t="s">
        <v>73</v>
      </c>
    </row>
    <row r="19" spans="2:3" ht="15.75" x14ac:dyDescent="0.2">
      <c r="B19" s="9">
        <v>15</v>
      </c>
      <c r="C19" s="10" t="s">
        <v>224</v>
      </c>
    </row>
    <row r="20" spans="2:3" ht="15.75" x14ac:dyDescent="0.2">
      <c r="B20" s="9">
        <v>16</v>
      </c>
      <c r="C20" s="10" t="s">
        <v>74</v>
      </c>
    </row>
    <row r="21" spans="2:3" ht="15.75" x14ac:dyDescent="0.2">
      <c r="B21" s="9">
        <v>17</v>
      </c>
      <c r="C21" s="10" t="s">
        <v>23</v>
      </c>
    </row>
    <row r="22" spans="2:3" ht="16.5" thickBot="1" x14ac:dyDescent="0.25">
      <c r="B22" s="11">
        <v>18</v>
      </c>
      <c r="C22" s="12" t="s">
        <v>225</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Angelė Steponavičienė</dc:creator>
  <cp:lastModifiedBy>Daiva Breivienė</cp:lastModifiedBy>
  <cp:lastPrinted>2021-03-05T11:39:54Z</cp:lastPrinted>
  <dcterms:created xsi:type="dcterms:W3CDTF">1996-10-14T23:33:28Z</dcterms:created>
  <dcterms:modified xsi:type="dcterms:W3CDTF">2021-03-22T06:59:08Z</dcterms:modified>
</cp:coreProperties>
</file>