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32" i="2" l="1"/>
  <c r="J32" i="2"/>
  <c r="H32" i="2"/>
  <c r="J31" i="2" l="1"/>
  <c r="I31" i="2"/>
  <c r="H31" i="2"/>
  <c r="J15" i="2" l="1"/>
  <c r="H15" i="2"/>
  <c r="I15" i="2"/>
  <c r="H21" i="2" l="1"/>
  <c r="H22" i="2" s="1"/>
  <c r="J41" i="2" l="1"/>
  <c r="I41" i="2"/>
  <c r="H41" i="2"/>
  <c r="H27" i="2"/>
  <c r="H25" i="2" l="1"/>
  <c r="I25" i="2"/>
  <c r="J25" i="2"/>
  <c r="H29" i="2"/>
  <c r="I29" i="2"/>
  <c r="J29" i="2"/>
  <c r="H35" i="2"/>
  <c r="H36" i="2" s="1"/>
  <c r="I35" i="2"/>
  <c r="I36" i="2" s="1"/>
  <c r="J35" i="2"/>
  <c r="J36" i="2" s="1"/>
  <c r="J10" i="2" l="1"/>
  <c r="I10" i="2"/>
  <c r="H10" i="2"/>
  <c r="J56" i="2"/>
  <c r="I56" i="2"/>
  <c r="H56" i="2"/>
  <c r="J49" i="2"/>
  <c r="I49" i="2"/>
  <c r="H49" i="2"/>
  <c r="J58" i="2" l="1"/>
  <c r="I58" i="2"/>
  <c r="H58" i="2"/>
  <c r="J27" i="2" l="1"/>
  <c r="I27" i="2"/>
  <c r="I21" i="2" l="1"/>
  <c r="I22" i="2" s="1"/>
  <c r="J21" i="2"/>
  <c r="J22" i="2" s="1"/>
  <c r="I39" i="2" l="1"/>
  <c r="I42" i="2" s="1"/>
  <c r="J39" i="2"/>
  <c r="J42" i="2" s="1"/>
  <c r="H39" i="2"/>
  <c r="H42" i="2" s="1"/>
  <c r="J12" i="2"/>
  <c r="J16" i="2" s="1"/>
  <c r="I12" i="2"/>
  <c r="I16" i="2" s="1"/>
  <c r="H12" i="2"/>
  <c r="H16" i="2" s="1"/>
  <c r="I43" i="2" l="1"/>
  <c r="I44" i="2" l="1"/>
  <c r="H43" i="2"/>
  <c r="H44" i="2" s="1"/>
  <c r="J43" i="2"/>
  <c r="J44" i="2" s="1"/>
</calcChain>
</file>

<file path=xl/sharedStrings.xml><?xml version="1.0" encoding="utf-8"?>
<sst xmlns="http://schemas.openxmlformats.org/spreadsheetml/2006/main" count="227" uniqueCount="129">
  <si>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</si>
  <si>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</si>
  <si>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</si>
  <si>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</si>
  <si>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</si>
  <si>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</si>
  <si>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</si>
  <si>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</si>
  <si>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</si>
  <si>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</si>
  <si>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</si>
  <si>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</si>
  <si>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</si>
  <si>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</si>
  <si>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</si>
  <si>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</si>
  <si>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</si>
  <si>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</si>
  <si>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</si>
  <si>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</si>
  <si>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</si>
  <si>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</si>
  <si>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</si>
  <si>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</si>
  <si>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</si>
  <si>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</si>
  <si>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Priemonių vykdytojų kodų klasifikatorius</t>
  </si>
  <si>
    <t>APLINKOS APSAUGOS RĖMIMO SPECIALIOJI PROGRAMA (04)</t>
  </si>
  <si>
    <t>Siekti sudaryti prielaidas saugiai aplinkosauginiu požiūriu, švariai, sveikai aplinkai, racionaliai naudoti gamtos išteklius.</t>
  </si>
  <si>
    <t>03</t>
  </si>
  <si>
    <t>04</t>
  </si>
  <si>
    <t>05</t>
  </si>
  <si>
    <t>06</t>
  </si>
  <si>
    <t>07</t>
  </si>
  <si>
    <t>288724610</t>
  </si>
  <si>
    <t>Įžuvinti Nevėžio upės senvagę</t>
  </si>
  <si>
    <t xml:space="preserve">Įgyvendinti aplinkos monitoringo, prevencines, aplinkos atkūrimo priemones </t>
  </si>
  <si>
    <t>Gerinti aplinkos kokybę aplinkos apsaugos priemonėmis</t>
  </si>
  <si>
    <t>Veisti želdynus ir želdinius, vykdyti jų priežiūrą, tvarkymą, apsaugą, būklės stebėseną ir inventorizaciją</t>
  </si>
  <si>
    <t>Organizuoti Žemės dienos, Europos judriosios savaitės, Energetikos dienos renginius</t>
  </si>
  <si>
    <t>Išvalyti ir sutvarkyti atliekomis užterštas teritorijas, kai neįmanoma nustatyti jų savininkų</t>
  </si>
  <si>
    <t>08</t>
  </si>
  <si>
    <t>Įsigyti ir įveisti naujus želdinius</t>
  </si>
  <si>
    <t>Paaiškinimai dėl nukrypimų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</si>
  <si>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</si>
  <si>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</si>
  <si>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</si>
  <si>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</si>
  <si>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</si>
  <si>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</si>
  <si>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 senvagę suleista baltųjų amūrų ir plačiakakčių (vnt.)</t>
  </si>
  <si>
    <t>Pavojingų atliekų, kai neįmanoma nustatyti teršėjo, tvarkymas (t)</t>
  </si>
  <si>
    <t>Nelegalių šiukšlynų likvidavimas, vnt.</t>
  </si>
  <si>
    <t>Ekologinių incidentų likvidavimas</t>
  </si>
  <si>
    <t>Suorganizuota  kasmetinių aplinkosauginių tematinių renginių</t>
  </si>
  <si>
    <t>Sporto skyrius</t>
  </si>
  <si>
    <t>Asignavimai (tūkst. Eur)</t>
  </si>
  <si>
    <t>Informacija apie pasiektus rezultatus, duomenys apie programai skirtų asignavimų panaudojimo tikslingumą</t>
  </si>
  <si>
    <t>Plėsti atliekų tvarkymo infrastruktūrą, tvarkyti atliekas, kurių savininko neįmanoma nustatyti.</t>
  </si>
  <si>
    <t>Naudotų automobilių padangų, surinktų iš miesto bendro naudojimo teritorijų, tvarkymas (t)</t>
  </si>
  <si>
    <t>Vykdyti ekstremalių ekologinių situacijų, avarijų ir incidentų padarinių likvidavimo darbus</t>
  </si>
  <si>
    <t>Šviesti ir  mokyti visuomenę aplinkosaugos klausimais, remti aplinkosauginio švietimo projektus</t>
  </si>
  <si>
    <t>Įsigytų ir įveistų naujų želdinių skaičius (vnt.)</t>
  </si>
  <si>
    <t>E. plėtros skyrius</t>
  </si>
  <si>
    <t>Komunikacijos skyrius</t>
  </si>
  <si>
    <t>Miesto infrastruktūros skyrius</t>
  </si>
  <si>
    <t>Miesto plėtros skyrius</t>
  </si>
  <si>
    <t>Socialinių reikalų skyrius</t>
  </si>
  <si>
    <t>Teisės ir viešosios tvarkos skyrius</t>
  </si>
  <si>
    <t>Teritorijų planavimo ir architektūros skyrius</t>
  </si>
  <si>
    <t>Vidaus administravimo skyrius</t>
  </si>
  <si>
    <t>7</t>
  </si>
  <si>
    <t>09</t>
  </si>
  <si>
    <t>Vykdyti Nevėžio upės vagos priežiūrą</t>
  </si>
  <si>
    <t>13</t>
  </si>
  <si>
    <t>Vykdyti Nevėžio upės vandens kokybės tyrimus ir ekologinį būklės įvertinimą</t>
  </si>
  <si>
    <t>Atlikti vandens kokybės tyrimai, (vnt.)</t>
  </si>
  <si>
    <t>Vykdyta upės vagos priežiūra (nušienauta augmenija), kartai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</si>
  <si>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</si>
  <si>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Vertinimo kriterijus</t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</si>
  <si>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</si>
  <si>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t>Surinkti gatvių valymo atliekas</t>
  </si>
  <si>
    <t>SB(VB)</t>
  </si>
  <si>
    <r>
      <t xml:space="preserve">Savivaldybės aplinkosapsaugos rėmimo specialiosios programos lėšos </t>
    </r>
    <r>
      <rPr>
        <b/>
        <sz val="10"/>
        <rFont val="Times New Roman"/>
        <family val="1"/>
      </rPr>
      <t>SB(AA)</t>
    </r>
  </si>
  <si>
    <t>Surinktų gatvių valymo atliekų kiekis, (t)</t>
  </si>
  <si>
    <t>Asbesto turinčių gaminių atliekoms surinki, transportuoti ir saugiai pašalinti</t>
  </si>
  <si>
    <t>Surinkta asbesto turinčių gaminių atliekų kiekis ir saugiai pašalintas, t</t>
  </si>
  <si>
    <t>+</t>
  </si>
  <si>
    <t>0</t>
  </si>
  <si>
    <t>50</t>
  </si>
  <si>
    <t>Iš Panevėžio miesto teritorijoje esančių individualių pastatų gyventojų surinkta asbesto turinčių gaminių atliekų ir saugiai pašalintos Panevėžio regiono nepavojingų atliekų sąvartyne.</t>
  </si>
  <si>
    <t>Vykdyta Nevėžio upės vagos priežiūra upės atkarpoje, ribojamoje J.Biliūno–Vakarinės gatvių (pašalinta vandens augmenija).</t>
  </si>
  <si>
    <t>Atlikti Nevėžio upės vandens kokybės tyrimai ir nustatyta vandens būklė</t>
  </si>
  <si>
    <t>Įsigyta priemonių, reikalingų avarijų padariniams likviduoti</t>
  </si>
  <si>
    <t>PANEVĖŽIO MIESTO SAVIVALDYBĖS 2020 -2022 METŲ VEIKLOS PLANO ĮGYVENDINIMO 2020 METAIS ATASKAITA</t>
  </si>
  <si>
    <t>2020 m. asignavimų patvirtintas planas</t>
  </si>
  <si>
    <t>2020 m. asignavimų patikslintas planas</t>
  </si>
  <si>
    <t>2020 m. panaudotos lėšos (kasinės išlaidos)</t>
  </si>
  <si>
    <t>200</t>
  </si>
  <si>
    <t>40</t>
  </si>
  <si>
    <t>85</t>
  </si>
  <si>
    <t>SB</t>
  </si>
  <si>
    <t>Sutvarkytos naudotos automobilių padangos (surinktos, sandėliuotos, pakrautos transportuoti) ir atiduota atliekų tvarkytojui</t>
  </si>
  <si>
    <t>15</t>
  </si>
  <si>
    <t>Panevėžio miesto savivaldybės aplinkos minitoringo programos 2020-2025 m. parengimas ir įgyvendinimas</t>
  </si>
  <si>
    <t>Parengta programa</t>
  </si>
  <si>
    <t>Vykdoma dirvožemio, požeminio ir paviršinio vandens, oro kokybės stebėsena, vnt.</t>
  </si>
  <si>
    <t>Miesto inventorizacija</t>
  </si>
  <si>
    <t>Inventorizuoti mesto želdiniai, sukurti erdviniai duomenys</t>
  </si>
  <si>
    <t>2020 m. asigna-vimų patvir-tintas planas</t>
  </si>
  <si>
    <t>2020 m. asigna-vimų patiks-lintas planas</t>
  </si>
  <si>
    <t>2020 m. panau-dotos lėšos (kasinės išlaidos)</t>
  </si>
  <si>
    <t>184,2</t>
  </si>
  <si>
    <t>Surinkta ir išvežta į sąvartyną 184,02 t gatvių valymo atliekų. Išvalyta 1312,4 tūkst. m² gatvių.</t>
  </si>
  <si>
    <t>Nevėžio upės senvagė įžuvinta amūrais ir plačiakakčiais (40 vnt.).</t>
  </si>
  <si>
    <t>89,62</t>
  </si>
  <si>
    <t>Viešųjų pirkimų metu pasiūltyta mažesnė  atliekų surinkimo kaina</t>
  </si>
  <si>
    <t>59,22</t>
  </si>
  <si>
    <t>Iš bendrojo naudojimo teritorijų surinkta ir  išvežta 551,54 t bešeimininkių atliekų</t>
  </si>
  <si>
    <t>Parengta Panevėžio miesto aplinkos monitoringo programa ir patvirtinta Savivaldybės tarybos sprendimu</t>
  </si>
  <si>
    <t>Stebėsena bus vykdoma 2021-2026 metais</t>
  </si>
  <si>
    <t>Suroganizuota Europos judumo savaitei paminėti ir Pasaulinei gyvūnų dienai paminėti renginiai</t>
  </si>
  <si>
    <t xml:space="preserve">Nupirkti ir pasodinti 52 beržai ir 3 ąžuolai glaustašakiai </t>
  </si>
  <si>
    <t>Viešųjų pirkimų metu nupirkti ir pasodinti didesni medžiai.</t>
  </si>
  <si>
    <t>Piremonė įgyvendinta iš Urbanistinės plėtros programos</t>
  </si>
  <si>
    <t>Strateginio planavimo ir finansų skyrius</t>
  </si>
  <si>
    <t>Švietimo skyrius</t>
  </si>
  <si>
    <t>Investicijų projektų skyrius</t>
  </si>
  <si>
    <t>Panevėžio sporto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</si>
</sst>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</font>
    <font>
      <sz val="9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6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Fill="1" applyBorder="1" applyAlignment="1">
      <alignment horizontal="right" vertical="top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43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49" fontId="4" fillId="3" borderId="25" xfId="0" applyNumberFormat="1" applyFont="1" applyFill="1" applyBorder="1" applyAlignment="1">
      <alignment horizontal="center" vertical="top"/>
    </xf>
    <xf numFmtId="49" fontId="4" fillId="3" borderId="27" xfId="0" applyNumberFormat="1" applyFont="1" applyFill="1" applyBorder="1" applyAlignment="1">
      <alignment horizontal="center" vertical="top"/>
    </xf>
    <xf numFmtId="0" fontId="5" fillId="3" borderId="33" xfId="0" applyFont="1" applyFill="1" applyBorder="1" applyAlignment="1">
      <alignment vertical="top" wrapText="1"/>
    </xf>
    <xf numFmtId="0" fontId="5" fillId="3" borderId="33" xfId="0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/>
    </xf>
    <xf numFmtId="164" fontId="4" fillId="4" borderId="20" xfId="0" applyNumberFormat="1" applyFont="1" applyFill="1" applyBorder="1" applyAlignment="1">
      <alignment horizontal="center" vertical="top"/>
    </xf>
    <xf numFmtId="49" fontId="4" fillId="2" borderId="39" xfId="0" applyNumberFormat="1" applyFont="1" applyFill="1" applyBorder="1" applyAlignment="1">
      <alignment horizontal="center" vertical="top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41" xfId="0" applyNumberFormat="1" applyFont="1" applyFill="1" applyBorder="1" applyAlignment="1">
      <alignment horizontal="right" vertical="top"/>
    </xf>
    <xf numFmtId="164" fontId="4" fillId="3" borderId="2" xfId="0" applyNumberFormat="1" applyFont="1" applyFill="1" applyBorder="1" applyAlignment="1">
      <alignment horizontal="center" vertical="top"/>
    </xf>
    <xf numFmtId="0" fontId="5" fillId="3" borderId="42" xfId="0" applyFont="1" applyFill="1" applyBorder="1" applyAlignment="1">
      <alignment horizontal="center" vertical="top" wrapText="1"/>
    </xf>
    <xf numFmtId="164" fontId="5" fillId="5" borderId="28" xfId="0" applyNumberFormat="1" applyFont="1" applyFill="1" applyBorder="1" applyAlignment="1">
      <alignment horizontal="center" vertical="top" wrapText="1"/>
    </xf>
    <xf numFmtId="164" fontId="5" fillId="5" borderId="6" xfId="0" applyNumberFormat="1" applyFont="1" applyFill="1" applyBorder="1" applyAlignment="1">
      <alignment horizontal="center" vertical="top" wrapText="1"/>
    </xf>
    <xf numFmtId="49" fontId="4" fillId="6" borderId="2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0" fontId="5" fillId="3" borderId="45" xfId="0" applyFont="1" applyFill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7" fillId="0" borderId="34" xfId="0" applyFont="1" applyBorder="1" applyAlignment="1">
      <alignment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5" fillId="5" borderId="34" xfId="0" applyNumberFormat="1" applyFont="1" applyFill="1" applyBorder="1" applyAlignment="1">
      <alignment horizontal="center" vertical="top" wrapText="1"/>
    </xf>
    <xf numFmtId="164" fontId="4" fillId="4" borderId="65" xfId="0" applyNumberFormat="1" applyFont="1" applyFill="1" applyBorder="1" applyAlignment="1">
      <alignment horizontal="center" vertical="top"/>
    </xf>
    <xf numFmtId="164" fontId="4" fillId="4" borderId="44" xfId="0" applyNumberFormat="1" applyFont="1" applyFill="1" applyBorder="1" applyAlignment="1">
      <alignment horizontal="center" vertical="top"/>
    </xf>
    <xf numFmtId="164" fontId="4" fillId="2" borderId="42" xfId="0" applyNumberFormat="1" applyFont="1" applyFill="1" applyBorder="1" applyAlignment="1">
      <alignment horizontal="center" vertical="top"/>
    </xf>
    <xf numFmtId="164" fontId="4" fillId="3" borderId="8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164" fontId="4" fillId="6" borderId="20" xfId="0" applyNumberFormat="1" applyFont="1" applyFill="1" applyBorder="1" applyAlignment="1">
      <alignment horizontal="center" vertical="top"/>
    </xf>
    <xf numFmtId="164" fontId="4" fillId="4" borderId="38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 wrapText="1"/>
    </xf>
    <xf numFmtId="164" fontId="5" fillId="5" borderId="1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vertical="top"/>
    </xf>
    <xf numFmtId="49" fontId="11" fillId="0" borderId="0" xfId="0" applyNumberFormat="1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164" fontId="4" fillId="0" borderId="39" xfId="0" applyNumberFormat="1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top"/>
    </xf>
    <xf numFmtId="164" fontId="5" fillId="0" borderId="53" xfId="0" applyNumberFormat="1" applyFont="1" applyBorder="1" applyAlignment="1">
      <alignment horizontal="center" vertical="top"/>
    </xf>
    <xf numFmtId="164" fontId="5" fillId="0" borderId="64" xfId="0" applyNumberFormat="1" applyFont="1" applyBorder="1" applyAlignment="1">
      <alignment horizontal="center" vertical="top"/>
    </xf>
    <xf numFmtId="164" fontId="5" fillId="0" borderId="18" xfId="0" applyNumberFormat="1" applyFont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4" borderId="39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top"/>
    </xf>
    <xf numFmtId="164" fontId="4" fillId="4" borderId="4" xfId="0" applyNumberFormat="1" applyFont="1" applyFill="1" applyBorder="1" applyAlignment="1">
      <alignment horizontal="center" vertical="top"/>
    </xf>
    <xf numFmtId="49" fontId="4" fillId="3" borderId="32" xfId="0" applyNumberFormat="1" applyFont="1" applyFill="1" applyBorder="1" applyAlignment="1">
      <alignment horizontal="center" vertical="top"/>
    </xf>
    <xf numFmtId="49" fontId="4" fillId="3" borderId="40" xfId="0" applyNumberFormat="1" applyFont="1" applyFill="1" applyBorder="1" applyAlignment="1">
      <alignment vertical="top"/>
    </xf>
    <xf numFmtId="49" fontId="4" fillId="3" borderId="42" xfId="0" applyNumberFormat="1" applyFont="1" applyFill="1" applyBorder="1" applyAlignment="1">
      <alignment vertical="top"/>
    </xf>
    <xf numFmtId="49" fontId="4" fillId="3" borderId="5" xfId="0" applyNumberFormat="1" applyFont="1" applyFill="1" applyBorder="1" applyAlignment="1">
      <alignment vertical="top"/>
    </xf>
    <xf numFmtId="164" fontId="5" fillId="0" borderId="11" xfId="0" applyNumberFormat="1" applyFont="1" applyFill="1" applyBorder="1" applyAlignment="1">
      <alignment horizontal="center" vertical="top"/>
    </xf>
    <xf numFmtId="164" fontId="4" fillId="4" borderId="47" xfId="0" applyNumberFormat="1" applyFont="1" applyFill="1" applyBorder="1" applyAlignment="1">
      <alignment horizontal="center" vertical="top"/>
    </xf>
    <xf numFmtId="49" fontId="4" fillId="3" borderId="70" xfId="0" applyNumberFormat="1" applyFont="1" applyFill="1" applyBorder="1" applyAlignment="1">
      <alignment vertical="top"/>
    </xf>
    <xf numFmtId="0" fontId="12" fillId="10" borderId="39" xfId="0" applyFont="1" applyFill="1" applyBorder="1" applyAlignment="1">
      <alignment vertical="top" wrapText="1"/>
    </xf>
    <xf numFmtId="0" fontId="12" fillId="10" borderId="5" xfId="0" applyFont="1" applyFill="1" applyBorder="1" applyAlignment="1">
      <alignment vertical="top" wrapText="1"/>
    </xf>
    <xf numFmtId="0" fontId="12" fillId="11" borderId="45" xfId="0" applyFont="1" applyFill="1" applyBorder="1" applyAlignment="1">
      <alignment vertical="top" wrapText="1"/>
    </xf>
    <xf numFmtId="0" fontId="12" fillId="11" borderId="9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64" xfId="0" applyFont="1" applyFill="1" applyBorder="1" applyAlignment="1">
      <alignment vertical="top" wrapText="1"/>
    </xf>
    <xf numFmtId="0" fontId="11" fillId="3" borderId="42" xfId="0" applyFont="1" applyFill="1" applyBorder="1" applyAlignment="1">
      <alignment horizontal="center" vertical="top" wrapText="1"/>
    </xf>
    <xf numFmtId="0" fontId="11" fillId="9" borderId="42" xfId="0" applyFont="1" applyFill="1" applyBorder="1" applyAlignment="1">
      <alignment vertical="top"/>
    </xf>
    <xf numFmtId="0" fontId="11" fillId="6" borderId="42" xfId="0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 wrapText="1"/>
    </xf>
    <xf numFmtId="164" fontId="4" fillId="7" borderId="47" xfId="0" applyNumberFormat="1" applyFont="1" applyFill="1" applyBorder="1" applyAlignment="1">
      <alignment horizontal="center" vertical="top"/>
    </xf>
    <xf numFmtId="164" fontId="4" fillId="7" borderId="20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/>
    </xf>
    <xf numFmtId="164" fontId="5" fillId="0" borderId="46" xfId="0" applyNumberFormat="1" applyFont="1" applyFill="1" applyBorder="1" applyAlignment="1">
      <alignment horizontal="center" vertical="top" wrapText="1"/>
    </xf>
    <xf numFmtId="164" fontId="5" fillId="0" borderId="6" xfId="0" applyNumberFormat="1" applyFont="1" applyFill="1" applyBorder="1" applyAlignment="1">
      <alignment horizontal="center" vertical="top"/>
    </xf>
    <xf numFmtId="164" fontId="4" fillId="3" borderId="26" xfId="0" applyNumberFormat="1" applyFont="1" applyFill="1" applyBorder="1" applyAlignment="1">
      <alignment horizontal="center" vertical="top"/>
    </xf>
    <xf numFmtId="164" fontId="5" fillId="5" borderId="7" xfId="0" applyNumberFormat="1" applyFont="1" applyFill="1" applyBorder="1" applyAlignment="1">
      <alignment horizontal="center" vertical="top" wrapText="1"/>
    </xf>
    <xf numFmtId="0" fontId="11" fillId="3" borderId="39" xfId="0" applyFont="1" applyFill="1" applyBorder="1" applyAlignment="1">
      <alignment horizontal="center" vertical="top" wrapText="1"/>
    </xf>
    <xf numFmtId="0" fontId="11" fillId="9" borderId="39" xfId="0" applyFont="1" applyFill="1" applyBorder="1" applyAlignment="1">
      <alignment vertical="top"/>
    </xf>
    <xf numFmtId="0" fontId="11" fillId="6" borderId="39" xfId="0" applyFont="1" applyFill="1" applyBorder="1" applyAlignment="1">
      <alignment horizontal="center" vertical="top"/>
    </xf>
    <xf numFmtId="0" fontId="5" fillId="0" borderId="39" xfId="0" applyFont="1" applyBorder="1" applyAlignment="1">
      <alignment vertical="top" wrapText="1"/>
    </xf>
    <xf numFmtId="0" fontId="5" fillId="0" borderId="39" xfId="0" applyFont="1" applyFill="1" applyBorder="1" applyAlignment="1">
      <alignment horizontal="center" vertical="top"/>
    </xf>
    <xf numFmtId="0" fontId="5" fillId="0" borderId="41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wrapText="1"/>
    </xf>
    <xf numFmtId="0" fontId="5" fillId="0" borderId="56" xfId="0" applyFont="1" applyBorder="1" applyAlignment="1">
      <alignment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49" fontId="4" fillId="2" borderId="24" xfId="0" applyNumberFormat="1" applyFont="1" applyFill="1" applyBorder="1" applyAlignment="1">
      <alignment horizontal="center" vertical="top"/>
    </xf>
    <xf numFmtId="49" fontId="4" fillId="2" borderId="31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164" fontId="5" fillId="0" borderId="17" xfId="0" applyNumberFormat="1" applyFont="1" applyBorder="1" applyAlignment="1">
      <alignment horizontal="center" vertical="top"/>
    </xf>
    <xf numFmtId="164" fontId="5" fillId="0" borderId="52" xfId="0" applyNumberFormat="1" applyFont="1" applyBorder="1" applyAlignment="1">
      <alignment horizontal="center" vertical="top"/>
    </xf>
    <xf numFmtId="49" fontId="4" fillId="3" borderId="40" xfId="0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vertical="top"/>
    </xf>
    <xf numFmtId="0" fontId="5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NumberFormat="1" applyFont="1" applyAlignment="1">
      <alignment vertical="top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10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49" fontId="5" fillId="0" borderId="68" xfId="0" applyNumberFormat="1" applyFont="1" applyFill="1" applyBorder="1" applyAlignment="1">
      <alignment horizontal="center" vertical="top"/>
    </xf>
    <xf numFmtId="49" fontId="5" fillId="0" borderId="12" xfId="0" applyNumberFormat="1" applyFont="1" applyFill="1" applyBorder="1" applyAlignment="1">
      <alignment horizontal="center" vertical="top"/>
    </xf>
    <xf numFmtId="49" fontId="5" fillId="0" borderId="67" xfId="0" applyNumberFormat="1" applyFont="1" applyFill="1" applyBorder="1" applyAlignment="1">
      <alignment horizontal="center" vertical="top" wrapText="1"/>
    </xf>
    <xf numFmtId="49" fontId="5" fillId="0" borderId="71" xfId="0" applyNumberFormat="1" applyFont="1" applyFill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4" fillId="4" borderId="38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Border="1" applyAlignment="1">
      <alignment horizontal="right" vertical="top" wrapText="1"/>
    </xf>
    <xf numFmtId="0" fontId="14" fillId="0" borderId="0" xfId="0" applyFont="1" applyAlignment="1">
      <alignment vertical="top"/>
    </xf>
    <xf numFmtId="0" fontId="5" fillId="0" borderId="48" xfId="0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64" fontId="9" fillId="8" borderId="10" xfId="0" applyNumberFormat="1" applyFont="1" applyFill="1" applyBorder="1" applyAlignment="1">
      <alignment horizontal="center" vertical="top"/>
    </xf>
    <xf numFmtId="164" fontId="9" fillId="8" borderId="30" xfId="0" applyNumberFormat="1" applyFont="1" applyFill="1" applyBorder="1" applyAlignment="1">
      <alignment horizontal="center" vertical="top"/>
    </xf>
    <xf numFmtId="164" fontId="13" fillId="4" borderId="44" xfId="0" applyNumberFormat="1" applyFont="1" applyFill="1" applyBorder="1" applyAlignment="1">
      <alignment horizontal="center" vertical="top"/>
    </xf>
    <xf numFmtId="49" fontId="4" fillId="2" borderId="24" xfId="0" applyNumberFormat="1" applyFont="1" applyFill="1" applyBorder="1" applyAlignment="1">
      <alignment horizontal="center" vertical="top" wrapText="1"/>
    </xf>
    <xf numFmtId="49" fontId="4" fillId="2" borderId="26" xfId="0" applyNumberFormat="1" applyFont="1" applyFill="1" applyBorder="1" applyAlignment="1">
      <alignment horizontal="center" vertical="top" wrapText="1"/>
    </xf>
    <xf numFmtId="49" fontId="4" fillId="3" borderId="15" xfId="0" applyNumberFormat="1" applyFont="1" applyFill="1" applyBorder="1" applyAlignment="1">
      <alignment horizontal="center" vertical="top" wrapText="1"/>
    </xf>
    <xf numFmtId="49" fontId="4" fillId="3" borderId="22" xfId="0" applyNumberFormat="1" applyFont="1" applyFill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 wrapText="1"/>
    </xf>
    <xf numFmtId="0" fontId="5" fillId="0" borderId="25" xfId="0" applyFont="1" applyFill="1" applyBorder="1" applyAlignment="1">
      <alignment horizontal="center" vertical="top"/>
    </xf>
    <xf numFmtId="0" fontId="5" fillId="0" borderId="27" xfId="0" applyFont="1" applyFill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 wrapText="1"/>
    </xf>
    <xf numFmtId="49" fontId="4" fillId="3" borderId="36" xfId="0" applyNumberFormat="1" applyFont="1" applyFill="1" applyBorder="1" applyAlignment="1">
      <alignment horizontal="center" vertical="top" wrapText="1"/>
    </xf>
    <xf numFmtId="49" fontId="4" fillId="2" borderId="31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52" xfId="0" applyFont="1" applyBorder="1" applyAlignment="1">
      <alignment vertical="top" wrapText="1"/>
    </xf>
    <xf numFmtId="0" fontId="5" fillId="5" borderId="37" xfId="0" applyFont="1" applyFill="1" applyBorder="1" applyAlignment="1">
      <alignment horizontal="left" vertical="top" wrapText="1"/>
    </xf>
    <xf numFmtId="0" fontId="5" fillId="5" borderId="23" xfId="0" applyFont="1" applyFill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6" fillId="0" borderId="50" xfId="0" applyFont="1" applyBorder="1" applyAlignment="1">
      <alignment vertical="top" wrapText="1"/>
    </xf>
    <xf numFmtId="0" fontId="6" fillId="0" borderId="57" xfId="0" applyFont="1" applyBorder="1" applyAlignment="1">
      <alignment vertical="top" wrapText="1"/>
    </xf>
    <xf numFmtId="0" fontId="13" fillId="4" borderId="2" xfId="0" applyFont="1" applyFill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0" fontId="9" fillId="0" borderId="41" xfId="0" applyFont="1" applyBorder="1" applyAlignment="1">
      <alignment vertical="top" wrapText="1"/>
    </xf>
    <xf numFmtId="0" fontId="5" fillId="0" borderId="53" xfId="0" applyFont="1" applyBorder="1" applyAlignment="1">
      <alignment horizontal="left" vertical="top" wrapText="1"/>
    </xf>
    <xf numFmtId="0" fontId="6" fillId="0" borderId="54" xfId="0" applyFont="1" applyBorder="1" applyAlignment="1">
      <alignment vertical="top" wrapText="1"/>
    </xf>
    <xf numFmtId="0" fontId="6" fillId="0" borderId="55" xfId="0" applyFont="1" applyBorder="1" applyAlignment="1">
      <alignment vertical="top" wrapText="1"/>
    </xf>
    <xf numFmtId="49" fontId="4" fillId="6" borderId="42" xfId="0" applyNumberFormat="1" applyFont="1" applyFill="1" applyBorder="1" applyAlignment="1">
      <alignment horizontal="right" vertical="top"/>
    </xf>
    <xf numFmtId="49" fontId="4" fillId="2" borderId="40" xfId="0" applyNumberFormat="1" applyFont="1" applyFill="1" applyBorder="1" applyAlignment="1">
      <alignment horizontal="right" vertical="top"/>
    </xf>
    <xf numFmtId="49" fontId="4" fillId="2" borderId="42" xfId="0" applyNumberFormat="1" applyFont="1" applyFill="1" applyBorder="1" applyAlignment="1">
      <alignment horizontal="right" vertical="top"/>
    </xf>
    <xf numFmtId="49" fontId="4" fillId="3" borderId="40" xfId="0" applyNumberFormat="1" applyFont="1" applyFill="1" applyBorder="1" applyAlignment="1">
      <alignment horizontal="right" vertical="top"/>
    </xf>
    <xf numFmtId="49" fontId="4" fillId="3" borderId="42" xfId="0" applyNumberFormat="1" applyFont="1" applyFill="1" applyBorder="1" applyAlignment="1">
      <alignment horizontal="right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0" fontId="6" fillId="0" borderId="63" xfId="0" applyFont="1" applyBorder="1" applyAlignment="1">
      <alignment vertical="top" wrapText="1"/>
    </xf>
    <xf numFmtId="49" fontId="4" fillId="3" borderId="25" xfId="0" applyNumberFormat="1" applyFont="1" applyFill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6" fillId="0" borderId="66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40" xfId="0" applyFont="1" applyFill="1" applyBorder="1" applyAlignment="1">
      <alignment vertical="top" wrapText="1"/>
    </xf>
    <xf numFmtId="0" fontId="5" fillId="5" borderId="53" xfId="0" applyFont="1" applyFill="1" applyBorder="1" applyAlignment="1">
      <alignment horizontal="left" vertical="top" wrapText="1"/>
    </xf>
    <xf numFmtId="0" fontId="6" fillId="5" borderId="54" xfId="0" applyFont="1" applyFill="1" applyBorder="1" applyAlignment="1">
      <alignment horizontal="left" vertical="top" wrapText="1"/>
    </xf>
    <xf numFmtId="0" fontId="6" fillId="5" borderId="55" xfId="0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center" wrapText="1"/>
    </xf>
    <xf numFmtId="0" fontId="6" fillId="0" borderId="4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top" wrapText="1"/>
    </xf>
    <xf numFmtId="0" fontId="5" fillId="5" borderId="16" xfId="0" applyFont="1" applyFill="1" applyBorder="1" applyAlignment="1">
      <alignment horizontal="left" vertical="top" wrapText="1"/>
    </xf>
    <xf numFmtId="49" fontId="16" fillId="0" borderId="48" xfId="0" applyNumberFormat="1" applyFont="1" applyBorder="1" applyAlignment="1">
      <alignment horizontal="center" vertical="top" wrapText="1"/>
    </xf>
    <xf numFmtId="0" fontId="17" fillId="0" borderId="45" xfId="0" applyFont="1" applyBorder="1" applyAlignment="1">
      <alignment horizontal="center" vertical="top" wrapText="1"/>
    </xf>
    <xf numFmtId="49" fontId="16" fillId="0" borderId="28" xfId="0" applyNumberFormat="1" applyFont="1" applyBorder="1" applyAlignment="1">
      <alignment horizontal="center" vertical="top" wrapText="1"/>
    </xf>
    <xf numFmtId="49" fontId="16" fillId="0" borderId="8" xfId="0" applyNumberFormat="1" applyFont="1" applyBorder="1" applyAlignment="1">
      <alignment horizontal="center" vertical="top" wrapText="1"/>
    </xf>
    <xf numFmtId="49" fontId="4" fillId="0" borderId="33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47" xfId="0" applyNumberFormat="1" applyFont="1" applyBorder="1" applyAlignment="1">
      <alignment horizontal="center" vertical="top"/>
    </xf>
    <xf numFmtId="49" fontId="5" fillId="0" borderId="46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horizontal="center" vertical="center" textRotation="90" wrapText="1"/>
    </xf>
    <xf numFmtId="0" fontId="5" fillId="0" borderId="56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top"/>
    </xf>
    <xf numFmtId="49" fontId="5" fillId="0" borderId="20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0" fontId="5" fillId="0" borderId="12" xfId="0" applyFont="1" applyFill="1" applyBorder="1" applyAlignment="1">
      <alignment vertical="top" wrapText="1"/>
    </xf>
    <xf numFmtId="0" fontId="5" fillId="0" borderId="32" xfId="0" applyFont="1" applyFill="1" applyBorder="1" applyAlignment="1">
      <alignment vertical="top" wrapText="1"/>
    </xf>
    <xf numFmtId="0" fontId="5" fillId="0" borderId="43" xfId="0" applyFont="1" applyFill="1" applyBorder="1" applyAlignment="1">
      <alignment vertical="top" wrapText="1"/>
    </xf>
    <xf numFmtId="49" fontId="4" fillId="2" borderId="24" xfId="0" applyNumberFormat="1" applyFont="1" applyFill="1" applyBorder="1" applyAlignment="1">
      <alignment horizontal="center" vertical="top"/>
    </xf>
    <xf numFmtId="49" fontId="4" fillId="2" borderId="31" xfId="0" applyNumberFormat="1" applyFont="1" applyFill="1" applyBorder="1" applyAlignment="1">
      <alignment horizontal="center" vertical="top"/>
    </xf>
    <xf numFmtId="49" fontId="4" fillId="2" borderId="26" xfId="0" applyNumberFormat="1" applyFont="1" applyFill="1" applyBorder="1" applyAlignment="1">
      <alignment horizontal="center" vertical="top"/>
    </xf>
    <xf numFmtId="49" fontId="4" fillId="3" borderId="15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49" fontId="4" fillId="3" borderId="22" xfId="0" applyNumberFormat="1" applyFont="1" applyFill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49" fontId="4" fillId="0" borderId="15" xfId="0" applyNumberFormat="1" applyFont="1" applyBorder="1" applyAlignment="1">
      <alignment horizontal="center" vertical="top"/>
    </xf>
    <xf numFmtId="49" fontId="4" fillId="0" borderId="36" xfId="0" applyNumberFormat="1" applyFont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0" fontId="5" fillId="0" borderId="16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23" xfId="0" applyFont="1" applyFill="1" applyBorder="1" applyAlignment="1">
      <alignment horizontal="left" vertical="top" wrapText="1"/>
    </xf>
    <xf numFmtId="49" fontId="4" fillId="3" borderId="45" xfId="0" applyNumberFormat="1" applyFont="1" applyFill="1" applyBorder="1" applyAlignment="1">
      <alignment horizontal="right" vertical="top"/>
    </xf>
    <xf numFmtId="49" fontId="4" fillId="3" borderId="33" xfId="0" applyNumberFormat="1" applyFont="1" applyFill="1" applyBorder="1" applyAlignment="1">
      <alignment horizontal="right" vertical="top"/>
    </xf>
    <xf numFmtId="49" fontId="4" fillId="3" borderId="9" xfId="0" applyNumberFormat="1" applyFont="1" applyFill="1" applyBorder="1" applyAlignment="1">
      <alignment horizontal="right" vertical="top"/>
    </xf>
    <xf numFmtId="0" fontId="5" fillId="0" borderId="6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4" fillId="0" borderId="5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textRotation="90" wrapText="1"/>
    </xf>
    <xf numFmtId="0" fontId="6" fillId="0" borderId="23" xfId="0" applyFont="1" applyBorder="1"/>
    <xf numFmtId="0" fontId="5" fillId="0" borderId="28" xfId="0" applyFont="1" applyBorder="1" applyAlignment="1">
      <alignment horizontal="left" vertical="justify" wrapText="1"/>
    </xf>
    <xf numFmtId="0" fontId="5" fillId="0" borderId="8" xfId="0" applyFont="1" applyBorder="1" applyAlignment="1">
      <alignment horizontal="left" vertical="justify" wrapText="1"/>
    </xf>
    <xf numFmtId="0" fontId="5" fillId="0" borderId="14" xfId="0" applyFont="1" applyFill="1" applyBorder="1" applyAlignment="1">
      <alignment horizontal="left" vertical="top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49" fontId="5" fillId="0" borderId="15" xfId="0" applyNumberFormat="1" applyFont="1" applyFill="1" applyBorder="1" applyAlignment="1">
      <alignment horizontal="center" vertical="top" wrapText="1"/>
    </xf>
    <xf numFmtId="49" fontId="5" fillId="0" borderId="36" xfId="0" applyNumberFormat="1" applyFont="1" applyFill="1" applyBorder="1" applyAlignment="1">
      <alignment horizontal="center" vertical="top" wrapText="1"/>
    </xf>
    <xf numFmtId="49" fontId="5" fillId="0" borderId="22" xfId="0" applyNumberFormat="1" applyFont="1" applyFill="1" applyBorder="1" applyAlignment="1">
      <alignment horizontal="center" vertical="top" wrapText="1"/>
    </xf>
    <xf numFmtId="49" fontId="5" fillId="0" borderId="16" xfId="0" applyNumberFormat="1" applyFont="1" applyFill="1" applyBorder="1" applyAlignment="1">
      <alignment horizontal="center" vertical="top" wrapText="1"/>
    </xf>
    <xf numFmtId="49" fontId="5" fillId="0" borderId="37" xfId="0" applyNumberFormat="1" applyFont="1" applyFill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horizontal="center" vertical="top"/>
    </xf>
    <xf numFmtId="49" fontId="4" fillId="3" borderId="40" xfId="0" applyNumberFormat="1" applyFont="1" applyFill="1" applyBorder="1" applyAlignment="1">
      <alignment horizontal="center" vertical="top"/>
    </xf>
    <xf numFmtId="49" fontId="4" fillId="3" borderId="42" xfId="0" applyNumberFormat="1" applyFont="1" applyFill="1" applyBorder="1" applyAlignment="1">
      <alignment horizontal="center" vertical="top"/>
    </xf>
    <xf numFmtId="49" fontId="4" fillId="3" borderId="5" xfId="0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5" fillId="0" borderId="28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6" fillId="0" borderId="26" xfId="0" applyFont="1" applyBorder="1"/>
    <xf numFmtId="0" fontId="5" fillId="0" borderId="49" xfId="0" applyFont="1" applyFill="1" applyBorder="1" applyAlignment="1">
      <alignment horizontal="center" vertical="center" textRotation="90" wrapText="1"/>
    </xf>
    <xf numFmtId="0" fontId="6" fillId="0" borderId="22" xfId="0" applyFont="1" applyBorder="1"/>
    <xf numFmtId="0" fontId="9" fillId="5" borderId="16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  <xf numFmtId="0" fontId="5" fillId="0" borderId="48" xfId="0" applyFont="1" applyFill="1" applyBorder="1" applyAlignment="1">
      <alignment horizontal="left" vertical="top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5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49" fontId="4" fillId="3" borderId="27" xfId="0" applyNumberFormat="1" applyFont="1" applyFill="1" applyBorder="1" applyAlignment="1">
      <alignment horizontal="left" vertical="top"/>
    </xf>
    <xf numFmtId="49" fontId="4" fillId="3" borderId="33" xfId="0" applyNumberFormat="1" applyFont="1" applyFill="1" applyBorder="1" applyAlignment="1">
      <alignment horizontal="left" vertical="top"/>
    </xf>
    <xf numFmtId="49" fontId="4" fillId="3" borderId="9" xfId="0" applyNumberFormat="1" applyFont="1" applyFill="1" applyBorder="1" applyAlignment="1">
      <alignment horizontal="left" vertical="top"/>
    </xf>
    <xf numFmtId="0" fontId="5" fillId="12" borderId="39" xfId="0" applyFont="1" applyFill="1" applyBorder="1" applyAlignment="1">
      <alignment horizontal="center" vertical="top" wrapText="1"/>
    </xf>
    <xf numFmtId="0" fontId="5" fillId="12" borderId="5" xfId="0" applyFont="1" applyFill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0" borderId="37" xfId="0" applyFont="1" applyBorder="1" applyAlignment="1">
      <alignment vertical="top" wrapText="1"/>
    </xf>
    <xf numFmtId="0" fontId="9" fillId="0" borderId="48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5" fillId="0" borderId="6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2" borderId="25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4" fillId="3" borderId="27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9" fillId="0" borderId="24" xfId="0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45" xfId="0" applyFont="1" applyBorder="1" applyAlignment="1">
      <alignment horizontal="center" vertical="top" wrapText="1"/>
    </xf>
    <xf numFmtId="0" fontId="11" fillId="12" borderId="39" xfId="0" applyFont="1" applyFill="1" applyBorder="1" applyAlignment="1">
      <alignment horizontal="center" vertical="top" wrapText="1"/>
    </xf>
    <xf numFmtId="0" fontId="11" fillId="12" borderId="5" xfId="0" applyFont="1" applyFill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12" borderId="45" xfId="0" applyFont="1" applyFill="1" applyBorder="1" applyAlignment="1">
      <alignment horizontal="center" vertical="top" wrapText="1"/>
    </xf>
    <xf numFmtId="0" fontId="5" fillId="12" borderId="9" xfId="0" applyFont="1" applyFill="1" applyBorder="1" applyAlignment="1">
      <alignment horizontal="center" vertical="top" wrapText="1"/>
    </xf>
    <xf numFmtId="0" fontId="5" fillId="0" borderId="15" xfId="0" applyNumberFormat="1" applyFont="1" applyFill="1" applyBorder="1" applyAlignment="1">
      <alignment horizontal="center" vertical="top"/>
    </xf>
    <xf numFmtId="0" fontId="5" fillId="0" borderId="22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/>
    </xf>
    <xf numFmtId="0" fontId="5" fillId="0" borderId="62" xfId="0" applyFont="1" applyFill="1" applyBorder="1" applyAlignment="1">
      <alignment horizontal="center" vertical="top"/>
    </xf>
    <xf numFmtId="0" fontId="5" fillId="0" borderId="37" xfId="0" applyFont="1" applyFill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22" xfId="0" applyFont="1" applyFill="1" applyBorder="1" applyAlignment="1">
      <alignment horizontal="center" vertical="top"/>
    </xf>
    <xf numFmtId="0" fontId="6" fillId="5" borderId="23" xfId="0" applyFont="1" applyFill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49" fontId="4" fillId="3" borderId="33" xfId="0" applyNumberFormat="1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52" xfId="0" applyFont="1" applyFill="1" applyBorder="1" applyAlignment="1">
      <alignment horizontal="center" vertical="top" wrapText="1"/>
    </xf>
    <xf numFmtId="164" fontId="5" fillId="0" borderId="17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0" borderId="17" xfId="0" applyNumberFormat="1" applyFont="1" applyBorder="1" applyAlignment="1">
      <alignment horizontal="center" vertical="top"/>
    </xf>
    <xf numFmtId="164" fontId="5" fillId="0" borderId="52" xfId="0" applyNumberFormat="1" applyFont="1" applyBorder="1" applyAlignment="1">
      <alignment horizontal="center" vertical="top"/>
    </xf>
    <xf numFmtId="164" fontId="5" fillId="0" borderId="18" xfId="0" applyNumberFormat="1" applyFont="1" applyFill="1" applyBorder="1" applyAlignment="1">
      <alignment horizontal="center" vertical="top"/>
    </xf>
    <xf numFmtId="164" fontId="5" fillId="0" borderId="51" xfId="0" applyNumberFormat="1" applyFont="1" applyFill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"/>
  <sheetViews>
    <sheetView tabSelected="1" zoomScale="96" zoomScaleNormal="96" workbookViewId="0">
      <selection activeCell="L36" sqref="L36"/>
    </sheetView>
  </sheetViews>
  <sheetFormatPr defaultColWidth="9.140625" defaultRowHeight="11.25" x14ac:dyDescent="0.2"/>
  <cols>
    <col min="1" max="1" width="3.7109375" style="1" customWidth="1"/>
    <col min="2" max="3" width="3.140625" style="1" customWidth="1"/>
    <col min="4" max="4" width="30.85546875" style="1" customWidth="1"/>
    <col min="5" max="5" width="8.28515625" style="2" customWidth="1"/>
    <col min="6" max="6" width="3.5703125" style="1" customWidth="1"/>
    <col min="7" max="7" width="7.140625" style="3" customWidth="1"/>
    <col min="8" max="8" width="7.7109375" style="1" customWidth="1"/>
    <col min="9" max="10" width="8.140625" style="1" customWidth="1"/>
    <col min="11" max="11" width="23.5703125" style="1" customWidth="1"/>
    <col min="12" max="12" width="4.5703125" style="4" customWidth="1"/>
    <col min="13" max="13" width="6.42578125" style="1" customWidth="1"/>
    <col min="14" max="14" width="22.42578125" style="5" customWidth="1"/>
    <col min="15" max="15" width="19.7109375" style="5" customWidth="1"/>
    <col min="16" max="16384" width="9.140625" style="5"/>
  </cols>
  <sheetData>
    <row r="1" spans="1:19" ht="48.75" customHeight="1" x14ac:dyDescent="0.2">
      <c r="A1" s="112"/>
      <c r="B1" s="112"/>
      <c r="C1" s="112"/>
      <c r="D1" s="112"/>
      <c r="E1" s="113"/>
      <c r="F1" s="112"/>
      <c r="G1" s="114"/>
      <c r="H1" s="112"/>
      <c r="I1" s="268"/>
      <c r="J1" s="269"/>
      <c r="K1" s="269"/>
      <c r="L1" s="269"/>
      <c r="M1" s="269"/>
      <c r="N1" s="115"/>
      <c r="O1" s="115"/>
    </row>
    <row r="2" spans="1:19" ht="16.5" customHeight="1" x14ac:dyDescent="0.2">
      <c r="A2" s="116"/>
      <c r="B2" s="116"/>
      <c r="C2" s="116"/>
      <c r="D2" s="117" t="s">
        <v>94</v>
      </c>
      <c r="E2" s="118"/>
      <c r="F2" s="117"/>
      <c r="G2" s="119"/>
      <c r="H2" s="117"/>
      <c r="I2" s="120"/>
      <c r="J2" s="121"/>
      <c r="K2" s="121"/>
      <c r="L2" s="121"/>
      <c r="M2" s="121"/>
      <c r="N2" s="122"/>
      <c r="O2" s="122"/>
    </row>
    <row r="3" spans="1:19" ht="13.5" customHeight="1" thickBot="1" x14ac:dyDescent="0.25">
      <c r="A3" s="6"/>
      <c r="B3" s="15"/>
      <c r="C3" s="15"/>
      <c r="D3" s="245" t="s">
        <v>27</v>
      </c>
      <c r="E3" s="245"/>
      <c r="F3" s="245"/>
      <c r="G3" s="245"/>
      <c r="H3" s="245"/>
      <c r="I3" s="246"/>
      <c r="J3" s="246"/>
      <c r="K3" s="246"/>
      <c r="L3" s="17"/>
      <c r="M3" s="17"/>
      <c r="N3" s="17"/>
      <c r="O3" s="17"/>
      <c r="P3" s="17"/>
      <c r="Q3" s="17"/>
      <c r="R3" s="17"/>
      <c r="S3" s="17"/>
    </row>
    <row r="4" spans="1:19" ht="36.75" customHeight="1" x14ac:dyDescent="0.2">
      <c r="A4" s="206" t="s">
        <v>0</v>
      </c>
      <c r="B4" s="209" t="s">
        <v>1</v>
      </c>
      <c r="C4" s="209" t="s">
        <v>2</v>
      </c>
      <c r="D4" s="212" t="s">
        <v>3</v>
      </c>
      <c r="E4" s="270" t="s">
        <v>4</v>
      </c>
      <c r="F4" s="273" t="s">
        <v>5</v>
      </c>
      <c r="G4" s="276" t="s">
        <v>6</v>
      </c>
      <c r="H4" s="247" t="s">
        <v>56</v>
      </c>
      <c r="I4" s="248"/>
      <c r="J4" s="249"/>
      <c r="K4" s="243" t="s">
        <v>79</v>
      </c>
      <c r="L4" s="244"/>
      <c r="M4" s="244"/>
      <c r="N4" s="298" t="s">
        <v>57</v>
      </c>
      <c r="O4" s="300" t="s">
        <v>43</v>
      </c>
    </row>
    <row r="5" spans="1:19" ht="15" customHeight="1" x14ac:dyDescent="0.2">
      <c r="A5" s="207"/>
      <c r="B5" s="210"/>
      <c r="C5" s="210"/>
      <c r="D5" s="213"/>
      <c r="E5" s="271"/>
      <c r="F5" s="274"/>
      <c r="G5" s="277"/>
      <c r="H5" s="279" t="s">
        <v>95</v>
      </c>
      <c r="I5" s="281" t="s">
        <v>96</v>
      </c>
      <c r="J5" s="250" t="s">
        <v>97</v>
      </c>
      <c r="K5" s="239" t="s">
        <v>3</v>
      </c>
      <c r="L5" s="241"/>
      <c r="M5" s="242"/>
      <c r="N5" s="299"/>
      <c r="O5" s="301"/>
    </row>
    <row r="6" spans="1:19" ht="90" customHeight="1" thickBot="1" x14ac:dyDescent="0.25">
      <c r="A6" s="208"/>
      <c r="B6" s="211"/>
      <c r="C6" s="211"/>
      <c r="D6" s="214"/>
      <c r="E6" s="272"/>
      <c r="F6" s="275"/>
      <c r="G6" s="278"/>
      <c r="H6" s="280"/>
      <c r="I6" s="282"/>
      <c r="J6" s="251"/>
      <c r="K6" s="240"/>
      <c r="L6" s="18" t="s">
        <v>44</v>
      </c>
      <c r="M6" s="19" t="s">
        <v>45</v>
      </c>
      <c r="N6" s="299"/>
      <c r="O6" s="301"/>
    </row>
    <row r="7" spans="1:19" ht="14.25" customHeight="1" thickBot="1" x14ac:dyDescent="0.25">
      <c r="A7" s="21" t="s">
        <v>7</v>
      </c>
      <c r="B7" s="308" t="s">
        <v>28</v>
      </c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10"/>
    </row>
    <row r="8" spans="1:19" ht="14.25" customHeight="1" thickBot="1" x14ac:dyDescent="0.25">
      <c r="A8" s="22" t="s">
        <v>7</v>
      </c>
      <c r="B8" s="23" t="s">
        <v>7</v>
      </c>
      <c r="C8" s="311" t="s">
        <v>37</v>
      </c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3"/>
    </row>
    <row r="9" spans="1:19" ht="23.25" customHeight="1" x14ac:dyDescent="0.2">
      <c r="A9" s="105" t="s">
        <v>7</v>
      </c>
      <c r="B9" s="24" t="s">
        <v>7</v>
      </c>
      <c r="C9" s="230" t="s">
        <v>7</v>
      </c>
      <c r="D9" s="233" t="s">
        <v>81</v>
      </c>
      <c r="E9" s="215" t="s">
        <v>34</v>
      </c>
      <c r="F9" s="203" t="s">
        <v>71</v>
      </c>
      <c r="G9" s="123" t="s">
        <v>101</v>
      </c>
      <c r="H9" s="73">
        <v>20</v>
      </c>
      <c r="I9" s="85">
        <v>20</v>
      </c>
      <c r="J9" s="28">
        <v>20</v>
      </c>
      <c r="K9" s="254" t="s">
        <v>84</v>
      </c>
      <c r="L9" s="257" t="s">
        <v>98</v>
      </c>
      <c r="M9" s="260" t="s">
        <v>112</v>
      </c>
      <c r="N9" s="172" t="s">
        <v>113</v>
      </c>
      <c r="O9" s="314"/>
    </row>
    <row r="10" spans="1:19" ht="34.15" customHeight="1" thickBot="1" x14ac:dyDescent="0.25">
      <c r="A10" s="107"/>
      <c r="B10" s="25"/>
      <c r="C10" s="232"/>
      <c r="D10" s="235"/>
      <c r="E10" s="216"/>
      <c r="F10" s="204"/>
      <c r="G10" s="124" t="s">
        <v>8</v>
      </c>
      <c r="H10" s="86">
        <f t="shared" ref="H10:J10" si="0">H9</f>
        <v>20</v>
      </c>
      <c r="I10" s="86">
        <f t="shared" si="0"/>
        <v>20</v>
      </c>
      <c r="J10" s="87">
        <f t="shared" si="0"/>
        <v>20</v>
      </c>
      <c r="K10" s="256"/>
      <c r="L10" s="259"/>
      <c r="M10" s="262"/>
      <c r="N10" s="173"/>
      <c r="O10" s="315"/>
    </row>
    <row r="11" spans="1:19" ht="18.600000000000001" customHeight="1" x14ac:dyDescent="0.2">
      <c r="A11" s="105" t="s">
        <v>7</v>
      </c>
      <c r="B11" s="24" t="s">
        <v>7</v>
      </c>
      <c r="C11" s="230" t="s">
        <v>31</v>
      </c>
      <c r="D11" s="233" t="s">
        <v>35</v>
      </c>
      <c r="E11" s="215" t="s">
        <v>34</v>
      </c>
      <c r="F11" s="203" t="s">
        <v>71</v>
      </c>
      <c r="G11" s="123" t="s">
        <v>101</v>
      </c>
      <c r="H11" s="73">
        <v>0.7</v>
      </c>
      <c r="I11" s="85">
        <v>0.7</v>
      </c>
      <c r="J11" s="28">
        <v>0.7</v>
      </c>
      <c r="K11" s="254" t="s">
        <v>50</v>
      </c>
      <c r="L11" s="257" t="s">
        <v>99</v>
      </c>
      <c r="M11" s="260" t="s">
        <v>99</v>
      </c>
      <c r="N11" s="316" t="s">
        <v>114</v>
      </c>
      <c r="O11" s="317"/>
      <c r="P11" s="16"/>
    </row>
    <row r="12" spans="1:19" ht="12.6" customHeight="1" thickBot="1" x14ac:dyDescent="0.25">
      <c r="A12" s="107"/>
      <c r="B12" s="25"/>
      <c r="C12" s="232"/>
      <c r="D12" s="235"/>
      <c r="E12" s="216"/>
      <c r="F12" s="204"/>
      <c r="G12" s="124" t="s">
        <v>8</v>
      </c>
      <c r="H12" s="86">
        <f t="shared" ref="H12:J12" si="1">H11</f>
        <v>0.7</v>
      </c>
      <c r="I12" s="86">
        <f t="shared" si="1"/>
        <v>0.7</v>
      </c>
      <c r="J12" s="87">
        <f t="shared" si="1"/>
        <v>0.7</v>
      </c>
      <c r="K12" s="256"/>
      <c r="L12" s="259"/>
      <c r="M12" s="262"/>
      <c r="N12" s="173"/>
      <c r="O12" s="318"/>
      <c r="P12" s="16"/>
    </row>
    <row r="13" spans="1:19" ht="52.15" customHeight="1" x14ac:dyDescent="0.2">
      <c r="A13" s="105" t="s">
        <v>7</v>
      </c>
      <c r="B13" s="24" t="s">
        <v>7</v>
      </c>
      <c r="C13" s="230" t="s">
        <v>41</v>
      </c>
      <c r="D13" s="233" t="s">
        <v>85</v>
      </c>
      <c r="E13" s="215" t="s">
        <v>34</v>
      </c>
      <c r="F13" s="203" t="s">
        <v>71</v>
      </c>
      <c r="G13" s="123" t="s">
        <v>101</v>
      </c>
      <c r="H13" s="73">
        <v>7</v>
      </c>
      <c r="I13" s="85">
        <v>7</v>
      </c>
      <c r="J13" s="28">
        <v>0</v>
      </c>
      <c r="K13" s="254" t="s">
        <v>86</v>
      </c>
      <c r="L13" s="257" t="s">
        <v>100</v>
      </c>
      <c r="M13" s="260" t="s">
        <v>115</v>
      </c>
      <c r="N13" s="287" t="s">
        <v>90</v>
      </c>
      <c r="O13" s="290" t="s">
        <v>116</v>
      </c>
      <c r="P13" s="16"/>
    </row>
    <row r="14" spans="1:19" ht="20.45" customHeight="1" x14ac:dyDescent="0.2">
      <c r="A14" s="106"/>
      <c r="B14" s="69"/>
      <c r="C14" s="231"/>
      <c r="D14" s="234"/>
      <c r="E14" s="217"/>
      <c r="F14" s="205"/>
      <c r="G14" s="125" t="s">
        <v>82</v>
      </c>
      <c r="H14" s="88">
        <v>18.7</v>
      </c>
      <c r="I14" s="89">
        <v>18.7</v>
      </c>
      <c r="J14" s="90">
        <v>18</v>
      </c>
      <c r="K14" s="255"/>
      <c r="L14" s="258"/>
      <c r="M14" s="261"/>
      <c r="N14" s="288"/>
      <c r="O14" s="291"/>
      <c r="P14" s="16"/>
    </row>
    <row r="15" spans="1:19" ht="21" customHeight="1" thickBot="1" x14ac:dyDescent="0.25">
      <c r="A15" s="107"/>
      <c r="B15" s="25"/>
      <c r="C15" s="232"/>
      <c r="D15" s="235"/>
      <c r="E15" s="216"/>
      <c r="F15" s="204"/>
      <c r="G15" s="124" t="s">
        <v>8</v>
      </c>
      <c r="H15" s="86">
        <f>H13+H14</f>
        <v>25.7</v>
      </c>
      <c r="I15" s="86">
        <f>I13+I14</f>
        <v>25.7</v>
      </c>
      <c r="J15" s="87">
        <f>J13+J14</f>
        <v>18</v>
      </c>
      <c r="K15" s="256"/>
      <c r="L15" s="259"/>
      <c r="M15" s="262"/>
      <c r="N15" s="289"/>
      <c r="O15" s="292"/>
      <c r="P15" s="16"/>
    </row>
    <row r="16" spans="1:19" ht="14.45" customHeight="1" thickBot="1" x14ac:dyDescent="0.25">
      <c r="A16" s="107" t="s">
        <v>7</v>
      </c>
      <c r="B16" s="25" t="s">
        <v>7</v>
      </c>
      <c r="C16" s="236" t="s">
        <v>10</v>
      </c>
      <c r="D16" s="237"/>
      <c r="E16" s="237"/>
      <c r="F16" s="237"/>
      <c r="G16" s="238"/>
      <c r="H16" s="91">
        <f>H12+H10+H15</f>
        <v>46.4</v>
      </c>
      <c r="I16" s="91">
        <f t="shared" ref="I16:J16" si="2">I12+I10+I15</f>
        <v>46.4</v>
      </c>
      <c r="J16" s="91">
        <f t="shared" si="2"/>
        <v>38.700000000000003</v>
      </c>
      <c r="K16" s="26"/>
      <c r="L16" s="27"/>
      <c r="M16" s="27"/>
      <c r="N16" s="296"/>
      <c r="O16" s="297"/>
    </row>
    <row r="17" spans="1:16" ht="14.25" customHeight="1" thickBot="1" x14ac:dyDescent="0.25">
      <c r="A17" s="22" t="s">
        <v>7</v>
      </c>
      <c r="B17" s="23" t="s">
        <v>9</v>
      </c>
      <c r="C17" s="293" t="s">
        <v>58</v>
      </c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5"/>
    </row>
    <row r="18" spans="1:16" ht="65.45" customHeight="1" x14ac:dyDescent="0.2">
      <c r="A18" s="221" t="s">
        <v>7</v>
      </c>
      <c r="B18" s="224" t="s">
        <v>9</v>
      </c>
      <c r="C18" s="227" t="s">
        <v>29</v>
      </c>
      <c r="D18" s="218" t="s">
        <v>40</v>
      </c>
      <c r="E18" s="215" t="s">
        <v>34</v>
      </c>
      <c r="F18" s="203" t="s">
        <v>71</v>
      </c>
      <c r="G18" s="123" t="s">
        <v>101</v>
      </c>
      <c r="H18" s="28">
        <v>30</v>
      </c>
      <c r="I18" s="54">
        <v>30</v>
      </c>
      <c r="J18" s="73">
        <v>21.2</v>
      </c>
      <c r="K18" s="80" t="s">
        <v>59</v>
      </c>
      <c r="L18" s="126" t="s">
        <v>89</v>
      </c>
      <c r="M18" s="127" t="s">
        <v>117</v>
      </c>
      <c r="N18" s="100" t="s">
        <v>102</v>
      </c>
      <c r="O18" s="319"/>
      <c r="P18" s="16"/>
    </row>
    <row r="19" spans="1:16" ht="40.15" customHeight="1" x14ac:dyDescent="0.2">
      <c r="A19" s="222"/>
      <c r="B19" s="225"/>
      <c r="C19" s="228"/>
      <c r="D19" s="219"/>
      <c r="E19" s="217"/>
      <c r="F19" s="205"/>
      <c r="G19" s="351" t="s">
        <v>82</v>
      </c>
      <c r="H19" s="353">
        <v>0</v>
      </c>
      <c r="I19" s="355">
        <v>0</v>
      </c>
      <c r="J19" s="357">
        <v>0</v>
      </c>
      <c r="K19" s="81" t="s">
        <v>51</v>
      </c>
      <c r="L19" s="128" t="s">
        <v>88</v>
      </c>
      <c r="M19" s="129" t="s">
        <v>88</v>
      </c>
      <c r="N19" s="101"/>
      <c r="O19" s="320"/>
      <c r="P19" s="16"/>
    </row>
    <row r="20" spans="1:16" ht="27" customHeight="1" x14ac:dyDescent="0.2">
      <c r="A20" s="222"/>
      <c r="B20" s="225"/>
      <c r="C20" s="228"/>
      <c r="D20" s="219"/>
      <c r="E20" s="217"/>
      <c r="F20" s="205"/>
      <c r="G20" s="352"/>
      <c r="H20" s="354"/>
      <c r="I20" s="356"/>
      <c r="J20" s="358"/>
      <c r="K20" s="359" t="s">
        <v>52</v>
      </c>
      <c r="L20" s="304">
        <v>3</v>
      </c>
      <c r="M20" s="306">
        <v>3</v>
      </c>
      <c r="N20" s="345" t="s">
        <v>118</v>
      </c>
      <c r="O20" s="320"/>
      <c r="P20" s="16"/>
    </row>
    <row r="21" spans="1:16" ht="18.600000000000001" customHeight="1" thickBot="1" x14ac:dyDescent="0.25">
      <c r="A21" s="223"/>
      <c r="B21" s="226"/>
      <c r="C21" s="229"/>
      <c r="D21" s="220"/>
      <c r="E21" s="216"/>
      <c r="F21" s="204"/>
      <c r="G21" s="124" t="s">
        <v>8</v>
      </c>
      <c r="H21" s="29">
        <f>H18+H19</f>
        <v>30</v>
      </c>
      <c r="I21" s="29">
        <f>I18+I19</f>
        <v>30</v>
      </c>
      <c r="J21" s="74">
        <f>J18+J19</f>
        <v>21.2</v>
      </c>
      <c r="K21" s="360"/>
      <c r="L21" s="305"/>
      <c r="M21" s="307"/>
      <c r="N21" s="323"/>
      <c r="O21" s="321"/>
      <c r="P21" s="16"/>
    </row>
    <row r="22" spans="1:16" ht="14.25" customHeight="1" thickBot="1" x14ac:dyDescent="0.25">
      <c r="A22" s="30" t="s">
        <v>7</v>
      </c>
      <c r="B22" s="111" t="s">
        <v>9</v>
      </c>
      <c r="C22" s="31"/>
      <c r="D22" s="265" t="s">
        <v>10</v>
      </c>
      <c r="E22" s="266"/>
      <c r="F22" s="267"/>
      <c r="G22" s="32"/>
      <c r="H22" s="33">
        <f>H21</f>
        <v>30</v>
      </c>
      <c r="I22" s="33">
        <f t="shared" ref="I22:J22" si="3">I21</f>
        <v>30</v>
      </c>
      <c r="J22" s="33">
        <f t="shared" si="3"/>
        <v>21.2</v>
      </c>
      <c r="K22" s="26"/>
      <c r="L22" s="34"/>
      <c r="M22" s="34"/>
      <c r="N22" s="296"/>
      <c r="O22" s="297"/>
    </row>
    <row r="23" spans="1:16" ht="13.5" customHeight="1" thickBot="1" x14ac:dyDescent="0.25">
      <c r="A23" s="22" t="s">
        <v>7</v>
      </c>
      <c r="B23" s="23" t="s">
        <v>29</v>
      </c>
      <c r="C23" s="70" t="s">
        <v>36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2"/>
    </row>
    <row r="24" spans="1:16" ht="13.15" customHeight="1" x14ac:dyDescent="0.2">
      <c r="A24" s="143" t="s">
        <v>7</v>
      </c>
      <c r="B24" s="145" t="s">
        <v>29</v>
      </c>
      <c r="C24" s="147" t="s">
        <v>31</v>
      </c>
      <c r="D24" s="194" t="s">
        <v>60</v>
      </c>
      <c r="E24" s="197" t="s">
        <v>34</v>
      </c>
      <c r="F24" s="200" t="s">
        <v>71</v>
      </c>
      <c r="G24" s="130" t="s">
        <v>101</v>
      </c>
      <c r="H24" s="51">
        <v>3</v>
      </c>
      <c r="I24" s="35">
        <v>3</v>
      </c>
      <c r="J24" s="43">
        <v>2.8</v>
      </c>
      <c r="K24" s="252" t="s">
        <v>53</v>
      </c>
      <c r="L24" s="263" t="s">
        <v>87</v>
      </c>
      <c r="M24" s="285" t="s">
        <v>87</v>
      </c>
      <c r="N24" s="322" t="s">
        <v>93</v>
      </c>
      <c r="O24" s="290"/>
    </row>
    <row r="25" spans="1:16" ht="15" customHeight="1" thickBot="1" x14ac:dyDescent="0.25">
      <c r="A25" s="144"/>
      <c r="B25" s="146"/>
      <c r="C25" s="148"/>
      <c r="D25" s="157"/>
      <c r="E25" s="198"/>
      <c r="F25" s="202"/>
      <c r="G25" s="131" t="s">
        <v>8</v>
      </c>
      <c r="H25" s="29">
        <f t="shared" ref="H25:J25" si="4">H24</f>
        <v>3</v>
      </c>
      <c r="I25" s="29">
        <f t="shared" si="4"/>
        <v>3</v>
      </c>
      <c r="J25" s="44">
        <f t="shared" si="4"/>
        <v>2.8</v>
      </c>
      <c r="K25" s="253"/>
      <c r="L25" s="264"/>
      <c r="M25" s="286"/>
      <c r="N25" s="323"/>
      <c r="O25" s="292"/>
    </row>
    <row r="26" spans="1:16" ht="37.9" customHeight="1" x14ac:dyDescent="0.2">
      <c r="A26" s="143" t="s">
        <v>7</v>
      </c>
      <c r="B26" s="177" t="s">
        <v>29</v>
      </c>
      <c r="C26" s="147" t="s">
        <v>72</v>
      </c>
      <c r="D26" s="283" t="s">
        <v>73</v>
      </c>
      <c r="E26" s="195" t="s">
        <v>34</v>
      </c>
      <c r="F26" s="200" t="s">
        <v>71</v>
      </c>
      <c r="G26" s="130" t="s">
        <v>101</v>
      </c>
      <c r="H26" s="140">
        <v>30</v>
      </c>
      <c r="I26" s="140">
        <v>30</v>
      </c>
      <c r="J26" s="141">
        <v>29.7</v>
      </c>
      <c r="K26" s="302" t="s">
        <v>77</v>
      </c>
      <c r="L26" s="263">
        <v>1</v>
      </c>
      <c r="M26" s="285">
        <v>1</v>
      </c>
      <c r="N26" s="302" t="s">
        <v>91</v>
      </c>
      <c r="O26" s="349"/>
    </row>
    <row r="27" spans="1:16" ht="30.6" customHeight="1" thickBot="1" x14ac:dyDescent="0.25">
      <c r="A27" s="189"/>
      <c r="B27" s="178"/>
      <c r="C27" s="193"/>
      <c r="D27" s="284"/>
      <c r="E27" s="196"/>
      <c r="F27" s="201"/>
      <c r="G27" s="131" t="s">
        <v>8</v>
      </c>
      <c r="H27" s="29">
        <f t="shared" ref="H27:J27" si="5">H26</f>
        <v>30</v>
      </c>
      <c r="I27" s="29">
        <f t="shared" si="5"/>
        <v>30</v>
      </c>
      <c r="J27" s="142">
        <f t="shared" si="5"/>
        <v>29.7</v>
      </c>
      <c r="K27" s="303"/>
      <c r="L27" s="264"/>
      <c r="M27" s="286"/>
      <c r="N27" s="303"/>
      <c r="O27" s="350"/>
    </row>
    <row r="28" spans="1:16" ht="23.25" customHeight="1" x14ac:dyDescent="0.2">
      <c r="A28" s="153" t="s">
        <v>7</v>
      </c>
      <c r="B28" s="152" t="s">
        <v>29</v>
      </c>
      <c r="C28" s="151" t="s">
        <v>74</v>
      </c>
      <c r="D28" s="156" t="s">
        <v>75</v>
      </c>
      <c r="E28" s="336" t="s">
        <v>34</v>
      </c>
      <c r="F28" s="337" t="s">
        <v>71</v>
      </c>
      <c r="G28" s="132" t="s">
        <v>101</v>
      </c>
      <c r="H28" s="53">
        <v>0.4</v>
      </c>
      <c r="I28" s="36">
        <v>0.4</v>
      </c>
      <c r="J28" s="92">
        <v>0.4</v>
      </c>
      <c r="K28" s="154" t="s">
        <v>76</v>
      </c>
      <c r="L28" s="338">
        <v>4</v>
      </c>
      <c r="M28" s="340">
        <v>4</v>
      </c>
      <c r="N28" s="328" t="s">
        <v>92</v>
      </c>
      <c r="O28" s="291"/>
    </row>
    <row r="29" spans="1:16" ht="18.75" customHeight="1" thickBot="1" x14ac:dyDescent="0.25">
      <c r="A29" s="144"/>
      <c r="B29" s="146"/>
      <c r="C29" s="148"/>
      <c r="D29" s="157"/>
      <c r="E29" s="198"/>
      <c r="F29" s="202"/>
      <c r="G29" s="131" t="s">
        <v>8</v>
      </c>
      <c r="H29" s="29">
        <f>H28</f>
        <v>0.4</v>
      </c>
      <c r="I29" s="29">
        <f>I28</f>
        <v>0.4</v>
      </c>
      <c r="J29" s="44">
        <f>J28</f>
        <v>0.4</v>
      </c>
      <c r="K29" s="155"/>
      <c r="L29" s="339"/>
      <c r="M29" s="341"/>
      <c r="N29" s="329"/>
      <c r="O29" s="292"/>
    </row>
    <row r="30" spans="1:16" ht="55.15" customHeight="1" thickBot="1" x14ac:dyDescent="0.25">
      <c r="A30" s="143" t="s">
        <v>7</v>
      </c>
      <c r="B30" s="145" t="s">
        <v>29</v>
      </c>
      <c r="C30" s="147" t="s">
        <v>103</v>
      </c>
      <c r="D30" s="194" t="s">
        <v>104</v>
      </c>
      <c r="E30" s="197" t="s">
        <v>34</v>
      </c>
      <c r="F30" s="200" t="s">
        <v>71</v>
      </c>
      <c r="G30" s="130" t="s">
        <v>101</v>
      </c>
      <c r="H30" s="53">
        <v>5</v>
      </c>
      <c r="I30" s="36">
        <v>5</v>
      </c>
      <c r="J30" s="92">
        <v>5</v>
      </c>
      <c r="K30" s="96" t="s">
        <v>105</v>
      </c>
      <c r="L30" s="97" t="s">
        <v>87</v>
      </c>
      <c r="M30" s="98" t="s">
        <v>87</v>
      </c>
      <c r="N30" s="102" t="s">
        <v>119</v>
      </c>
      <c r="O30" s="103"/>
    </row>
    <row r="31" spans="1:16" ht="42" customHeight="1" thickBot="1" x14ac:dyDescent="0.25">
      <c r="A31" s="144"/>
      <c r="B31" s="146"/>
      <c r="C31" s="148"/>
      <c r="D31" s="344"/>
      <c r="E31" s="198"/>
      <c r="F31" s="202"/>
      <c r="G31" s="131" t="s">
        <v>8</v>
      </c>
      <c r="H31" s="29">
        <f>H30</f>
        <v>5</v>
      </c>
      <c r="I31" s="29">
        <f>I30</f>
        <v>5</v>
      </c>
      <c r="J31" s="44">
        <f>J30</f>
        <v>5</v>
      </c>
      <c r="K31" s="96" t="s">
        <v>106</v>
      </c>
      <c r="L31" s="97">
        <v>1</v>
      </c>
      <c r="M31" s="98">
        <v>0</v>
      </c>
      <c r="N31" s="102"/>
      <c r="O31" s="104" t="s">
        <v>120</v>
      </c>
    </row>
    <row r="32" spans="1:16" ht="14.25" customHeight="1" thickBot="1" x14ac:dyDescent="0.25">
      <c r="A32" s="107" t="s">
        <v>7</v>
      </c>
      <c r="B32" s="108" t="s">
        <v>29</v>
      </c>
      <c r="C32" s="170" t="s">
        <v>10</v>
      </c>
      <c r="D32" s="171"/>
      <c r="E32" s="171"/>
      <c r="F32" s="171"/>
      <c r="G32" s="171"/>
      <c r="H32" s="47">
        <f>H25+H27+H29+H31</f>
        <v>38.4</v>
      </c>
      <c r="I32" s="47">
        <f t="shared" ref="I32:J32" si="6">I25+I27+I29+I31</f>
        <v>38.4</v>
      </c>
      <c r="J32" s="47">
        <f t="shared" si="6"/>
        <v>37.9</v>
      </c>
      <c r="K32" s="27"/>
      <c r="L32" s="39"/>
      <c r="M32" s="99"/>
      <c r="N32" s="330"/>
      <c r="O32" s="331"/>
    </row>
    <row r="33" spans="1:16" ht="12.75" customHeight="1" thickBot="1" x14ac:dyDescent="0.25">
      <c r="A33" s="22" t="s">
        <v>7</v>
      </c>
      <c r="B33" s="23" t="s">
        <v>30</v>
      </c>
      <c r="C33" s="293" t="s">
        <v>61</v>
      </c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5"/>
    </row>
    <row r="34" spans="1:16" ht="25.15" customHeight="1" x14ac:dyDescent="0.2">
      <c r="A34" s="143" t="s">
        <v>7</v>
      </c>
      <c r="B34" s="145" t="s">
        <v>30</v>
      </c>
      <c r="C34" s="147" t="s">
        <v>33</v>
      </c>
      <c r="D34" s="194" t="s">
        <v>39</v>
      </c>
      <c r="E34" s="197" t="s">
        <v>34</v>
      </c>
      <c r="F34" s="200" t="s">
        <v>71</v>
      </c>
      <c r="G34" s="133" t="s">
        <v>101</v>
      </c>
      <c r="H34" s="52">
        <v>6</v>
      </c>
      <c r="I34" s="35">
        <v>6</v>
      </c>
      <c r="J34" s="43">
        <v>3.3</v>
      </c>
      <c r="K34" s="172" t="s">
        <v>54</v>
      </c>
      <c r="L34" s="332">
        <v>2</v>
      </c>
      <c r="M34" s="334">
        <v>2</v>
      </c>
      <c r="N34" s="346" t="s">
        <v>121</v>
      </c>
      <c r="O34" s="319"/>
    </row>
    <row r="35" spans="1:16" ht="18.600000000000001" customHeight="1" thickBot="1" x14ac:dyDescent="0.25">
      <c r="A35" s="144"/>
      <c r="B35" s="146"/>
      <c r="C35" s="148"/>
      <c r="D35" s="157"/>
      <c r="E35" s="198"/>
      <c r="F35" s="202"/>
      <c r="G35" s="124" t="s">
        <v>8</v>
      </c>
      <c r="H35" s="50">
        <f>SUM(H34)</f>
        <v>6</v>
      </c>
      <c r="I35" s="29">
        <f>I34</f>
        <v>6</v>
      </c>
      <c r="J35" s="44">
        <f>J34</f>
        <v>3.3</v>
      </c>
      <c r="K35" s="173"/>
      <c r="L35" s="333"/>
      <c r="M35" s="335"/>
      <c r="N35" s="329"/>
      <c r="O35" s="321"/>
    </row>
    <row r="36" spans="1:16" ht="13.15" customHeight="1" thickBot="1" x14ac:dyDescent="0.25">
      <c r="A36" s="107" t="s">
        <v>7</v>
      </c>
      <c r="B36" s="108" t="s">
        <v>30</v>
      </c>
      <c r="C36" s="70" t="s">
        <v>10</v>
      </c>
      <c r="D36" s="71"/>
      <c r="E36" s="71"/>
      <c r="F36" s="71"/>
      <c r="G36" s="75"/>
      <c r="H36" s="42">
        <f>H35</f>
        <v>6</v>
      </c>
      <c r="I36" s="42">
        <f t="shared" ref="I36:J36" si="7">I35</f>
        <v>6</v>
      </c>
      <c r="J36" s="42">
        <f t="shared" si="7"/>
        <v>3.3</v>
      </c>
      <c r="K36" s="27"/>
      <c r="L36" s="27"/>
      <c r="M36" s="27"/>
      <c r="N36" s="326"/>
      <c r="O36" s="327"/>
    </row>
    <row r="37" spans="1:16" ht="29.45" customHeight="1" thickBot="1" x14ac:dyDescent="0.25">
      <c r="A37" s="22" t="s">
        <v>7</v>
      </c>
      <c r="B37" s="23" t="s">
        <v>31</v>
      </c>
      <c r="C37" s="70" t="s">
        <v>38</v>
      </c>
      <c r="D37" s="71"/>
      <c r="E37" s="71"/>
      <c r="F37" s="71"/>
      <c r="G37" s="71"/>
      <c r="H37" s="71"/>
      <c r="I37" s="71"/>
      <c r="J37" s="71"/>
      <c r="K37" s="71"/>
      <c r="L37" s="71"/>
      <c r="M37" s="347"/>
      <c r="N37" s="347"/>
      <c r="O37" s="348"/>
    </row>
    <row r="38" spans="1:16" ht="22.15" customHeight="1" x14ac:dyDescent="0.2">
      <c r="A38" s="143" t="s">
        <v>7</v>
      </c>
      <c r="B38" s="177" t="s">
        <v>31</v>
      </c>
      <c r="C38" s="147" t="s">
        <v>31</v>
      </c>
      <c r="D38" s="194" t="s">
        <v>42</v>
      </c>
      <c r="E38" s="195" t="s">
        <v>34</v>
      </c>
      <c r="F38" s="200" t="s">
        <v>71</v>
      </c>
      <c r="G38" s="134" t="s">
        <v>101</v>
      </c>
      <c r="H38" s="51">
        <v>15.5</v>
      </c>
      <c r="I38" s="35">
        <v>15.5</v>
      </c>
      <c r="J38" s="43">
        <v>11.1</v>
      </c>
      <c r="K38" s="172" t="s">
        <v>62</v>
      </c>
      <c r="L38" s="342">
        <v>100</v>
      </c>
      <c r="M38" s="149">
        <v>55</v>
      </c>
      <c r="N38" s="322" t="s">
        <v>122</v>
      </c>
      <c r="O38" s="290" t="s">
        <v>123</v>
      </c>
    </row>
    <row r="39" spans="1:16" ht="22.15" customHeight="1" thickBot="1" x14ac:dyDescent="0.25">
      <c r="A39" s="189"/>
      <c r="B39" s="178"/>
      <c r="C39" s="193"/>
      <c r="D39" s="157"/>
      <c r="E39" s="196"/>
      <c r="F39" s="201"/>
      <c r="G39" s="131" t="s">
        <v>8</v>
      </c>
      <c r="H39" s="29">
        <f t="shared" ref="H39:J39" si="8">SUM(H38)</f>
        <v>15.5</v>
      </c>
      <c r="I39" s="29">
        <f t="shared" si="8"/>
        <v>15.5</v>
      </c>
      <c r="J39" s="45">
        <f t="shared" si="8"/>
        <v>11.1</v>
      </c>
      <c r="K39" s="173"/>
      <c r="L39" s="343"/>
      <c r="M39" s="150"/>
      <c r="N39" s="323"/>
      <c r="O39" s="292"/>
    </row>
    <row r="40" spans="1:16" ht="16.149999999999999" customHeight="1" x14ac:dyDescent="0.2">
      <c r="A40" s="143" t="s">
        <v>7</v>
      </c>
      <c r="B40" s="177" t="s">
        <v>31</v>
      </c>
      <c r="C40" s="147" t="s">
        <v>32</v>
      </c>
      <c r="D40" s="194" t="s">
        <v>107</v>
      </c>
      <c r="E40" s="195" t="s">
        <v>34</v>
      </c>
      <c r="F40" s="200" t="s">
        <v>71</v>
      </c>
      <c r="G40" s="134" t="s">
        <v>101</v>
      </c>
      <c r="H40" s="51">
        <v>38.4</v>
      </c>
      <c r="I40" s="35">
        <v>38.4</v>
      </c>
      <c r="J40" s="43">
        <v>0</v>
      </c>
      <c r="K40" s="172" t="s">
        <v>108</v>
      </c>
      <c r="L40" s="342" t="s">
        <v>87</v>
      </c>
      <c r="M40" s="149" t="s">
        <v>87</v>
      </c>
      <c r="N40" s="324"/>
      <c r="O40" s="290" t="s">
        <v>124</v>
      </c>
    </row>
    <row r="41" spans="1:16" ht="24" customHeight="1" thickBot="1" x14ac:dyDescent="0.25">
      <c r="A41" s="189"/>
      <c r="B41" s="178"/>
      <c r="C41" s="193"/>
      <c r="D41" s="157"/>
      <c r="E41" s="196"/>
      <c r="F41" s="201"/>
      <c r="G41" s="131" t="s">
        <v>8</v>
      </c>
      <c r="H41" s="29">
        <f t="shared" ref="H41:J41" si="9">SUM(H40)</f>
        <v>38.4</v>
      </c>
      <c r="I41" s="29">
        <f t="shared" si="9"/>
        <v>38.4</v>
      </c>
      <c r="J41" s="45">
        <f t="shared" si="9"/>
        <v>0</v>
      </c>
      <c r="K41" s="173"/>
      <c r="L41" s="343"/>
      <c r="M41" s="150"/>
      <c r="N41" s="325"/>
      <c r="O41" s="292"/>
    </row>
    <row r="42" spans="1:16" ht="13.5" thickBot="1" x14ac:dyDescent="0.25">
      <c r="A42" s="107" t="s">
        <v>7</v>
      </c>
      <c r="B42" s="108" t="s">
        <v>31</v>
      </c>
      <c r="C42" s="170" t="s">
        <v>10</v>
      </c>
      <c r="D42" s="171"/>
      <c r="E42" s="171"/>
      <c r="F42" s="171"/>
      <c r="G42" s="171"/>
      <c r="H42" s="47">
        <f>H39+H41</f>
        <v>53.9</v>
      </c>
      <c r="I42" s="47">
        <f t="shared" ref="I42:J42" si="10">I39+I41</f>
        <v>53.9</v>
      </c>
      <c r="J42" s="47">
        <f t="shared" si="10"/>
        <v>11.1</v>
      </c>
      <c r="K42" s="93"/>
      <c r="L42" s="82"/>
      <c r="M42" s="82"/>
      <c r="N42" s="326"/>
      <c r="O42" s="327"/>
    </row>
    <row r="43" spans="1:16" ht="13.5" thickBot="1" x14ac:dyDescent="0.25">
      <c r="A43" s="22" t="s">
        <v>9</v>
      </c>
      <c r="B43" s="168" t="s">
        <v>11</v>
      </c>
      <c r="C43" s="169"/>
      <c r="D43" s="169"/>
      <c r="E43" s="169"/>
      <c r="F43" s="169"/>
      <c r="G43" s="169"/>
      <c r="H43" s="48">
        <f>H42+H36+H32+H22+H16</f>
        <v>174.70000000000002</v>
      </c>
      <c r="I43" s="48">
        <f>I42+I36+I32+I22+I16</f>
        <v>174.70000000000002</v>
      </c>
      <c r="J43" s="46">
        <f>J42+J36+J32+J22+J16</f>
        <v>112.2</v>
      </c>
      <c r="K43" s="94"/>
      <c r="L43" s="83"/>
      <c r="M43" s="83"/>
      <c r="N43" s="76"/>
      <c r="O43" s="77"/>
    </row>
    <row r="44" spans="1:16" ht="13.5" thickBot="1" x14ac:dyDescent="0.25">
      <c r="A44" s="37" t="s">
        <v>7</v>
      </c>
      <c r="B44" s="167" t="s">
        <v>12</v>
      </c>
      <c r="C44" s="167"/>
      <c r="D44" s="167"/>
      <c r="E44" s="167"/>
      <c r="F44" s="167"/>
      <c r="G44" s="167"/>
      <c r="H44" s="38">
        <f t="shared" ref="H44:J44" si="11">H43</f>
        <v>174.70000000000002</v>
      </c>
      <c r="I44" s="49">
        <f t="shared" si="11"/>
        <v>174.70000000000002</v>
      </c>
      <c r="J44" s="38">
        <f t="shared" si="11"/>
        <v>112.2</v>
      </c>
      <c r="K44" s="95"/>
      <c r="L44" s="84"/>
      <c r="M44" s="84"/>
      <c r="N44" s="78"/>
      <c r="O44" s="79"/>
    </row>
    <row r="45" spans="1:16" ht="20.25" customHeight="1" x14ac:dyDescent="0.2">
      <c r="A45" s="55"/>
      <c r="B45" s="56"/>
      <c r="C45" s="56"/>
      <c r="D45" s="56"/>
      <c r="E45" s="56"/>
      <c r="F45" s="115"/>
      <c r="G45" s="115"/>
      <c r="H45" s="115"/>
      <c r="I45" s="115"/>
      <c r="J45" s="115"/>
      <c r="K45" s="57"/>
      <c r="L45" s="57"/>
      <c r="M45" s="57"/>
      <c r="N45" s="58"/>
      <c r="O45" s="58"/>
      <c r="P45" s="7"/>
    </row>
    <row r="46" spans="1:16" ht="20.25" customHeight="1" x14ac:dyDescent="0.2">
      <c r="A46" s="55"/>
      <c r="B46" s="56"/>
      <c r="C46" s="135"/>
      <c r="D46" s="136"/>
      <c r="E46" s="20"/>
      <c r="F46" s="188" t="s">
        <v>13</v>
      </c>
      <c r="G46" s="188"/>
      <c r="H46" s="188"/>
      <c r="I46" s="188"/>
      <c r="J46" s="188"/>
      <c r="K46" s="57"/>
      <c r="L46" s="57"/>
      <c r="M46" s="57"/>
      <c r="N46" s="58"/>
      <c r="O46" s="58"/>
      <c r="P46" s="7"/>
    </row>
    <row r="47" spans="1:16" ht="10.9" customHeight="1" thickBot="1" x14ac:dyDescent="0.25">
      <c r="A47" s="112"/>
      <c r="B47" s="112"/>
      <c r="C47" s="8"/>
      <c r="D47" s="8"/>
      <c r="E47" s="8"/>
      <c r="F47" s="199"/>
      <c r="G47" s="199"/>
      <c r="H47" s="199"/>
      <c r="I47" s="199"/>
      <c r="J47" s="199"/>
      <c r="K47" s="112"/>
      <c r="L47" s="137"/>
      <c r="M47" s="112"/>
      <c r="N47" s="115"/>
      <c r="O47" s="115"/>
    </row>
    <row r="48" spans="1:16" ht="79.900000000000006" customHeight="1" thickBot="1" x14ac:dyDescent="0.25">
      <c r="A48" s="112"/>
      <c r="B48" s="112"/>
      <c r="C48" s="190" t="s">
        <v>14</v>
      </c>
      <c r="D48" s="191"/>
      <c r="E48" s="191"/>
      <c r="F48" s="191"/>
      <c r="G48" s="192"/>
      <c r="H48" s="138" t="s">
        <v>109</v>
      </c>
      <c r="I48" s="139" t="s">
        <v>110</v>
      </c>
      <c r="J48" s="139" t="s">
        <v>111</v>
      </c>
      <c r="K48" s="112"/>
      <c r="L48" s="137"/>
      <c r="M48" s="112"/>
      <c r="N48" s="115"/>
      <c r="O48" s="115"/>
    </row>
    <row r="49" spans="1:15" ht="13.9" customHeight="1" thickBot="1" x14ac:dyDescent="0.25">
      <c r="A49" s="112"/>
      <c r="B49" s="112"/>
      <c r="C49" s="182" t="s">
        <v>15</v>
      </c>
      <c r="D49" s="183"/>
      <c r="E49" s="183"/>
      <c r="F49" s="183"/>
      <c r="G49" s="184"/>
      <c r="H49" s="59">
        <f>H50+H51+H52+H55+H53+H54</f>
        <v>174.7</v>
      </c>
      <c r="I49" s="59">
        <f t="shared" ref="I49:J49" si="12">I50+I51+I52+I55+I53+I54</f>
        <v>174.7</v>
      </c>
      <c r="J49" s="66">
        <f t="shared" si="12"/>
        <v>112.2</v>
      </c>
      <c r="K49" s="58"/>
      <c r="L49" s="58"/>
      <c r="M49" s="58"/>
      <c r="N49" s="115"/>
      <c r="O49" s="115"/>
    </row>
    <row r="50" spans="1:15" ht="13.15" customHeight="1" x14ac:dyDescent="0.2">
      <c r="A50" s="112"/>
      <c r="B50" s="112"/>
      <c r="C50" s="174" t="s">
        <v>46</v>
      </c>
      <c r="D50" s="175"/>
      <c r="E50" s="175"/>
      <c r="F50" s="175"/>
      <c r="G50" s="176"/>
      <c r="H50" s="60">
        <v>156</v>
      </c>
      <c r="I50" s="110">
        <v>156</v>
      </c>
      <c r="J50" s="110">
        <v>94.2</v>
      </c>
      <c r="K50" s="112"/>
      <c r="L50" s="137"/>
      <c r="M50" s="112"/>
      <c r="N50" s="115"/>
      <c r="O50" s="115"/>
    </row>
    <row r="51" spans="1:15" ht="26.45" customHeight="1" x14ac:dyDescent="0.2">
      <c r="A51" s="112"/>
      <c r="B51" s="112"/>
      <c r="C51" s="164" t="s">
        <v>83</v>
      </c>
      <c r="D51" s="165"/>
      <c r="E51" s="165"/>
      <c r="F51" s="165"/>
      <c r="G51" s="166"/>
      <c r="H51" s="61"/>
      <c r="I51" s="62"/>
      <c r="J51" s="62"/>
      <c r="K51" s="112"/>
      <c r="L51" s="137"/>
      <c r="M51" s="112"/>
      <c r="N51" s="115"/>
      <c r="O51" s="115"/>
    </row>
    <row r="52" spans="1:15" ht="13.15" customHeight="1" x14ac:dyDescent="0.2">
      <c r="A52" s="112"/>
      <c r="B52" s="112"/>
      <c r="C52" s="164" t="s">
        <v>78</v>
      </c>
      <c r="D52" s="179"/>
      <c r="E52" s="179"/>
      <c r="F52" s="179"/>
      <c r="G52" s="180"/>
      <c r="H52" s="61">
        <v>18.7</v>
      </c>
      <c r="I52" s="62">
        <v>18.7</v>
      </c>
      <c r="J52" s="62">
        <v>18</v>
      </c>
      <c r="K52" s="112"/>
      <c r="L52" s="137"/>
      <c r="M52" s="112"/>
      <c r="N52" s="115"/>
      <c r="O52" s="115"/>
    </row>
    <row r="53" spans="1:15" ht="13.9" customHeight="1" x14ac:dyDescent="0.2">
      <c r="A53" s="112"/>
      <c r="B53" s="112"/>
      <c r="C53" s="174" t="s">
        <v>47</v>
      </c>
      <c r="D53" s="175"/>
      <c r="E53" s="175"/>
      <c r="F53" s="175"/>
      <c r="G53" s="181"/>
      <c r="H53" s="63"/>
      <c r="I53" s="109"/>
      <c r="J53" s="109"/>
      <c r="K53" s="112"/>
      <c r="L53" s="137"/>
      <c r="M53" s="112"/>
      <c r="N53" s="115"/>
      <c r="O53" s="115"/>
    </row>
    <row r="54" spans="1:15" ht="13.9" customHeight="1" x14ac:dyDescent="0.2">
      <c r="A54" s="112"/>
      <c r="B54" s="112"/>
      <c r="C54" s="185" t="s">
        <v>48</v>
      </c>
      <c r="D54" s="186"/>
      <c r="E54" s="186"/>
      <c r="F54" s="186"/>
      <c r="G54" s="187"/>
      <c r="H54" s="63"/>
      <c r="I54" s="109"/>
      <c r="J54" s="109"/>
      <c r="K54" s="112"/>
      <c r="L54" s="137"/>
      <c r="M54" s="112"/>
      <c r="N54" s="115"/>
      <c r="O54" s="115"/>
    </row>
    <row r="55" spans="1:15" ht="15" customHeight="1" thickBot="1" x14ac:dyDescent="0.25">
      <c r="A55" s="112"/>
      <c r="B55" s="112"/>
      <c r="C55" s="164" t="s">
        <v>80</v>
      </c>
      <c r="D55" s="165"/>
      <c r="E55" s="165"/>
      <c r="F55" s="165"/>
      <c r="G55" s="166"/>
      <c r="H55" s="63"/>
      <c r="I55" s="109"/>
      <c r="J55" s="109"/>
      <c r="K55" s="112"/>
      <c r="L55" s="137"/>
      <c r="M55" s="112"/>
      <c r="N55" s="115"/>
      <c r="O55" s="115"/>
    </row>
    <row r="56" spans="1:15" ht="13.15" customHeight="1" thickBot="1" x14ac:dyDescent="0.25">
      <c r="A56" s="112"/>
      <c r="B56" s="112"/>
      <c r="C56" s="182" t="s">
        <v>16</v>
      </c>
      <c r="D56" s="183"/>
      <c r="E56" s="183"/>
      <c r="F56" s="183"/>
      <c r="G56" s="184"/>
      <c r="H56" s="64">
        <f>H57*1</f>
        <v>0</v>
      </c>
      <c r="I56" s="64">
        <f t="shared" ref="I56:J56" si="13">I57*1</f>
        <v>0</v>
      </c>
      <c r="J56" s="67">
        <f t="shared" si="13"/>
        <v>0</v>
      </c>
      <c r="K56" s="112"/>
      <c r="L56" s="137"/>
      <c r="M56" s="112"/>
      <c r="N56" s="115"/>
      <c r="O56" s="115"/>
    </row>
    <row r="57" spans="1:15" ht="13.15" customHeight="1" thickBot="1" x14ac:dyDescent="0.25">
      <c r="A57" s="112"/>
      <c r="B57" s="112"/>
      <c r="C57" s="158" t="s">
        <v>49</v>
      </c>
      <c r="D57" s="159"/>
      <c r="E57" s="159"/>
      <c r="F57" s="159"/>
      <c r="G57" s="160"/>
      <c r="H57" s="63"/>
      <c r="I57" s="109"/>
      <c r="J57" s="109"/>
      <c r="K57" s="112"/>
      <c r="L57" s="137"/>
      <c r="M57" s="112"/>
      <c r="N57" s="115"/>
      <c r="O57" s="115"/>
    </row>
    <row r="58" spans="1:15" ht="13.9" customHeight="1" thickBot="1" x14ac:dyDescent="0.25">
      <c r="A58" s="112"/>
      <c r="B58" s="112"/>
      <c r="C58" s="161" t="s">
        <v>17</v>
      </c>
      <c r="D58" s="162"/>
      <c r="E58" s="162"/>
      <c r="F58" s="162"/>
      <c r="G58" s="163"/>
      <c r="H58" s="65">
        <f>H56+H49</f>
        <v>174.7</v>
      </c>
      <c r="I58" s="65">
        <f t="shared" ref="I58:J58" si="14">I56+I49</f>
        <v>174.7</v>
      </c>
      <c r="J58" s="68">
        <f t="shared" si="14"/>
        <v>112.2</v>
      </c>
      <c r="K58" s="112"/>
      <c r="L58" s="137"/>
      <c r="M58" s="112"/>
      <c r="N58" s="115"/>
      <c r="O58" s="115"/>
    </row>
    <row r="65" spans="18:18" x14ac:dyDescent="0.2">
      <c r="R65" s="5">
        <v>0</v>
      </c>
    </row>
  </sheetData>
  <mergeCells count="161">
    <mergeCell ref="N20:N21"/>
    <mergeCell ref="N34:N35"/>
    <mergeCell ref="M37:O37"/>
    <mergeCell ref="O24:O25"/>
    <mergeCell ref="N26:N27"/>
    <mergeCell ref="O26:O27"/>
    <mergeCell ref="G19:G20"/>
    <mergeCell ref="H19:H20"/>
    <mergeCell ref="I19:I20"/>
    <mergeCell ref="J19:J20"/>
    <mergeCell ref="O34:O35"/>
    <mergeCell ref="K20:K21"/>
    <mergeCell ref="N22:O22"/>
    <mergeCell ref="N38:N39"/>
    <mergeCell ref="O38:O39"/>
    <mergeCell ref="N40:N41"/>
    <mergeCell ref="O40:O41"/>
    <mergeCell ref="N42:O42"/>
    <mergeCell ref="N36:O36"/>
    <mergeCell ref="N28:N29"/>
    <mergeCell ref="O28:O29"/>
    <mergeCell ref="C33:O33"/>
    <mergeCell ref="N32:O32"/>
    <mergeCell ref="L34:L35"/>
    <mergeCell ref="M34:M35"/>
    <mergeCell ref="E28:E29"/>
    <mergeCell ref="F28:F29"/>
    <mergeCell ref="L28:L29"/>
    <mergeCell ref="M28:M29"/>
    <mergeCell ref="M40:M41"/>
    <mergeCell ref="L40:L41"/>
    <mergeCell ref="D30:D31"/>
    <mergeCell ref="E30:E31"/>
    <mergeCell ref="F30:F31"/>
    <mergeCell ref="L38:L39"/>
    <mergeCell ref="N13:N15"/>
    <mergeCell ref="O13:O15"/>
    <mergeCell ref="C17:O17"/>
    <mergeCell ref="N16:O16"/>
    <mergeCell ref="N4:N6"/>
    <mergeCell ref="O4:O6"/>
    <mergeCell ref="K26:K27"/>
    <mergeCell ref="L9:L10"/>
    <mergeCell ref="M9:M10"/>
    <mergeCell ref="L20:L21"/>
    <mergeCell ref="M20:M21"/>
    <mergeCell ref="M11:M12"/>
    <mergeCell ref="L11:L12"/>
    <mergeCell ref="B7:O7"/>
    <mergeCell ref="C8:O8"/>
    <mergeCell ref="N9:N10"/>
    <mergeCell ref="O9:O10"/>
    <mergeCell ref="N11:N12"/>
    <mergeCell ref="O11:O12"/>
    <mergeCell ref="M24:M25"/>
    <mergeCell ref="K9:K10"/>
    <mergeCell ref="O18:O21"/>
    <mergeCell ref="N24:N25"/>
    <mergeCell ref="K11:K12"/>
    <mergeCell ref="I1:M1"/>
    <mergeCell ref="E4:E6"/>
    <mergeCell ref="F4:F6"/>
    <mergeCell ref="G4:G6"/>
    <mergeCell ref="H5:H6"/>
    <mergeCell ref="I5:I6"/>
    <mergeCell ref="E26:E27"/>
    <mergeCell ref="F26:F27"/>
    <mergeCell ref="D26:D27"/>
    <mergeCell ref="L26:L27"/>
    <mergeCell ref="M26:M27"/>
    <mergeCell ref="C4:C6"/>
    <mergeCell ref="K5:K6"/>
    <mergeCell ref="L5:M5"/>
    <mergeCell ref="K4:M4"/>
    <mergeCell ref="D3:K3"/>
    <mergeCell ref="H4:J4"/>
    <mergeCell ref="J5:J6"/>
    <mergeCell ref="A24:A25"/>
    <mergeCell ref="B24:B25"/>
    <mergeCell ref="C24:C25"/>
    <mergeCell ref="D24:D25"/>
    <mergeCell ref="E9:E10"/>
    <mergeCell ref="F9:F10"/>
    <mergeCell ref="K24:K25"/>
    <mergeCell ref="K13:K15"/>
    <mergeCell ref="L13:L15"/>
    <mergeCell ref="M13:M15"/>
    <mergeCell ref="L24:L25"/>
    <mergeCell ref="E24:E25"/>
    <mergeCell ref="D22:F22"/>
    <mergeCell ref="A26:A27"/>
    <mergeCell ref="F11:F12"/>
    <mergeCell ref="F24:F25"/>
    <mergeCell ref="F13:F15"/>
    <mergeCell ref="B26:B27"/>
    <mergeCell ref="C26:C27"/>
    <mergeCell ref="A4:A6"/>
    <mergeCell ref="B4:B6"/>
    <mergeCell ref="D4:D6"/>
    <mergeCell ref="E11:E12"/>
    <mergeCell ref="E18:E21"/>
    <mergeCell ref="D18:D21"/>
    <mergeCell ref="A18:A21"/>
    <mergeCell ref="B18:B21"/>
    <mergeCell ref="C18:C21"/>
    <mergeCell ref="C13:C15"/>
    <mergeCell ref="D13:D15"/>
    <mergeCell ref="E13:E15"/>
    <mergeCell ref="C11:C12"/>
    <mergeCell ref="D11:D12"/>
    <mergeCell ref="C16:G16"/>
    <mergeCell ref="F18:F21"/>
    <mergeCell ref="C9:C10"/>
    <mergeCell ref="D9:D10"/>
    <mergeCell ref="A40:A41"/>
    <mergeCell ref="C34:C35"/>
    <mergeCell ref="A34:A35"/>
    <mergeCell ref="B34:B35"/>
    <mergeCell ref="C48:G48"/>
    <mergeCell ref="A38:A39"/>
    <mergeCell ref="B38:B39"/>
    <mergeCell ref="C38:C39"/>
    <mergeCell ref="D38:D39"/>
    <mergeCell ref="E38:E39"/>
    <mergeCell ref="D34:D35"/>
    <mergeCell ref="E34:E35"/>
    <mergeCell ref="F47:J47"/>
    <mergeCell ref="F38:F39"/>
    <mergeCell ref="F34:F35"/>
    <mergeCell ref="C40:C41"/>
    <mergeCell ref="D40:D41"/>
    <mergeCell ref="E40:E41"/>
    <mergeCell ref="F40:F41"/>
    <mergeCell ref="C57:G57"/>
    <mergeCell ref="C58:G58"/>
    <mergeCell ref="C55:G55"/>
    <mergeCell ref="B44:G44"/>
    <mergeCell ref="B43:G43"/>
    <mergeCell ref="C42:G42"/>
    <mergeCell ref="C32:G32"/>
    <mergeCell ref="K38:K39"/>
    <mergeCell ref="C50:G50"/>
    <mergeCell ref="B40:B41"/>
    <mergeCell ref="C51:G51"/>
    <mergeCell ref="C52:G52"/>
    <mergeCell ref="C53:G53"/>
    <mergeCell ref="C56:G56"/>
    <mergeCell ref="C54:G54"/>
    <mergeCell ref="C49:G49"/>
    <mergeCell ref="F46:J46"/>
    <mergeCell ref="K40:K41"/>
    <mergeCell ref="K34:K35"/>
    <mergeCell ref="A30:A31"/>
    <mergeCell ref="B30:B31"/>
    <mergeCell ref="C30:C31"/>
    <mergeCell ref="M38:M39"/>
    <mergeCell ref="C28:C29"/>
    <mergeCell ref="B28:B29"/>
    <mergeCell ref="A28:A29"/>
    <mergeCell ref="K28:K29"/>
    <mergeCell ref="D28:D29"/>
  </mergeCells>
  <phoneticPr fontId="1" type="noConversion"/>
  <pageMargins left="0.55118110236220474" right="0.35433070866141736" top="0.59055118110236227" bottom="0.59055118110236227" header="0.51181102362204722" footer="0.51181102362204722"/>
  <pageSetup paperSize="9" scale="74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G9" sqref="G9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3" ht="13.5" thickBot="1" x14ac:dyDescent="0.25">
      <c r="C2" t="s">
        <v>26</v>
      </c>
    </row>
    <row r="3" spans="2:3" ht="32.25" thickBot="1" x14ac:dyDescent="0.25">
      <c r="B3" s="9" t="s">
        <v>18</v>
      </c>
      <c r="C3" s="10" t="s">
        <v>19</v>
      </c>
    </row>
    <row r="4" spans="2:3" ht="15.75" x14ac:dyDescent="0.2">
      <c r="B4" s="40">
        <v>0</v>
      </c>
      <c r="C4" s="41" t="s">
        <v>20</v>
      </c>
    </row>
    <row r="5" spans="2:3" ht="15.75" x14ac:dyDescent="0.2">
      <c r="B5" s="11">
        <v>1</v>
      </c>
      <c r="C5" s="12" t="s">
        <v>22</v>
      </c>
    </row>
    <row r="6" spans="2:3" ht="15.75" x14ac:dyDescent="0.2">
      <c r="B6" s="11">
        <v>2</v>
      </c>
      <c r="C6" s="12" t="s">
        <v>21</v>
      </c>
    </row>
    <row r="7" spans="2:3" ht="15.75" x14ac:dyDescent="0.2">
      <c r="B7" s="11">
        <v>3</v>
      </c>
      <c r="C7" s="12" t="s">
        <v>24</v>
      </c>
    </row>
    <row r="8" spans="2:3" ht="15.75" x14ac:dyDescent="0.2">
      <c r="B8" s="11">
        <v>4</v>
      </c>
      <c r="C8" s="12" t="s">
        <v>63</v>
      </c>
    </row>
    <row r="9" spans="2:3" ht="15.75" x14ac:dyDescent="0.2">
      <c r="B9" s="11">
        <v>5</v>
      </c>
      <c r="C9" s="12" t="s">
        <v>64</v>
      </c>
    </row>
    <row r="10" spans="2:3" ht="15.75" x14ac:dyDescent="0.2">
      <c r="B10" s="11">
        <v>6</v>
      </c>
      <c r="C10" s="12" t="s">
        <v>25</v>
      </c>
    </row>
    <row r="11" spans="2:3" ht="15.75" x14ac:dyDescent="0.2">
      <c r="B11" s="11">
        <v>7</v>
      </c>
      <c r="C11" s="12" t="s">
        <v>65</v>
      </c>
    </row>
    <row r="12" spans="2:3" ht="15.75" x14ac:dyDescent="0.2">
      <c r="B12" s="11">
        <v>8</v>
      </c>
      <c r="C12" s="12" t="s">
        <v>66</v>
      </c>
    </row>
    <row r="13" spans="2:3" ht="15.75" x14ac:dyDescent="0.2">
      <c r="B13" s="11">
        <v>9</v>
      </c>
      <c r="C13" s="12" t="s">
        <v>67</v>
      </c>
    </row>
    <row r="14" spans="2:3" ht="15.75" x14ac:dyDescent="0.2">
      <c r="B14" s="11">
        <v>10</v>
      </c>
      <c r="C14" s="12" t="s">
        <v>55</v>
      </c>
    </row>
    <row r="15" spans="2:3" ht="15.75" x14ac:dyDescent="0.2">
      <c r="B15" s="11">
        <v>11</v>
      </c>
      <c r="C15" s="12" t="s">
        <v>125</v>
      </c>
    </row>
    <row r="16" spans="2:3" ht="15.75" x14ac:dyDescent="0.2">
      <c r="B16" s="11">
        <v>12</v>
      </c>
      <c r="C16" s="12" t="s">
        <v>126</v>
      </c>
    </row>
    <row r="17" spans="2:3" ht="15.75" x14ac:dyDescent="0.2">
      <c r="B17" s="11">
        <v>13</v>
      </c>
      <c r="C17" s="12" t="s">
        <v>68</v>
      </c>
    </row>
    <row r="18" spans="2:3" ht="15.75" x14ac:dyDescent="0.2">
      <c r="B18" s="11">
        <v>14</v>
      </c>
      <c r="C18" s="12" t="s">
        <v>69</v>
      </c>
    </row>
    <row r="19" spans="2:3" ht="15.75" x14ac:dyDescent="0.2">
      <c r="B19" s="11">
        <v>15</v>
      </c>
      <c r="C19" s="12" t="s">
        <v>127</v>
      </c>
    </row>
    <row r="20" spans="2:3" ht="15.75" x14ac:dyDescent="0.2">
      <c r="B20" s="11">
        <v>16</v>
      </c>
      <c r="C20" s="12" t="s">
        <v>70</v>
      </c>
    </row>
    <row r="21" spans="2:3" ht="15.75" x14ac:dyDescent="0.2">
      <c r="B21" s="11">
        <v>17</v>
      </c>
      <c r="C21" s="12" t="s">
        <v>23</v>
      </c>
    </row>
    <row r="22" spans="2:3" ht="16.5" thickBot="1" x14ac:dyDescent="0.25">
      <c r="B22" s="13">
        <v>18</v>
      </c>
      <c r="C22" s="14" t="s">
        <v>128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Priemonių suvestinė</vt:lpstr>
      <vt:lpstr>Priemoniu vykdytoju kodai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Taučikienė</dc:creator>
  <cp:lastModifiedBy>Daiva Breivienė</cp:lastModifiedBy>
  <cp:lastPrinted>2021-03-08T13:56:45Z</cp:lastPrinted>
  <dcterms:created xsi:type="dcterms:W3CDTF">1996-10-14T23:33:28Z</dcterms:created>
  <dcterms:modified xsi:type="dcterms:W3CDTF">2021-03-22T06:59:54Z</dcterms:modified>
</cp:coreProperties>
</file>