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3040" windowHeight="9390"/>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88" i="2" l="1"/>
  <c r="J91" i="2"/>
  <c r="J35" i="2"/>
  <c r="I35" i="2"/>
  <c r="H35" i="2" l="1"/>
  <c r="J87" i="2" l="1"/>
  <c r="I87" i="2"/>
  <c r="H87" i="2"/>
  <c r="J93" i="2" l="1"/>
  <c r="I93" i="2"/>
  <c r="H93" i="2"/>
  <c r="J95" i="2" l="1"/>
  <c r="H95" i="2"/>
  <c r="I95" i="2"/>
  <c r="J62" i="2" l="1"/>
  <c r="J63" i="2" s="1"/>
  <c r="I62" i="2"/>
  <c r="I63" i="2" s="1"/>
  <c r="H62" i="2"/>
  <c r="H63" i="2" s="1"/>
  <c r="I56" i="2"/>
  <c r="J56" i="2"/>
  <c r="H56" i="2"/>
  <c r="I41" i="2"/>
  <c r="J41" i="2"/>
  <c r="H41" i="2"/>
  <c r="I25" i="2"/>
  <c r="J25" i="2"/>
  <c r="H25" i="2"/>
  <c r="I21" i="2"/>
  <c r="J21" i="2"/>
  <c r="H21" i="2"/>
  <c r="H16" i="2"/>
  <c r="I16" i="2"/>
  <c r="J16" i="2"/>
  <c r="I68" i="2" l="1"/>
  <c r="H29" i="2"/>
  <c r="J29" i="2"/>
  <c r="I29" i="2"/>
  <c r="J50" i="2" l="1"/>
  <c r="I50" i="2"/>
  <c r="H50" i="2"/>
  <c r="J12" i="2"/>
  <c r="H12" i="2"/>
  <c r="I12" i="2"/>
  <c r="J68" i="2" l="1"/>
  <c r="H68" i="2"/>
  <c r="I57" i="2"/>
  <c r="J57" i="2"/>
  <c r="I31" i="2"/>
  <c r="I36" i="2" s="1"/>
  <c r="J31" i="2"/>
  <c r="J36" i="2" s="1"/>
  <c r="H57" i="2"/>
  <c r="J47" i="2" l="1"/>
  <c r="I47" i="2"/>
  <c r="H47" i="2"/>
  <c r="J44" i="2"/>
  <c r="I44" i="2"/>
  <c r="H44" i="2"/>
  <c r="H31" i="2"/>
  <c r="H36" i="2" s="1"/>
  <c r="I70" i="2"/>
  <c r="I71" i="2" s="1"/>
  <c r="J70" i="2"/>
  <c r="J71" i="2" s="1"/>
  <c r="H70" i="2"/>
  <c r="H71" i="2" s="1"/>
  <c r="J51" i="2" l="1"/>
  <c r="H51" i="2"/>
  <c r="H72" i="2" s="1"/>
  <c r="I51" i="2"/>
  <c r="I72" i="2" s="1"/>
  <c r="I73" i="2" s="1"/>
  <c r="J72" i="2" l="1"/>
  <c r="J73" i="2" s="1"/>
  <c r="H73" i="2"/>
</calcChain>
</file>

<file path=xl/sharedStrings.xml><?xml version="1.0" encoding="utf-8"?>
<sst xmlns="http://schemas.openxmlformats.org/spreadsheetml/2006/main" count="349" uniqueCount="194">
  <si>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</si>
  <si>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</si>
  <si>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</si>
  <si>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</si>
  <si>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</si>
  <si>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</si>
  <si>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</si>
  <si>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</si>
  <si>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</si>
  <si>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</si>
  <si>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</si>
  <si>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</si>
  <si>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</si>
  <si>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</si>
  <si>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</si>
  <si>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</si>
  <si>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</si>
  <si>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</si>
  <si>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</si>
  <si>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KULTŪROS IR MENO PROGRAMA (11)</t>
  </si>
  <si>
    <t>Sudaryti sąlygas Muzikinio teatro veiklai</t>
  </si>
  <si>
    <t>Sudaryti sąlygas Dailės galerijos veiklai</t>
  </si>
  <si>
    <t>Sudaryti sąlygas teatro ,,Menas“ veiklai</t>
  </si>
  <si>
    <t>Sudaryti sąlygas Lėlių vežimo teatro veiklai</t>
  </si>
  <si>
    <t>Spektaklių skaičius per metus</t>
  </si>
  <si>
    <t xml:space="preserve">Premjerų skaičius per metus </t>
  </si>
  <si>
    <t>Koncertų skaičius per metus</t>
  </si>
  <si>
    <t>Parodų skaičius per metus</t>
  </si>
  <si>
    <t>Kino renginių skaičius</t>
  </si>
  <si>
    <t xml:space="preserve">Žiūrovų (lankytojų) skaičius  </t>
  </si>
  <si>
    <t>03</t>
  </si>
  <si>
    <t>04</t>
  </si>
  <si>
    <t>05</t>
  </si>
  <si>
    <t>Sudaryti sąlygas Savivaldybės viešosios bibliotekos veiklai</t>
  </si>
  <si>
    <t>Įsigytų naujų knygų skaičius</t>
  </si>
  <si>
    <t>Puoselėti kultūros paveldą</t>
  </si>
  <si>
    <t>Užtikrinti Kraštotyros muziejaus veiklą</t>
  </si>
  <si>
    <t>Kraštotyros muziejaus lankytojų skaičius</t>
  </si>
  <si>
    <t>Naujų edukacinių programų skaičius</t>
  </si>
  <si>
    <t>Edukacinių programų lankytojų skaičius per metus</t>
  </si>
  <si>
    <t>Sudaryti sąlygas kultūros centro Panevėžio bendruomenių rūmų veiklai</t>
  </si>
  <si>
    <t>Renginių miesto bendruomenei skaičius per metus</t>
  </si>
  <si>
    <t>288724610</t>
  </si>
  <si>
    <t>191782373</t>
  </si>
  <si>
    <t>190432352</t>
  </si>
  <si>
    <t>148428990</t>
  </si>
  <si>
    <t>148504349</t>
  </si>
  <si>
    <t>190431250</t>
  </si>
  <si>
    <t xml:space="preserve">190431446 </t>
  </si>
  <si>
    <t>3</t>
  </si>
  <si>
    <t>Naujų parengtų programų skaičius per metus</t>
  </si>
  <si>
    <t>288724610
193278297</t>
  </si>
  <si>
    <t>SB</t>
  </si>
  <si>
    <t>06</t>
  </si>
  <si>
    <t>07</t>
  </si>
  <si>
    <t>Užtikrinti Panevėžio paveldo skaitmeninimą ir skelbimą</t>
  </si>
  <si>
    <t>Aptarnaujamų prieigų skaičius</t>
  </si>
  <si>
    <t>Naujų parengtų edukacinių programų skaičius</t>
  </si>
  <si>
    <t>Edukacinių programų dalyvių skaičius</t>
  </si>
  <si>
    <t>Interneto lankytojų skaičius</t>
  </si>
  <si>
    <t>Suskaitmenintų dokumentų skaičius</t>
  </si>
  <si>
    <t>Paskelbtų suskaitmenintų dokumentų skaičius</t>
  </si>
  <si>
    <t>Paversti Panevėžio miestą kultūros traukos centru</t>
  </si>
  <si>
    <t>Sudaryti sąlygas miesto gyventojams, ypač jaunimui, dalyvauti kultūros ir meno veikloje, ugdyti jų kūrybiškumą ir meninę raišką</t>
  </si>
  <si>
    <t>Sudaryti sąlygas kino centrui „Garsas“ nekomercinio kino sklaidai</t>
  </si>
  <si>
    <t>Skirti stipendijas menininkams</t>
  </si>
  <si>
    <t>302477544</t>
  </si>
  <si>
    <t xml:space="preserve">Parodų lankytojų skaičius  </t>
  </si>
  <si>
    <t>Užtikrinti, kad kultūra Panevėžyje būtų aukštos šiuolaikiškos kokybės ir išsiskirtų iš kitų miestų</t>
  </si>
  <si>
    <t>25</t>
  </si>
  <si>
    <t xml:space="preserve">Įgyvendinti renginių rinkodaros priemones </t>
  </si>
  <si>
    <t>Įgyvendintų rinkodaros priemonių skaičius</t>
  </si>
  <si>
    <t>VB</t>
  </si>
  <si>
    <t>Paaiškinimai dėl nukrypimų</t>
  </si>
  <si>
    <t>Planuotos reikšmės</t>
  </si>
  <si>
    <t>Faktinės reikšmės</t>
  </si>
  <si>
    <r>
      <t xml:space="preserve">Savivaldybės biudžeto lėšos </t>
    </r>
    <r>
      <rPr>
        <b/>
        <sz val="10"/>
        <rFont val="Times New Roman"/>
        <family val="1"/>
      </rPr>
      <t>SB</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</si>
  <si>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</si>
  <si>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</si>
  <si>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</si>
  <si>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</si>
  <si>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Sudaryti tinkamas sąlygas profesionaliojo meno kūrybai, įkurti ir vystyti kūrybinių industrijų sektorių mieste</t>
  </si>
  <si>
    <t>Nekomercinio kino rodymas (proc.)</t>
  </si>
  <si>
    <t>0;6</t>
  </si>
  <si>
    <t>Finansuotų meno kolektyvų skaičius</t>
  </si>
  <si>
    <t>08</t>
  </si>
  <si>
    <t>Įsteigti kasmetines Panevėžio miesto kultūros ir meno premijas</t>
  </si>
  <si>
    <t>Įsteigtų kultūros ir meno premijų nominacijų skaičius</t>
  </si>
  <si>
    <t>2</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</si>
  <si>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</si>
  <si>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</si>
  <si>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</si>
  <si>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</si>
  <si>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</si>
  <si>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</si>
  <si>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</si>
  <si>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</si>
  <si>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</si>
  <si>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</si>
  <si>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</si>
  <si>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</si>
  <si>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</si>
  <si>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</si>
  <si>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</si>
  <si>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</si>
  <si>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</si>
  <si>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Vertinimo kriterijus</t>
  </si>
  <si>
    <t>SP</t>
  </si>
  <si>
    <t>Didinti kultūros ir meno indėlį į miesto gyvybingumą</t>
  </si>
  <si>
    <t>Remti tradicinius ir unikalius miesto kultūros renginius</t>
  </si>
  <si>
    <t>Paremtų kultūros ir meno  projektų skaičius</t>
  </si>
  <si>
    <t>Finansuotų įvairių renginių skaičius</t>
  </si>
  <si>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</si>
  <si>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</si>
  <si>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Įstaigų uždirbtos pajamos </t>
    </r>
    <r>
      <rPr>
        <b/>
        <sz val="10"/>
        <rFont val="Times New Roman"/>
        <family val="1"/>
      </rPr>
      <t>SP</t>
    </r>
    <r>
      <rPr>
        <sz val="10"/>
        <rFont val="Times New Roman"/>
        <family val="1"/>
      </rPr>
      <t xml:space="preserve"> (pajamos už paslaugas)</t>
    </r>
  </si>
  <si>
    <t>10</t>
  </si>
  <si>
    <t>62</t>
  </si>
  <si>
    <t>26</t>
  </si>
  <si>
    <t>42000</t>
  </si>
  <si>
    <t>4020</t>
  </si>
  <si>
    <t>11</t>
  </si>
  <si>
    <t>Sudaryti sąlygas mėgėjų meno kolektyvų pasirengimui  dalyvauti Dainų šventėje</t>
  </si>
  <si>
    <t>120</t>
  </si>
  <si>
    <t>Sudaryti sąlygas Stasio Eidrigevičiaus menų centras (SEMC) veiklai</t>
  </si>
  <si>
    <t>13</t>
  </si>
  <si>
    <t>52</t>
  </si>
  <si>
    <t>15</t>
  </si>
  <si>
    <t>5000</t>
  </si>
  <si>
    <t>Stasio Eidrigevičiaus vardo ir SEMC viešinimo renginių skaičius</t>
  </si>
  <si>
    <t>320</t>
  </si>
  <si>
    <t>4</t>
  </si>
  <si>
    <t>1</t>
  </si>
  <si>
    <t>12</t>
  </si>
  <si>
    <t>437</t>
  </si>
  <si>
    <t>PANEVĖŽIO MIESTO SAVIVALDYBĖS 2020 -2022 METŲ VEIKLOS PLANO ĮGYVENDINIMO 2020 METAIS ATASKAITA</t>
  </si>
  <si>
    <t>2020 m. asignavimų patvirtintas planas</t>
  </si>
  <si>
    <t>2020 m. asignavimų patikslintas planas</t>
  </si>
  <si>
    <t>2020 m. panaudotos lėšos (kasinės išlaidos)</t>
  </si>
  <si>
    <t>180</t>
  </si>
  <si>
    <t>14000</t>
  </si>
  <si>
    <t>7</t>
  </si>
  <si>
    <t>9200</t>
  </si>
  <si>
    <t>2800</t>
  </si>
  <si>
    <t>Stipendiją gavusių menininkų skaičius</t>
  </si>
  <si>
    <t xml:space="preserve">Parengta ir patvirtinta SEMC strategija
</t>
  </si>
  <si>
    <t>Parengtų Stasio Eidrigevičiaus meno kūrinių  aprašų skaičius</t>
  </si>
  <si>
    <t>Aukštaitijos dailės kolekcijos formavimui įsigytų meno kūrinių skaičius</t>
  </si>
  <si>
    <t>1230</t>
  </si>
  <si>
    <t>6000</t>
  </si>
  <si>
    <t>72</t>
  </si>
  <si>
    <t>166</t>
  </si>
  <si>
    <t>5</t>
  </si>
  <si>
    <t>9969</t>
  </si>
  <si>
    <t>Parodyta mažiau spektaklių ir sulaukta mažiau žiūrovų nei planuota dėl paskelbto COVID-19 karantino Lietuvoje. Pastatyti 5 nauji spektakliai:pojūčių spektaklis akliesiems ir silpnaregiams „Šeštasis jausmas“ (rež. K.Lukjanenko), P.Bomaršė „Figaro vedybos“ (rež. R. Kazokas), teatrinė improvizacija „Lėlių cirkas“ (rež. I.Ignatenko ir S. Alochinas), I.Rudaševskio dienoraščio motyvais „Mano vardas Icchokas“ (rež. J.Dautartas), V. Sniežkovo pjesės motyvais „Su sraige aplink pasaulį“ (rež. K.Grosmanas)</t>
  </si>
  <si>
    <t>11000</t>
  </si>
  <si>
    <t>5236</t>
  </si>
  <si>
    <t xml:space="preserve">Parodyta mažiau spektaklių ir sulaukta mažiau žiūrovų nei planuota dėl paskelbto COVID-19 karantino Lietuvoje. Pastatyti 3 nauji spektakliai: W. Goldingas „Musių valdovas“ (rež. M. Klimaitė), komedija „Oskaras“ (rež. T. Montrimas), kalėdinis spektaklis „Čiki Pok-padovanok“ (aut. ir rež. A. Povilauskas). Planuoto spektaklio „Sustabdyti Antigonę“  premjera dėl COVID-19 perkelta į 2021 m.
</t>
  </si>
  <si>
    <t>28</t>
  </si>
  <si>
    <t>10634</t>
  </si>
  <si>
    <t xml:space="preserve">Dėl paskelbto COVID-19 karantino Lietuvoje, neparodyti planuoti spektakliai, neatlikti koncertai. Pastatytas tik vienas planuotas spektaklis - G. Svilainis „Natukai iš Muzikėnų šalies“. Iš 7 planuotų naujų koncertinių programų  parengtos 5: M.K.Čiurlionis „Karalių pasaka“, 2. „Klasikos albumas -2020“, 3. „Roko legendos“, 4.„Išeinančios vasaros serenados“, 5. „Defiliada“.
</t>
  </si>
  <si>
    <t>20</t>
  </si>
  <si>
    <t>4024</t>
  </si>
  <si>
    <t>1213</t>
  </si>
  <si>
    <t xml:space="preserve">Parengta daugiau parodų nei planuota, kadangi Dailės galerija po remonto atsidarė 2020 m. rugsėjo 5 d. Kadangi nuo 2020 m. kovo 16 d. buvo paskelbtas COVID-19 karantinas, o nuo 2020 m. lapkričio 7 d. buvo paskelbtas antrasis karantinas, kurie turėjo įtakos parodų lankytojų , edukacinių programų dalyvių skaičiui.  Parengta daugiau naujų edukacinių programų, nei planuota.
</t>
  </si>
  <si>
    <t>83,57</t>
  </si>
  <si>
    <t>29870</t>
  </si>
  <si>
    <t>22</t>
  </si>
  <si>
    <t xml:space="preserve">Nekomercinio kino rodymo procentas padidėjo dėl naujų žiūroviškų filmų patekimo į Lietuvos kino rinką. Dėl paskelbto COVID-19 karantino Lietuvoje, nesuorganizuoti  planuoti renginiai, sumažėjo lankytojų skaičius.
</t>
  </si>
  <si>
    <t xml:space="preserve"> 2020 m. buvo pateikta 11 paraiškų dėl kultūros ir meno stipendijos skyrimo. 10 menininkų buvo skirtos Kultūros ir meno stipendijos. Paremti 5 dailės, 2 fotografijos, vienas literatūros meno, 2 tarpdistiplininio meno projektai. </t>
  </si>
  <si>
    <t>Registruotų vartotojų skaičius per metus</t>
  </si>
  <si>
    <t>6020</t>
  </si>
  <si>
    <t>63</t>
  </si>
  <si>
    <t>10421</t>
  </si>
  <si>
    <t>Dėl paskelbto COVID-19 karantino Lietuvoje, apribotos bibliotekos teikiamos paslaugos, todėl sumažėjęs registruotų vartotojų ir interneto lankytojų skaičius. Iš karantino fondo gavus papildomą finansavimą, įsigyta daugiau leidinių, negu planuota.</t>
  </si>
  <si>
    <t>866</t>
  </si>
  <si>
    <t>482</t>
  </si>
  <si>
    <t>Dėl Covid 19 epidemijos metu paskelbto karantino buvo perskirstyti žmogiškieji ištekliai ir šioje srityje nuveikta daugiau nei planuota.</t>
  </si>
  <si>
    <t>Vykdyta kultūros ir meno įstaigų veiklos reklama Laisvės a. ant reklaminių stulpų</t>
  </si>
  <si>
    <t>Įteiktos premijos: dailininkui G. Rudokui,  fotomenininkei M. Šileikaitei-Čičirkienei,  muziejininkei  J. Vigai Čiplytei</t>
  </si>
  <si>
    <t>2993</t>
  </si>
  <si>
    <t>Dėl paskelbto COVID-19 karantino Lietuvoje, apribota muziejaus veikla, todėl muziejaus lankytojų  bei edukacinių programų lankytojų skaičius mažesnis, negu planuotas.</t>
  </si>
  <si>
    <t>34</t>
  </si>
  <si>
    <t>Kofinansuotų projektų skaičius</t>
  </si>
  <si>
    <t>8</t>
  </si>
  <si>
    <t>Dalinai finansuota 34 kultūros ir meno projektai. Iš jų dėl COVID-19 situacijos Lietuvoje nebuvo galimybės įgyvendinti 3 finansuotų projektų. Šių projektų įgyvendinimui skirtos lėšos grąžintos į Savivaldybės biudžetą (3957,19 Eur). Dėl negauto reikiamo projektams įgyvendinti finansavimo, atsisakyta įgyvendinti 3 projektus (nepanaudotos 7900 Eur lėšos). Iš 15 planuotų projektų kofinansuoti 8 kultūros ir meno projektai, nes tik 8 projektams buvo skirtas finansavimas iš Lietuvos kultūros tarybos.</t>
  </si>
  <si>
    <t xml:space="preserve">Dalinai finansuota 13 meno mėgėjų kolektyvų: 7 choreografijos, 3 vokalinės muzikos kolektyvai, 3 folkloro ansambliai. Už skirtas lėšas kolektyvai įsigijo tautinio kostiumo dalis (juostas, vyr. liemenes ir kt.), dalį jų panaudojo kolektyvo veiklai (naujo šokio sukūrimui ir pastatymui, patalpų nuomai repeticijoms, transporto nuomai koncertinėms išvykoms ir kt.). </t>
  </si>
  <si>
    <t>0</t>
  </si>
  <si>
    <t xml:space="preserve">Strategija kurta. Išgryninta įstaigos vizija, misija ir pagrindinės veiklos, bet darbas nebaigtas. Dalyvauta su savo stendu Vilniaus knygų mugėje. Išleisti 4 atvirukai su S. Eidrigevičiaus kūrinių reprodukcijomis.  Pagamintos šilkinės skarelės su S. Eidrigevičiaus kūrinių reprodukcijomis. Kūrinių aprašai nerengti, nes įstaiga neturėjo reikalingos kvalifikacijos specialistų. Neįsigyta meno kūrinių, nes neturima saugojimo vietos bei kvalifikuotų specialistų, galinčių nustatyti kūrinių meninę vertę.
</t>
  </si>
  <si>
    <t>315</t>
  </si>
  <si>
    <t>Paskelbus Lietuvoje karantiną dėl COVID -19 pandemijos, sustabdyta kultūros centro Panevėžio bendruomenių rūmų veikla.  To pasekoje nepasiektas planuotas renginių skaičius. Visas dėmesys buvo skirtas, organizuojant  išskirtinius miesto masinius renginius (Vasario 16-osios, Kovo 11-osios dienos renginiai,  miesto gimtadienis ir kt.).</t>
  </si>
  <si>
    <t>Strateginio planavimo ir finansų skyrius</t>
  </si>
  <si>
    <t>Švietimo skyrius</t>
  </si>
  <si>
    <t>Investicijų projektų skyrius</t>
  </si>
  <si>
    <t>Panevėžio sporto centras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</si>
</sst>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3"/>
      <name val="Times New Roman"/>
      <family val="1"/>
    </font>
    <font>
      <sz val="8"/>
      <color rgb="FFFF0000"/>
      <name val="Times New Roman"/>
      <family val="1"/>
    </font>
    <font>
      <b/>
      <sz val="12"/>
      <name val="Times New Roman"/>
      <family val="1"/>
    </font>
    <font>
      <sz val="11"/>
      <name val="Times New Roman"/>
      <family val="1"/>
      <charset val="186"/>
    </font>
    <font>
      <sz val="11"/>
      <name val="Arial"/>
      <family val="2"/>
      <charset val="186"/>
    </font>
    <font>
      <b/>
      <sz val="11"/>
      <name val="Times New Roman"/>
      <family val="1"/>
      <charset val="186"/>
    </font>
    <font>
      <sz val="11"/>
      <color theme="1"/>
      <name val="Calibri"/>
      <family val="2"/>
      <scheme val="minor"/>
    </font>
    <font>
      <sz val="10"/>
      <color rgb="FFFF0000"/>
      <name val="Arial"/>
      <family val="2"/>
    </font>
    <font>
      <sz val="8"/>
      <color rgb="FFFF0000"/>
      <name val="Times New Roman"/>
      <family val="1"/>
      <charset val="186"/>
    </font>
    <font>
      <sz val="10"/>
      <name val="Arial"/>
      <family val="2"/>
    </font>
    <font>
      <b/>
      <sz val="10"/>
      <name val="Times New Roman"/>
      <family val="1"/>
      <charset val="186"/>
    </font>
    <font>
      <sz val="8"/>
      <color theme="3" tint="-0.249977111117893"/>
      <name val="Times New Roman"/>
      <family val="1"/>
    </font>
    <font>
      <sz val="9"/>
      <name val="Arial"/>
      <family val="2"/>
      <charset val="186"/>
    </font>
    <font>
      <sz val="9"/>
      <name val="Times New Roman"/>
      <family val="1"/>
      <charset val="186"/>
    </font>
    <font>
      <sz val="9"/>
      <name val="Arial"/>
      <family val="2"/>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20" fillId="0" borderId="0"/>
    <xf numFmtId="0" fontId="23" fillId="0" borderId="0"/>
  </cellStyleXfs>
  <cellXfs count="37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2"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0" fontId="7" fillId="0" borderId="4" xfId="0" applyFont="1" applyBorder="1" applyAlignment="1">
      <alignment horizontal="center" vertical="top"/>
    </xf>
    <xf numFmtId="164" fontId="7" fillId="4" borderId="4"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164" fontId="7" fillId="0" borderId="6" xfId="0" applyNumberFormat="1" applyFont="1" applyFill="1" applyBorder="1" applyAlignment="1">
      <alignment horizontal="center" vertical="center"/>
    </xf>
    <xf numFmtId="0" fontId="9" fillId="5" borderId="8" xfId="0" applyFont="1" applyFill="1" applyBorder="1" applyAlignment="1">
      <alignment horizontal="center" vertical="top"/>
    </xf>
    <xf numFmtId="49" fontId="6" fillId="3" borderId="9" xfId="0" applyNumberFormat="1" applyFont="1" applyFill="1" applyBorder="1" applyAlignment="1">
      <alignment horizontal="center" vertical="top"/>
    </xf>
    <xf numFmtId="164" fontId="6" fillId="3" borderId="2" xfId="0" applyNumberFormat="1" applyFont="1" applyFill="1" applyBorder="1" applyAlignment="1">
      <alignment horizontal="center" vertical="center"/>
    </xf>
    <xf numFmtId="0" fontId="7" fillId="3" borderId="10" xfId="0" applyFont="1" applyFill="1" applyBorder="1" applyAlignment="1">
      <alignment vertical="top" wrapText="1"/>
    </xf>
    <xf numFmtId="0" fontId="2" fillId="3" borderId="10" xfId="0" applyFont="1" applyFill="1" applyBorder="1" applyAlignment="1">
      <alignment horizontal="center" vertical="top" wrapText="1"/>
    </xf>
    <xf numFmtId="0" fontId="4" fillId="0" borderId="0" xfId="0" applyFont="1" applyBorder="1" applyAlignment="1">
      <alignment vertical="top"/>
    </xf>
    <xf numFmtId="0" fontId="2" fillId="0" borderId="26" xfId="0" applyFont="1" applyBorder="1" applyAlignment="1">
      <alignment vertical="top"/>
    </xf>
    <xf numFmtId="49" fontId="2" fillId="0" borderId="27" xfId="0" applyNumberFormat="1" applyFont="1" applyFill="1" applyBorder="1" applyAlignment="1">
      <alignment horizontal="center" vertical="top"/>
    </xf>
    <xf numFmtId="49" fontId="5" fillId="4" borderId="20" xfId="0" applyNumberFormat="1" applyFont="1" applyFill="1" applyBorder="1" applyAlignment="1">
      <alignment vertical="top"/>
    </xf>
    <xf numFmtId="49" fontId="5" fillId="0" borderId="35" xfId="0" applyNumberFormat="1" applyFont="1" applyFill="1" applyBorder="1" applyAlignment="1">
      <alignment vertical="top" wrapText="1"/>
    </xf>
    <xf numFmtId="164" fontId="6" fillId="5" borderId="36" xfId="0" applyNumberFormat="1" applyFont="1" applyFill="1" applyBorder="1" applyAlignment="1">
      <alignment horizontal="center" vertical="center"/>
    </xf>
    <xf numFmtId="49" fontId="6" fillId="2" borderId="38" xfId="0" applyNumberFormat="1" applyFont="1" applyFill="1" applyBorder="1" applyAlignment="1">
      <alignment horizontal="center" vertical="top"/>
    </xf>
    <xf numFmtId="164" fontId="7" fillId="0" borderId="8" xfId="0" applyNumberFormat="1" applyFont="1" applyFill="1" applyBorder="1" applyAlignment="1">
      <alignment horizontal="center" vertical="center"/>
    </xf>
    <xf numFmtId="49" fontId="5" fillId="0" borderId="34" xfId="0" applyNumberFormat="1" applyFont="1" applyFill="1" applyBorder="1" applyAlignment="1">
      <alignment vertical="top" wrapText="1"/>
    </xf>
    <xf numFmtId="0" fontId="14" fillId="0" borderId="0" xfId="0" applyFont="1" applyBorder="1" applyAlignment="1">
      <alignment vertical="top"/>
    </xf>
    <xf numFmtId="0" fontId="14" fillId="0" borderId="0" xfId="0" applyFont="1" applyBorder="1" applyAlignment="1">
      <alignment horizontal="left" vertical="top"/>
    </xf>
    <xf numFmtId="0" fontId="10" fillId="0" borderId="0" xfId="0" applyFont="1" applyAlignment="1">
      <alignment horizontal="center" vertical="top"/>
    </xf>
    <xf numFmtId="49" fontId="2" fillId="0" borderId="5"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49" fontId="2" fillId="0" borderId="5"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0" fontId="2" fillId="0" borderId="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0" fontId="2" fillId="0" borderId="1"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2" fillId="2" borderId="10" xfId="0" applyFont="1" applyFill="1" applyBorder="1" applyAlignment="1">
      <alignment vertical="top"/>
    </xf>
    <xf numFmtId="49" fontId="6" fillId="6" borderId="2" xfId="0" applyNumberFormat="1" applyFont="1" applyFill="1" applyBorder="1" applyAlignment="1">
      <alignment horizontal="center" vertical="top"/>
    </xf>
    <xf numFmtId="0" fontId="7" fillId="0" borderId="26" xfId="0" applyFont="1" applyBorder="1" applyAlignment="1">
      <alignment vertical="top"/>
    </xf>
    <xf numFmtId="164" fontId="7" fillId="4" borderId="0" xfId="0" applyNumberFormat="1" applyFont="1" applyFill="1" applyBorder="1" applyAlignment="1">
      <alignment horizontal="center" vertical="center" wrapText="1"/>
    </xf>
    <xf numFmtId="164" fontId="7" fillId="4" borderId="62"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10" fillId="0" borderId="0" xfId="0" applyFont="1" applyAlignment="1">
      <alignment horizontal="left"/>
    </xf>
    <xf numFmtId="0" fontId="5" fillId="0" borderId="1" xfId="0" applyFont="1" applyBorder="1" applyAlignment="1">
      <alignment horizontal="center" vertical="center" textRotation="90"/>
    </xf>
    <xf numFmtId="0" fontId="5" fillId="0" borderId="37" xfId="0" applyFont="1" applyBorder="1" applyAlignment="1">
      <alignment horizontal="center" vertical="center" textRotation="90"/>
    </xf>
    <xf numFmtId="49" fontId="2" fillId="0" borderId="33" xfId="0" applyNumberFormat="1" applyFont="1" applyFill="1" applyBorder="1" applyAlignment="1">
      <alignment horizontal="center" vertical="top"/>
    </xf>
    <xf numFmtId="49" fontId="2" fillId="0" borderId="63"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7" fillId="0" borderId="71" xfId="0" applyFont="1" applyBorder="1" applyAlignment="1">
      <alignment horizontal="center" vertical="top"/>
    </xf>
    <xf numFmtId="164" fontId="7" fillId="4" borderId="71" xfId="0" applyNumberFormat="1" applyFont="1" applyFill="1" applyBorder="1" applyAlignment="1">
      <alignment horizontal="center" vertical="center" wrapText="1"/>
    </xf>
    <xf numFmtId="164" fontId="7" fillId="4" borderId="6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top" wrapText="1"/>
    </xf>
    <xf numFmtId="164" fontId="6" fillId="5" borderId="39" xfId="0" applyNumberFormat="1" applyFont="1" applyFill="1" applyBorder="1" applyAlignment="1">
      <alignment horizontal="center" vertical="center"/>
    </xf>
    <xf numFmtId="164" fontId="6" fillId="3" borderId="38" xfId="0" applyNumberFormat="1" applyFont="1" applyFill="1" applyBorder="1" applyAlignment="1">
      <alignment horizontal="center" vertical="center"/>
    </xf>
    <xf numFmtId="164" fontId="6" fillId="5" borderId="8" xfId="0" applyNumberFormat="1" applyFont="1" applyFill="1" applyBorder="1" applyAlignment="1">
      <alignment horizontal="center" vertical="center"/>
    </xf>
    <xf numFmtId="164" fontId="6" fillId="3" borderId="12" xfId="0" applyNumberFormat="1" applyFont="1" applyFill="1" applyBorder="1" applyAlignment="1">
      <alignment horizontal="center" vertical="center"/>
    </xf>
    <xf numFmtId="164" fontId="7" fillId="0" borderId="61" xfId="0" applyNumberFormat="1" applyFont="1" applyBorder="1" applyAlignment="1">
      <alignment horizontal="center" vertical="center"/>
    </xf>
    <xf numFmtId="164" fontId="7" fillId="0" borderId="59" xfId="0" applyNumberFormat="1" applyFont="1" applyBorder="1" applyAlignment="1">
      <alignment horizontal="center" vertical="center"/>
    </xf>
    <xf numFmtId="164" fontId="7" fillId="0" borderId="0" xfId="0" applyNumberFormat="1" applyFont="1" applyBorder="1" applyAlignment="1">
      <alignment horizontal="center" vertical="center"/>
    </xf>
    <xf numFmtId="164" fontId="7" fillId="0" borderId="72" xfId="0" applyNumberFormat="1" applyFont="1" applyFill="1" applyBorder="1" applyAlignment="1">
      <alignment horizontal="center" vertical="center"/>
    </xf>
    <xf numFmtId="164" fontId="6" fillId="6" borderId="8" xfId="0" applyNumberFormat="1" applyFont="1" applyFill="1" applyBorder="1" applyAlignment="1">
      <alignment horizontal="center" vertical="top"/>
    </xf>
    <xf numFmtId="164" fontId="6" fillId="3" borderId="38" xfId="0" applyNumberFormat="1" applyFont="1" applyFill="1" applyBorder="1" applyAlignment="1">
      <alignment horizontal="center" vertical="top"/>
    </xf>
    <xf numFmtId="164" fontId="6" fillId="3" borderId="12" xfId="0" applyNumberFormat="1" applyFont="1" applyFill="1" applyBorder="1" applyAlignment="1">
      <alignment horizontal="center" vertical="top"/>
    </xf>
    <xf numFmtId="0" fontId="5" fillId="0" borderId="57" xfId="0" applyFont="1" applyBorder="1" applyAlignment="1">
      <alignment horizontal="left" wrapText="1"/>
    </xf>
    <xf numFmtId="0" fontId="5" fillId="0" borderId="59" xfId="0" applyFont="1" applyBorder="1" applyAlignment="1">
      <alignment horizontal="left"/>
    </xf>
    <xf numFmtId="0" fontId="5" fillId="0" borderId="58" xfId="0" applyFont="1" applyBorder="1" applyAlignment="1">
      <alignment horizontal="left" vertical="center" wrapText="1"/>
    </xf>
    <xf numFmtId="49" fontId="5" fillId="0" borderId="73" xfId="0" applyNumberFormat="1" applyFont="1" applyFill="1" applyBorder="1" applyAlignment="1">
      <alignment vertical="top" wrapText="1"/>
    </xf>
    <xf numFmtId="49" fontId="5" fillId="0" borderId="20" xfId="0" applyNumberFormat="1" applyFont="1" applyFill="1" applyBorder="1" applyAlignment="1">
      <alignment vertical="top" wrapText="1"/>
    </xf>
    <xf numFmtId="0" fontId="2" fillId="0" borderId="6" xfId="0" applyFont="1" applyFill="1" applyBorder="1" applyAlignment="1">
      <alignment horizontal="center" vertical="top" wrapText="1"/>
    </xf>
    <xf numFmtId="0" fontId="2" fillId="0" borderId="13" xfId="0" applyFont="1" applyBorder="1" applyAlignment="1">
      <alignment horizontal="center" vertical="top"/>
    </xf>
    <xf numFmtId="0" fontId="13" fillId="7" borderId="73" xfId="0" applyFont="1" applyFill="1" applyBorder="1" applyAlignment="1">
      <alignment vertical="top" wrapText="1"/>
    </xf>
    <xf numFmtId="49" fontId="2" fillId="0" borderId="30" xfId="0" applyNumberFormat="1" applyFont="1" applyFill="1" applyBorder="1" applyAlignment="1">
      <alignment horizontal="center" vertical="top"/>
    </xf>
    <xf numFmtId="0" fontId="5" fillId="0" borderId="36" xfId="0" applyFont="1" applyBorder="1" applyAlignment="1">
      <alignment horizontal="left" vertical="top" wrapText="1"/>
    </xf>
    <xf numFmtId="164" fontId="6" fillId="5" borderId="39" xfId="0" applyNumberFormat="1" applyFont="1" applyFill="1" applyBorder="1" applyAlignment="1">
      <alignment horizontal="center" vertical="top"/>
    </xf>
    <xf numFmtId="164" fontId="6" fillId="5" borderId="8" xfId="0" applyNumberFormat="1" applyFont="1" applyFill="1" applyBorder="1" applyAlignment="1">
      <alignment horizontal="center" vertical="top"/>
    </xf>
    <xf numFmtId="49" fontId="5" fillId="0" borderId="50" xfId="0" applyNumberFormat="1" applyFont="1" applyFill="1" applyBorder="1" applyAlignment="1">
      <alignment vertical="top" wrapText="1"/>
    </xf>
    <xf numFmtId="49" fontId="5" fillId="0" borderId="36" xfId="0" applyNumberFormat="1" applyFont="1" applyFill="1" applyBorder="1" applyAlignment="1">
      <alignment vertical="top" wrapText="1"/>
    </xf>
    <xf numFmtId="0" fontId="12" fillId="0" borderId="12" xfId="0" applyFont="1" applyBorder="1" applyAlignment="1">
      <alignment horizontal="center" vertical="top" wrapText="1"/>
    </xf>
    <xf numFmtId="0" fontId="12" fillId="0" borderId="11" xfId="0" applyFont="1" applyBorder="1" applyAlignment="1">
      <alignment vertical="top" wrapText="1"/>
    </xf>
    <xf numFmtId="0" fontId="12" fillId="0" borderId="56" xfId="0" applyFont="1" applyBorder="1" applyAlignment="1">
      <alignment horizontal="center" vertical="top" wrapText="1"/>
    </xf>
    <xf numFmtId="0" fontId="11" fillId="0" borderId="69" xfId="0" applyFont="1" applyBorder="1" applyAlignment="1">
      <alignment vertical="top" wrapText="1"/>
    </xf>
    <xf numFmtId="0" fontId="12" fillId="0" borderId="13" xfId="0" applyFont="1" applyBorder="1" applyAlignment="1">
      <alignment horizontal="center" vertical="top" wrapText="1"/>
    </xf>
    <xf numFmtId="0" fontId="11" fillId="0" borderId="14" xfId="0" applyFont="1" applyBorder="1" applyAlignment="1">
      <alignment vertical="top" wrapText="1"/>
    </xf>
    <xf numFmtId="0" fontId="12" fillId="0" borderId="15" xfId="0" applyFont="1" applyBorder="1" applyAlignment="1">
      <alignment horizontal="center" vertical="top" wrapText="1"/>
    </xf>
    <xf numFmtId="0" fontId="11" fillId="0" borderId="16" xfId="0" applyFont="1" applyBorder="1" applyAlignment="1">
      <alignment vertical="top" wrapText="1"/>
    </xf>
    <xf numFmtId="49" fontId="2" fillId="0" borderId="25"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0" fontId="15" fillId="0" borderId="0" xfId="0" applyFont="1" applyAlignment="1">
      <alignment vertical="top"/>
    </xf>
    <xf numFmtId="0" fontId="22" fillId="0" borderId="0" xfId="0" applyFont="1" applyAlignment="1">
      <alignment vertical="top"/>
    </xf>
    <xf numFmtId="0" fontId="15" fillId="0" borderId="0" xfId="0" applyFont="1" applyBorder="1" applyAlignment="1">
      <alignment vertical="top"/>
    </xf>
    <xf numFmtId="49" fontId="2" fillId="0" borderId="1" xfId="0" applyNumberFormat="1" applyFont="1" applyFill="1" applyBorder="1" applyAlignment="1">
      <alignment horizontal="center" vertical="top"/>
    </xf>
    <xf numFmtId="0" fontId="7" fillId="0" borderId="13" xfId="0" applyFont="1" applyBorder="1" applyAlignment="1">
      <alignment horizontal="center" vertical="top"/>
    </xf>
    <xf numFmtId="164" fontId="7" fillId="4" borderId="23" xfId="0" applyNumberFormat="1" applyFont="1" applyFill="1" applyBorder="1" applyAlignment="1">
      <alignment horizontal="center" vertical="center" wrapText="1"/>
    </xf>
    <xf numFmtId="164" fontId="7" fillId="0" borderId="42" xfId="0" applyNumberFormat="1" applyFont="1" applyFill="1" applyBorder="1" applyAlignment="1">
      <alignment horizontal="center" vertical="center"/>
    </xf>
    <xf numFmtId="164" fontId="7" fillId="4" borderId="61"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top"/>
    </xf>
    <xf numFmtId="49" fontId="2" fillId="0" borderId="35"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2" fillId="0" borderId="20" xfId="0" applyFont="1" applyFill="1" applyBorder="1" applyAlignment="1">
      <alignment horizontal="center" vertical="top"/>
    </xf>
    <xf numFmtId="0" fontId="2" fillId="0" borderId="35" xfId="0" applyFont="1" applyFill="1" applyBorder="1" applyAlignment="1">
      <alignment horizontal="center" vertical="top"/>
    </xf>
    <xf numFmtId="49" fontId="5" fillId="4" borderId="4" xfId="0" applyNumberFormat="1" applyFont="1" applyFill="1" applyBorder="1" applyAlignment="1">
      <alignment vertical="top"/>
    </xf>
    <xf numFmtId="49" fontId="5" fillId="0" borderId="71" xfId="0" applyNumberFormat="1" applyFont="1" applyFill="1" applyBorder="1" applyAlignment="1">
      <alignment vertical="top" wrapText="1"/>
    </xf>
    <xf numFmtId="0" fontId="2" fillId="0" borderId="15" xfId="0" applyFont="1" applyBorder="1" applyAlignment="1">
      <alignment vertical="top"/>
    </xf>
    <xf numFmtId="0" fontId="5" fillId="0" borderId="61" xfId="0" applyFont="1" applyBorder="1" applyAlignment="1">
      <alignment wrapText="1"/>
    </xf>
    <xf numFmtId="0" fontId="5" fillId="0" borderId="58" xfId="0" applyFont="1" applyBorder="1" applyAlignment="1">
      <alignment wrapText="1"/>
    </xf>
    <xf numFmtId="0" fontId="5" fillId="0" borderId="59" xfId="0" applyFont="1" applyBorder="1" applyAlignment="1">
      <alignment wrapText="1"/>
    </xf>
    <xf numFmtId="9" fontId="5" fillId="0" borderId="41" xfId="0" applyNumberFormat="1" applyFont="1" applyFill="1" applyBorder="1" applyAlignment="1">
      <alignment horizontal="left" vertical="top" wrapText="1"/>
    </xf>
    <xf numFmtId="49" fontId="5" fillId="4" borderId="19" xfId="0" applyNumberFormat="1" applyFont="1" applyFill="1" applyBorder="1" applyAlignment="1">
      <alignment vertical="top" wrapText="1"/>
    </xf>
    <xf numFmtId="49" fontId="5" fillId="4" borderId="17" xfId="0" applyNumberFormat="1" applyFont="1" applyFill="1" applyBorder="1" applyAlignment="1">
      <alignment vertical="top" wrapText="1"/>
    </xf>
    <xf numFmtId="0" fontId="2" fillId="0" borderId="29" xfId="0" applyNumberFormat="1" applyFont="1" applyFill="1" applyBorder="1" applyAlignment="1">
      <alignment horizontal="center" vertical="top"/>
    </xf>
    <xf numFmtId="164" fontId="6" fillId="2" borderId="12" xfId="0" applyNumberFormat="1" applyFont="1" applyFill="1" applyBorder="1" applyAlignment="1">
      <alignment horizontal="center" vertical="top"/>
    </xf>
    <xf numFmtId="164" fontId="24" fillId="0" borderId="38" xfId="0" applyNumberFormat="1" applyFont="1" applyBorder="1" applyAlignment="1">
      <alignment horizontal="center" vertical="center"/>
    </xf>
    <xf numFmtId="164" fontId="13" fillId="0" borderId="53" xfId="0" applyNumberFormat="1" applyFont="1" applyBorder="1" applyAlignment="1">
      <alignment horizontal="center" vertical="top"/>
    </xf>
    <xf numFmtId="164" fontId="13" fillId="0" borderId="70" xfId="0" applyNumberFormat="1" applyFont="1" applyBorder="1" applyAlignment="1">
      <alignment horizontal="center" vertical="top"/>
    </xf>
    <xf numFmtId="164" fontId="13" fillId="0" borderId="24" xfId="0" applyNumberFormat="1" applyFont="1" applyBorder="1" applyAlignment="1">
      <alignment horizontal="center" vertical="top"/>
    </xf>
    <xf numFmtId="164" fontId="13" fillId="0" borderId="71" xfId="0" applyNumberFormat="1" applyFont="1" applyBorder="1" applyAlignment="1">
      <alignment horizontal="center" vertical="top"/>
    </xf>
    <xf numFmtId="164" fontId="13" fillId="0" borderId="42" xfId="0" applyNumberFormat="1" applyFont="1" applyBorder="1" applyAlignment="1">
      <alignment horizontal="center" vertical="top"/>
    </xf>
    <xf numFmtId="164" fontId="13" fillId="0" borderId="6" xfId="0" applyNumberFormat="1" applyFont="1" applyBorder="1" applyAlignment="1">
      <alignment horizontal="center" vertical="top"/>
    </xf>
    <xf numFmtId="164" fontId="24" fillId="7" borderId="38" xfId="0" applyNumberFormat="1" applyFont="1" applyFill="1" applyBorder="1" applyAlignment="1">
      <alignment horizontal="center" vertical="top"/>
    </xf>
    <xf numFmtId="164" fontId="24" fillId="5" borderId="38" xfId="0" applyNumberFormat="1" applyFont="1" applyFill="1" applyBorder="1" applyAlignment="1">
      <alignment horizontal="center" vertical="top"/>
    </xf>
    <xf numFmtId="164" fontId="4" fillId="0" borderId="12" xfId="0" applyNumberFormat="1" applyFont="1" applyBorder="1" applyAlignment="1">
      <alignment horizontal="center" vertical="center"/>
    </xf>
    <xf numFmtId="164" fontId="5" fillId="0" borderId="70" xfId="0" applyNumberFormat="1" applyFont="1" applyBorder="1" applyAlignment="1">
      <alignment horizontal="center" vertical="top"/>
    </xf>
    <xf numFmtId="164" fontId="5" fillId="0" borderId="71" xfId="0" applyNumberFormat="1" applyFont="1" applyBorder="1" applyAlignment="1">
      <alignment horizontal="center" vertical="top"/>
    </xf>
    <xf numFmtId="164" fontId="5" fillId="0" borderId="6" xfId="0" applyNumberFormat="1" applyFont="1" applyBorder="1" applyAlignment="1">
      <alignment horizontal="center" vertical="top"/>
    </xf>
    <xf numFmtId="164" fontId="4" fillId="7" borderId="12" xfId="0" applyNumberFormat="1" applyFont="1" applyFill="1" applyBorder="1" applyAlignment="1">
      <alignment horizontal="center" vertical="top"/>
    </xf>
    <xf numFmtId="164" fontId="4" fillId="5" borderId="12" xfId="0" applyNumberFormat="1" applyFont="1" applyFill="1" applyBorder="1" applyAlignment="1">
      <alignment horizontal="center" vertical="top"/>
    </xf>
    <xf numFmtId="49" fontId="15" fillId="0" borderId="63" xfId="0" applyNumberFormat="1" applyFont="1" applyFill="1" applyBorder="1" applyAlignment="1">
      <alignment horizontal="center" vertical="top"/>
    </xf>
    <xf numFmtId="49" fontId="15" fillId="0" borderId="66" xfId="0" applyNumberFormat="1" applyFont="1" applyFill="1" applyBorder="1" applyAlignment="1">
      <alignment horizontal="center" vertical="top"/>
    </xf>
    <xf numFmtId="0" fontId="15" fillId="0" borderId="0" xfId="0" applyNumberFormat="1" applyFont="1" applyAlignment="1">
      <alignment vertical="top"/>
    </xf>
    <xf numFmtId="0" fontId="15" fillId="0" borderId="0" xfId="0" applyFont="1" applyAlignment="1">
      <alignment horizontal="center" vertical="top"/>
    </xf>
    <xf numFmtId="49" fontId="2" fillId="0" borderId="33" xfId="0" applyNumberFormat="1" applyFont="1" applyFill="1" applyBorder="1" applyAlignment="1">
      <alignment horizontal="center" vertical="top" wrapText="1"/>
    </xf>
    <xf numFmtId="49" fontId="2" fillId="0" borderId="63" xfId="0" applyNumberFormat="1" applyFont="1" applyFill="1" applyBorder="1" applyAlignment="1">
      <alignment horizontal="center" vertical="top" wrapText="1"/>
    </xf>
    <xf numFmtId="0" fontId="2" fillId="0" borderId="33" xfId="0" applyNumberFormat="1" applyFont="1" applyFill="1" applyBorder="1" applyAlignment="1">
      <alignment horizontal="center" vertical="top"/>
    </xf>
    <xf numFmtId="49" fontId="2" fillId="0" borderId="64" xfId="0" applyNumberFormat="1" applyFont="1" applyFill="1" applyBorder="1" applyAlignment="1">
      <alignment horizontal="center" vertical="top"/>
    </xf>
    <xf numFmtId="0" fontId="2" fillId="0" borderId="37" xfId="0" applyNumberFormat="1" applyFont="1" applyFill="1" applyBorder="1" applyAlignment="1">
      <alignment horizontal="center" vertical="top"/>
    </xf>
    <xf numFmtId="49" fontId="2" fillId="0" borderId="65" xfId="0" applyNumberFormat="1" applyFont="1" applyFill="1" applyBorder="1" applyAlignment="1">
      <alignment horizontal="center" vertical="top"/>
    </xf>
    <xf numFmtId="0" fontId="2" fillId="0" borderId="0" xfId="0" applyFont="1" applyFill="1" applyBorder="1" applyAlignment="1">
      <alignment vertical="top"/>
    </xf>
    <xf numFmtId="0" fontId="6" fillId="0" borderId="0" xfId="0" applyFont="1" applyBorder="1" applyAlignment="1">
      <alignment horizontal="right" vertical="top" wrapText="1"/>
    </xf>
    <xf numFmtId="0" fontId="10" fillId="0" borderId="0" xfId="0" applyFont="1" applyBorder="1" applyAlignment="1">
      <alignment horizontal="right" vertical="top" wrapText="1"/>
    </xf>
    <xf numFmtId="0" fontId="2" fillId="0" borderId="33" xfId="0" applyFont="1" applyFill="1" applyBorder="1" applyAlignment="1">
      <alignment horizontal="center" vertical="top"/>
    </xf>
    <xf numFmtId="0" fontId="2" fillId="0" borderId="63" xfId="0" applyFont="1" applyFill="1" applyBorder="1" applyAlignment="1">
      <alignment horizontal="center" vertical="top"/>
    </xf>
    <xf numFmtId="49" fontId="3" fillId="0" borderId="67" xfId="0" applyNumberFormat="1" applyFont="1" applyFill="1" applyBorder="1" applyAlignment="1">
      <alignment horizontal="center" vertical="top" wrapText="1"/>
    </xf>
    <xf numFmtId="164" fontId="15" fillId="0" borderId="0" xfId="0" applyNumberFormat="1" applyFont="1" applyAlignment="1">
      <alignment vertical="top"/>
    </xf>
    <xf numFmtId="49" fontId="2" fillId="0" borderId="23" xfId="0" applyNumberFormat="1" applyFont="1" applyBorder="1" applyAlignment="1">
      <alignment horizontal="center" vertical="top"/>
    </xf>
    <xf numFmtId="0" fontId="6" fillId="3" borderId="3" xfId="0" applyFont="1" applyFill="1" applyBorder="1" applyAlignment="1">
      <alignment horizontal="left" vertical="top" wrapText="1"/>
    </xf>
    <xf numFmtId="0" fontId="6" fillId="3" borderId="9" xfId="0" applyFont="1" applyFill="1" applyBorder="1" applyAlignment="1">
      <alignment horizontal="left" vertical="top" wrapText="1"/>
    </xf>
    <xf numFmtId="49" fontId="2" fillId="0" borderId="32" xfId="0" applyNumberFormat="1" applyFont="1" applyBorder="1" applyAlignment="1">
      <alignment horizontal="center" vertical="top"/>
    </xf>
    <xf numFmtId="0" fontId="21" fillId="0" borderId="38" xfId="0" applyFont="1" applyBorder="1" applyAlignment="1">
      <alignment vertical="top" wrapText="1"/>
    </xf>
    <xf numFmtId="0" fontId="21" fillId="0" borderId="11" xfId="0" applyFont="1" applyBorder="1" applyAlignment="1">
      <alignment vertical="top" wrapText="1"/>
    </xf>
    <xf numFmtId="164" fontId="6" fillId="5" borderId="39" xfId="0" applyNumberFormat="1" applyFont="1" applyFill="1" applyBorder="1" applyAlignment="1">
      <alignment horizontal="center"/>
    </xf>
    <xf numFmtId="164" fontId="6" fillId="5" borderId="8" xfId="0" applyNumberFormat="1" applyFont="1" applyFill="1" applyBorder="1" applyAlignment="1">
      <alignment horizontal="center"/>
    </xf>
    <xf numFmtId="164" fontId="6" fillId="5" borderId="43" xfId="0" applyNumberFormat="1" applyFont="1" applyFill="1" applyBorder="1" applyAlignment="1">
      <alignment horizontal="center"/>
    </xf>
    <xf numFmtId="0" fontId="5" fillId="0" borderId="71" xfId="0" applyFont="1" applyBorder="1" applyAlignment="1">
      <alignment vertical="top"/>
    </xf>
    <xf numFmtId="0" fontId="9" fillId="5" borderId="8" xfId="0" applyFont="1" applyFill="1" applyBorder="1" applyAlignment="1">
      <alignment horizontal="center"/>
    </xf>
    <xf numFmtId="49" fontId="5" fillId="0" borderId="18" xfId="0" applyNumberFormat="1" applyFont="1" applyFill="1" applyBorder="1" applyAlignment="1">
      <alignment vertical="top" wrapText="1"/>
    </xf>
    <xf numFmtId="0" fontId="5" fillId="0" borderId="20" xfId="0" applyFont="1" applyBorder="1" applyAlignment="1">
      <alignment vertical="top" wrapText="1"/>
    </xf>
    <xf numFmtId="49" fontId="5" fillId="0" borderId="19" xfId="2" applyNumberFormat="1" applyFont="1" applyFill="1" applyBorder="1" applyAlignment="1">
      <alignment vertical="top" wrapText="1"/>
    </xf>
    <xf numFmtId="49" fontId="5" fillId="0" borderId="52" xfId="2" applyNumberFormat="1" applyFont="1" applyFill="1" applyBorder="1" applyAlignment="1">
      <alignment vertical="top" wrapText="1"/>
    </xf>
    <xf numFmtId="49" fontId="5" fillId="0" borderId="18" xfId="2" applyNumberFormat="1" applyFont="1" applyFill="1" applyBorder="1" applyAlignment="1">
      <alignment vertical="top" wrapText="1"/>
    </xf>
    <xf numFmtId="49" fontId="2" fillId="0" borderId="29" xfId="2" applyNumberFormat="1" applyFont="1" applyFill="1" applyBorder="1" applyAlignment="1">
      <alignment horizontal="center" vertical="top"/>
    </xf>
    <xf numFmtId="49" fontId="2" fillId="0" borderId="7" xfId="2" applyNumberFormat="1" applyFont="1" applyFill="1" applyBorder="1" applyAlignment="1">
      <alignment horizontal="center" vertical="top"/>
    </xf>
    <xf numFmtId="49" fontId="2" fillId="0" borderId="27" xfId="2" applyNumberFormat="1" applyFont="1" applyFill="1" applyBorder="1" applyAlignment="1">
      <alignment horizontal="center" vertical="top"/>
    </xf>
    <xf numFmtId="0" fontId="9" fillId="5" borderId="15" xfId="0" applyFont="1" applyFill="1" applyBorder="1" applyAlignment="1">
      <alignment horizontal="center"/>
    </xf>
    <xf numFmtId="164" fontId="6" fillId="5" borderId="26" xfId="0" applyNumberFormat="1" applyFont="1" applyFill="1" applyBorder="1" applyAlignment="1">
      <alignment horizontal="center"/>
    </xf>
    <xf numFmtId="164" fontId="6" fillId="5" borderId="15" xfId="0" applyNumberFormat="1" applyFont="1" applyFill="1" applyBorder="1" applyAlignment="1">
      <alignment horizontal="center"/>
    </xf>
    <xf numFmtId="164" fontId="7" fillId="0" borderId="61" xfId="0" applyNumberFormat="1" applyFont="1" applyBorder="1" applyAlignment="1">
      <alignment horizontal="center" vertical="top"/>
    </xf>
    <xf numFmtId="164" fontId="7" fillId="4" borderId="4"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xf>
    <xf numFmtId="49" fontId="2" fillId="0" borderId="74"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5" fillId="4" borderId="73" xfId="0" applyNumberFormat="1" applyFont="1" applyFill="1" applyBorder="1" applyAlignment="1">
      <alignment vertical="top"/>
    </xf>
    <xf numFmtId="0" fontId="5" fillId="0" borderId="18" xfId="0" applyFont="1" applyBorder="1" applyAlignment="1">
      <alignment vertical="top"/>
    </xf>
    <xf numFmtId="49" fontId="25" fillId="0" borderId="33" xfId="0" applyNumberFormat="1" applyFont="1" applyFill="1" applyBorder="1" applyAlignment="1">
      <alignment horizontal="center" vertical="top"/>
    </xf>
    <xf numFmtId="49" fontId="25" fillId="0" borderId="28" xfId="0" applyNumberFormat="1" applyFont="1" applyFill="1" applyBorder="1" applyAlignment="1">
      <alignment horizontal="center" vertical="top"/>
    </xf>
    <xf numFmtId="0" fontId="25" fillId="0" borderId="74" xfId="0" applyNumberFormat="1" applyFont="1" applyFill="1" applyBorder="1" applyAlignment="1">
      <alignment horizontal="center" vertical="top"/>
    </xf>
    <xf numFmtId="49" fontId="25" fillId="0" borderId="30" xfId="0" applyNumberFormat="1" applyFont="1" applyFill="1" applyBorder="1" applyAlignment="1">
      <alignment horizontal="center" vertical="top"/>
    </xf>
    <xf numFmtId="49" fontId="25" fillId="0" borderId="67" xfId="0" applyNumberFormat="1" applyFont="1" applyFill="1" applyBorder="1" applyAlignment="1">
      <alignment horizontal="center" vertical="top"/>
    </xf>
    <xf numFmtId="49" fontId="25" fillId="0" borderId="66" xfId="0" applyNumberFormat="1" applyFont="1" applyFill="1" applyBorder="1" applyAlignment="1">
      <alignment horizontal="center" vertical="top"/>
    </xf>
    <xf numFmtId="0" fontId="2" fillId="7" borderId="33" xfId="0" applyNumberFormat="1" applyFont="1" applyFill="1" applyBorder="1" applyAlignment="1">
      <alignment horizontal="center" vertical="top"/>
    </xf>
    <xf numFmtId="0" fontId="2" fillId="7" borderId="28" xfId="0" applyNumberFormat="1" applyFont="1" applyFill="1" applyBorder="1" applyAlignment="1">
      <alignment horizontal="center" vertical="top"/>
    </xf>
    <xf numFmtId="49" fontId="2" fillId="7" borderId="66" xfId="0" applyNumberFormat="1" applyFont="1" applyFill="1" applyBorder="1" applyAlignment="1">
      <alignment horizontal="center" vertical="top"/>
    </xf>
    <xf numFmtId="0" fontId="23" fillId="0" borderId="38" xfId="0" applyFont="1" applyBorder="1" applyAlignment="1">
      <alignment vertical="top" wrapText="1"/>
    </xf>
    <xf numFmtId="0" fontId="23" fillId="0" borderId="11" xfId="0" applyFont="1" applyBorder="1" applyAlignment="1">
      <alignment vertical="top" wrapText="1"/>
    </xf>
    <xf numFmtId="0" fontId="2" fillId="0" borderId="46" xfId="0" applyFont="1" applyBorder="1" applyAlignment="1">
      <alignment horizontal="center" vertical="center" wrapText="1"/>
    </xf>
    <xf numFmtId="0" fontId="2" fillId="0" borderId="56" xfId="0" applyFont="1" applyFill="1" applyBorder="1" applyAlignment="1">
      <alignment horizontal="center" vertical="center" wrapText="1"/>
    </xf>
    <xf numFmtId="49" fontId="2" fillId="0" borderId="66" xfId="0" applyNumberFormat="1" applyFont="1" applyFill="1" applyBorder="1" applyAlignment="1">
      <alignment horizontal="center" vertical="top" wrapText="1"/>
    </xf>
    <xf numFmtId="49" fontId="6" fillId="2" borderId="46" xfId="0" applyNumberFormat="1" applyFont="1" applyFill="1" applyBorder="1" applyAlignment="1">
      <alignment horizontal="center" vertical="top"/>
    </xf>
    <xf numFmtId="49" fontId="6" fillId="3" borderId="64" xfId="0" applyNumberFormat="1" applyFont="1" applyFill="1" applyBorder="1" applyAlignment="1">
      <alignment horizontal="center" vertical="top"/>
    </xf>
    <xf numFmtId="164" fontId="6" fillId="3" borderId="46" xfId="0" applyNumberFormat="1" applyFont="1" applyFill="1" applyBorder="1" applyAlignment="1">
      <alignment horizontal="center" vertical="top"/>
    </xf>
    <xf numFmtId="164" fontId="6" fillId="3" borderId="56" xfId="0" applyNumberFormat="1" applyFont="1" applyFill="1" applyBorder="1" applyAlignment="1">
      <alignment horizontal="center" vertical="top"/>
    </xf>
    <xf numFmtId="0" fontId="7" fillId="3" borderId="57" xfId="0" applyFont="1" applyFill="1" applyBorder="1" applyAlignment="1">
      <alignment vertical="top" wrapText="1"/>
    </xf>
    <xf numFmtId="0" fontId="2" fillId="3" borderId="57" xfId="0" applyFont="1" applyFill="1" applyBorder="1" applyAlignment="1">
      <alignment horizontal="center" vertical="top" wrapText="1"/>
    </xf>
    <xf numFmtId="0" fontId="7" fillId="0" borderId="46" xfId="0" applyFont="1" applyBorder="1" applyAlignment="1">
      <alignment vertical="top" wrapText="1"/>
    </xf>
    <xf numFmtId="0" fontId="26" fillId="0" borderId="69" xfId="0" applyFont="1" applyBorder="1" applyAlignment="1">
      <alignment vertical="top" wrapText="1"/>
    </xf>
    <xf numFmtId="0" fontId="26" fillId="0" borderId="32" xfId="0" applyFont="1" applyBorder="1" applyAlignment="1">
      <alignment vertical="top" wrapText="1"/>
    </xf>
    <xf numFmtId="0" fontId="26" fillId="0" borderId="14" xfId="0" applyFont="1" applyBorder="1" applyAlignment="1">
      <alignment vertical="top" wrapText="1"/>
    </xf>
    <xf numFmtId="0" fontId="26" fillId="0" borderId="45" xfId="0" applyFont="1" applyBorder="1" applyAlignment="1">
      <alignment vertical="top" wrapText="1"/>
    </xf>
    <xf numFmtId="0" fontId="26" fillId="0" borderId="16" xfId="0" applyFont="1" applyBorder="1" applyAlignment="1">
      <alignment vertical="top" wrapText="1"/>
    </xf>
    <xf numFmtId="0" fontId="27" fillId="0" borderId="46" xfId="0" applyFont="1" applyBorder="1" applyAlignment="1">
      <alignment vertical="top" wrapText="1"/>
    </xf>
    <xf numFmtId="0" fontId="19" fillId="0" borderId="26" xfId="0" applyFont="1" applyBorder="1" applyAlignment="1">
      <alignment horizontal="left" wrapText="1"/>
    </xf>
    <xf numFmtId="0" fontId="4" fillId="0" borderId="1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51" xfId="0" applyFont="1" applyBorder="1" applyAlignment="1">
      <alignment vertical="top" wrapText="1"/>
    </xf>
    <xf numFmtId="0" fontId="10" fillId="0" borderId="44" xfId="0" applyFont="1" applyBorder="1" applyAlignment="1">
      <alignment vertical="top" wrapText="1"/>
    </xf>
    <xf numFmtId="0" fontId="5" fillId="0" borderId="48" xfId="0" applyFont="1" applyBorder="1" applyAlignment="1">
      <alignment vertical="top" wrapText="1"/>
    </xf>
    <xf numFmtId="0" fontId="10" fillId="0" borderId="22" xfId="0" applyFont="1" applyBorder="1" applyAlignment="1">
      <alignment vertical="top" wrapText="1"/>
    </xf>
    <xf numFmtId="0" fontId="5" fillId="0" borderId="7" xfId="0" applyFont="1" applyFill="1" applyBorder="1" applyAlignment="1">
      <alignment horizontal="center" vertical="center" textRotation="90" wrapText="1"/>
    </xf>
    <xf numFmtId="0" fontId="10" fillId="0" borderId="25" xfId="0" applyFont="1" applyBorder="1"/>
    <xf numFmtId="0" fontId="5" fillId="0" borderId="49" xfId="0" applyFont="1" applyFill="1" applyBorder="1" applyAlignment="1">
      <alignment horizontal="center" vertical="center" textRotation="90" wrapText="1"/>
    </xf>
    <xf numFmtId="0" fontId="10" fillId="0" borderId="31" xfId="0" applyFont="1" applyBorder="1"/>
    <xf numFmtId="49" fontId="8" fillId="0" borderId="56"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23"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43" xfId="0" applyNumberFormat="1" applyFont="1" applyBorder="1" applyAlignment="1">
      <alignment horizontal="center" vertical="top"/>
    </xf>
    <xf numFmtId="49" fontId="6" fillId="0" borderId="47" xfId="0" applyNumberFormat="1" applyFont="1" applyBorder="1" applyAlignment="1">
      <alignment horizontal="center" vertical="top"/>
    </xf>
    <xf numFmtId="49" fontId="6" fillId="0" borderId="21" xfId="0" applyNumberFormat="1" applyFont="1" applyBorder="1" applyAlignment="1">
      <alignment horizontal="center" vertical="top"/>
    </xf>
    <xf numFmtId="49" fontId="6" fillId="0" borderId="25" xfId="0" applyNumberFormat="1" applyFont="1" applyBorder="1" applyAlignment="1">
      <alignment horizontal="center" vertical="top"/>
    </xf>
    <xf numFmtId="0" fontId="5" fillId="0" borderId="48"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31" xfId="0" applyFont="1" applyFill="1" applyBorder="1" applyAlignment="1">
      <alignment horizontal="left" vertical="top" wrapText="1"/>
    </xf>
    <xf numFmtId="49" fontId="8" fillId="0" borderId="13" xfId="0" applyNumberFormat="1" applyFont="1" applyBorder="1" applyAlignment="1">
      <alignment horizontal="center" vertical="top" wrapText="1"/>
    </xf>
    <xf numFmtId="49" fontId="2" fillId="0" borderId="32" xfId="0" applyNumberFormat="1" applyFont="1" applyBorder="1" applyAlignment="1">
      <alignment horizontal="center" vertical="top"/>
    </xf>
    <xf numFmtId="0" fontId="10" fillId="0" borderId="69" xfId="0" applyFont="1" applyBorder="1" applyAlignment="1">
      <alignment vertical="top" wrapText="1"/>
    </xf>
    <xf numFmtId="0" fontId="7" fillId="0" borderId="32" xfId="0" applyFont="1" applyBorder="1" applyAlignment="1">
      <alignment vertical="top" wrapText="1"/>
    </xf>
    <xf numFmtId="0" fontId="10" fillId="0" borderId="14" xfId="0" applyFont="1" applyBorder="1" applyAlignment="1">
      <alignment vertical="top" wrapText="1"/>
    </xf>
    <xf numFmtId="0" fontId="10" fillId="0" borderId="45" xfId="0" applyFont="1" applyBorder="1" applyAlignment="1">
      <alignment vertical="top" wrapText="1"/>
    </xf>
    <xf numFmtId="0" fontId="10" fillId="0" borderId="16" xfId="0" applyFont="1" applyBorder="1" applyAlignment="1">
      <alignment vertical="top" wrapText="1"/>
    </xf>
    <xf numFmtId="0" fontId="19" fillId="0" borderId="0" xfId="0" applyNumberFormat="1" applyFont="1" applyAlignment="1">
      <alignment vertical="top" wrapText="1"/>
    </xf>
    <xf numFmtId="0" fontId="23" fillId="0" borderId="0" xfId="0" applyFont="1" applyAlignment="1">
      <alignment vertical="top" wrapText="1"/>
    </xf>
    <xf numFmtId="0" fontId="7" fillId="0" borderId="46" xfId="0" applyFont="1" applyFill="1" applyBorder="1" applyAlignment="1">
      <alignment vertical="top" wrapText="1"/>
    </xf>
    <xf numFmtId="0" fontId="26" fillId="0" borderId="69" xfId="0" applyFont="1" applyFill="1" applyBorder="1" applyAlignment="1">
      <alignment vertical="top" wrapText="1"/>
    </xf>
    <xf numFmtId="0" fontId="26" fillId="0" borderId="32" xfId="0" applyFont="1" applyFill="1" applyBorder="1" applyAlignment="1">
      <alignment vertical="top" wrapText="1"/>
    </xf>
    <xf numFmtId="0" fontId="26" fillId="0" borderId="14" xfId="0" applyFont="1" applyFill="1" applyBorder="1" applyAlignment="1">
      <alignment vertical="top" wrapText="1"/>
    </xf>
    <xf numFmtId="0" fontId="26" fillId="0" borderId="45" xfId="0" applyFont="1" applyFill="1" applyBorder="1" applyAlignment="1">
      <alignment vertical="top" wrapText="1"/>
    </xf>
    <xf numFmtId="0" fontId="26" fillId="0" borderId="16" xfId="0" applyFont="1" applyFill="1" applyBorder="1" applyAlignment="1">
      <alignment vertical="top" wrapText="1"/>
    </xf>
    <xf numFmtId="0" fontId="7" fillId="0" borderId="46" xfId="0" applyFont="1" applyBorder="1" applyAlignment="1">
      <alignment horizontal="left" vertical="top" wrapText="1"/>
    </xf>
    <xf numFmtId="0" fontId="7" fillId="0" borderId="69" xfId="0" applyFont="1" applyBorder="1" applyAlignment="1">
      <alignment horizontal="left" vertical="top"/>
    </xf>
    <xf numFmtId="0" fontId="7" fillId="0" borderId="32" xfId="0" applyFont="1" applyBorder="1" applyAlignment="1">
      <alignment horizontal="left" vertical="top"/>
    </xf>
    <xf numFmtId="0" fontId="7" fillId="0" borderId="14" xfId="0" applyFont="1" applyBorder="1" applyAlignment="1">
      <alignment horizontal="left" vertical="top"/>
    </xf>
    <xf numFmtId="0" fontId="7" fillId="0" borderId="45" xfId="0" applyFont="1" applyBorder="1" applyAlignment="1">
      <alignment horizontal="left" vertical="top"/>
    </xf>
    <xf numFmtId="0" fontId="7" fillId="0" borderId="16" xfId="0" applyFont="1" applyBorder="1" applyAlignment="1">
      <alignment horizontal="left" vertical="top"/>
    </xf>
    <xf numFmtId="0" fontId="2" fillId="0" borderId="5"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49" fontId="5" fillId="4" borderId="51" xfId="0" applyNumberFormat="1" applyFont="1" applyFill="1" applyBorder="1" applyAlignment="1">
      <alignment vertical="top" wrapText="1"/>
    </xf>
    <xf numFmtId="0" fontId="23" fillId="0" borderId="44" xfId="0" applyFont="1" applyBorder="1" applyAlignment="1">
      <alignment vertical="top" wrapText="1"/>
    </xf>
    <xf numFmtId="0" fontId="23" fillId="0" borderId="44" xfId="0" applyFont="1" applyBorder="1" applyAlignment="1">
      <alignment wrapText="1"/>
    </xf>
    <xf numFmtId="0" fontId="23" fillId="0" borderId="54" xfId="0" applyFont="1" applyBorder="1" applyAlignment="1">
      <alignment wrapText="1"/>
    </xf>
    <xf numFmtId="0" fontId="7" fillId="0" borderId="32" xfId="0" applyFont="1" applyFill="1" applyBorder="1" applyAlignment="1">
      <alignment vertical="top" wrapText="1"/>
    </xf>
    <xf numFmtId="49" fontId="6" fillId="3" borderId="51" xfId="0" applyNumberFormat="1" applyFont="1" applyFill="1" applyBorder="1" applyAlignment="1">
      <alignment horizontal="right" vertical="top"/>
    </xf>
    <xf numFmtId="49" fontId="6" fillId="3" borderId="47" xfId="0" applyNumberFormat="1" applyFont="1" applyFill="1" applyBorder="1" applyAlignment="1">
      <alignment horizontal="right" vertical="top"/>
    </xf>
    <xf numFmtId="49" fontId="6" fillId="3" borderId="21" xfId="0" applyNumberFormat="1" applyFont="1" applyFill="1" applyBorder="1" applyAlignment="1">
      <alignment horizontal="right" vertical="top"/>
    </xf>
    <xf numFmtId="49" fontId="6" fillId="3" borderId="48" xfId="0" applyNumberFormat="1" applyFont="1" applyFill="1" applyBorder="1" applyAlignment="1">
      <alignment horizontal="right" vertical="top"/>
    </xf>
    <xf numFmtId="0" fontId="23" fillId="0" borderId="45" xfId="0" applyFont="1" applyBorder="1" applyAlignment="1">
      <alignment vertical="top" wrapText="1"/>
    </xf>
    <xf numFmtId="0" fontId="23" fillId="0" borderId="16" xfId="0" applyFont="1" applyBorder="1" applyAlignment="1">
      <alignment vertical="top" wrapText="1"/>
    </xf>
    <xf numFmtId="0" fontId="2" fillId="0" borderId="46" xfId="0" applyFont="1" applyBorder="1" applyAlignment="1">
      <alignment vertical="top" wrapText="1"/>
    </xf>
    <xf numFmtId="0" fontId="23" fillId="0" borderId="69" xfId="0" applyFont="1" applyBorder="1" applyAlignment="1">
      <alignment vertical="top" wrapText="1"/>
    </xf>
    <xf numFmtId="49" fontId="6" fillId="3" borderId="47" xfId="0" applyNumberFormat="1" applyFont="1" applyFill="1" applyBorder="1" applyAlignment="1">
      <alignment horizontal="center" vertical="top"/>
    </xf>
    <xf numFmtId="49" fontId="6" fillId="3" borderId="21" xfId="0" applyNumberFormat="1" applyFont="1" applyFill="1" applyBorder="1" applyAlignment="1">
      <alignment horizontal="center" vertical="top"/>
    </xf>
    <xf numFmtId="49" fontId="6" fillId="3" borderId="25" xfId="0" applyNumberFormat="1" applyFont="1" applyFill="1" applyBorder="1" applyAlignment="1">
      <alignment horizontal="center" vertical="top"/>
    </xf>
    <xf numFmtId="49" fontId="5" fillId="4" borderId="50" xfId="0" applyNumberFormat="1" applyFont="1" applyFill="1" applyBorder="1" applyAlignment="1">
      <alignment vertical="top" wrapText="1"/>
    </xf>
    <xf numFmtId="0" fontId="10" fillId="0" borderId="73" xfId="0" applyFont="1" applyBorder="1" applyAlignment="1">
      <alignment wrapText="1"/>
    </xf>
    <xf numFmtId="49" fontId="6" fillId="2" borderId="51" xfId="0" applyNumberFormat="1" applyFont="1" applyFill="1" applyBorder="1" applyAlignment="1">
      <alignment horizontal="center" vertical="top"/>
    </xf>
    <xf numFmtId="49" fontId="6" fillId="2" borderId="44" xfId="0" applyNumberFormat="1" applyFont="1" applyFill="1" applyBorder="1" applyAlignment="1">
      <alignment horizontal="center" vertical="top"/>
    </xf>
    <xf numFmtId="49" fontId="6" fillId="2" borderId="54" xfId="0" applyNumberFormat="1" applyFont="1" applyFill="1" applyBorder="1" applyAlignment="1">
      <alignment horizontal="center" vertical="top"/>
    </xf>
    <xf numFmtId="49" fontId="16" fillId="0" borderId="0" xfId="0" applyNumberFormat="1" applyFont="1" applyFill="1" applyBorder="1" applyAlignment="1">
      <alignment horizontal="center" vertical="top" wrapText="1"/>
    </xf>
    <xf numFmtId="0" fontId="10" fillId="0" borderId="0" xfId="0" applyFont="1" applyAlignment="1">
      <alignment vertical="top" wrapText="1"/>
    </xf>
    <xf numFmtId="0" fontId="28" fillId="0" borderId="69" xfId="0" applyFont="1" applyBorder="1" applyAlignment="1">
      <alignment vertical="top" wrapText="1"/>
    </xf>
    <xf numFmtId="0" fontId="28" fillId="0" borderId="14" xfId="0" applyFont="1" applyBorder="1" applyAlignment="1">
      <alignment vertical="top" wrapText="1"/>
    </xf>
    <xf numFmtId="0" fontId="28" fillId="0" borderId="32" xfId="0" applyFont="1" applyBorder="1" applyAlignment="1">
      <alignment vertical="top" wrapText="1"/>
    </xf>
    <xf numFmtId="0" fontId="28" fillId="0" borderId="45" xfId="0" applyFont="1" applyBorder="1" applyAlignment="1">
      <alignment vertical="top" wrapText="1"/>
    </xf>
    <xf numFmtId="0" fontId="28" fillId="0" borderId="16" xfId="0" applyFont="1" applyBorder="1" applyAlignment="1">
      <alignment vertical="top" wrapText="1"/>
    </xf>
    <xf numFmtId="0" fontId="4" fillId="2" borderId="10" xfId="0" applyFont="1" applyFill="1" applyBorder="1" applyAlignment="1">
      <alignment horizontal="left" vertical="top"/>
    </xf>
    <xf numFmtId="49" fontId="6" fillId="3" borderId="9" xfId="0" applyNumberFormat="1" applyFont="1" applyFill="1" applyBorder="1" applyAlignment="1">
      <alignment horizontal="left" vertical="top"/>
    </xf>
    <xf numFmtId="49" fontId="6" fillId="3" borderId="10" xfId="0" applyNumberFormat="1" applyFont="1" applyFill="1" applyBorder="1" applyAlignment="1">
      <alignment horizontal="left" vertical="top"/>
    </xf>
    <xf numFmtId="49" fontId="6" fillId="3" borderId="57" xfId="0" applyNumberFormat="1" applyFont="1" applyFill="1" applyBorder="1" applyAlignment="1">
      <alignment horizontal="left" vertical="top"/>
    </xf>
    <xf numFmtId="0" fontId="6" fillId="3" borderId="3" xfId="0" applyFont="1" applyFill="1" applyBorder="1" applyAlignment="1">
      <alignment horizontal="left" vertical="top" wrapText="1"/>
    </xf>
    <xf numFmtId="0" fontId="6" fillId="3" borderId="9" xfId="0" applyFont="1" applyFill="1" applyBorder="1" applyAlignment="1">
      <alignment horizontal="left" vertical="top" wrapText="1"/>
    </xf>
    <xf numFmtId="49" fontId="6" fillId="2" borderId="17" xfId="0" applyNumberFormat="1" applyFont="1" applyFill="1" applyBorder="1" applyAlignment="1">
      <alignment horizontal="center" vertical="top"/>
    </xf>
    <xf numFmtId="49" fontId="6" fillId="2" borderId="40" xfId="0" applyNumberFormat="1" applyFont="1" applyFill="1" applyBorder="1" applyAlignment="1">
      <alignment horizontal="center" vertical="top"/>
    </xf>
    <xf numFmtId="49" fontId="6" fillId="3" borderId="33" xfId="0" applyNumberFormat="1" applyFont="1" applyFill="1" applyBorder="1" applyAlignment="1">
      <alignment horizontal="center" vertical="top"/>
    </xf>
    <xf numFmtId="49" fontId="6" fillId="3" borderId="37" xfId="0" applyNumberFormat="1" applyFont="1" applyFill="1" applyBorder="1" applyAlignment="1">
      <alignment horizontal="center" vertical="top"/>
    </xf>
    <xf numFmtId="49" fontId="6" fillId="3" borderId="2" xfId="0" applyNumberFormat="1" applyFont="1" applyFill="1" applyBorder="1" applyAlignment="1">
      <alignment horizontal="right" vertical="top"/>
    </xf>
    <xf numFmtId="49" fontId="6" fillId="3" borderId="3" xfId="0" applyNumberFormat="1" applyFont="1" applyFill="1" applyBorder="1" applyAlignment="1">
      <alignment horizontal="right" vertical="top"/>
    </xf>
    <xf numFmtId="49" fontId="6" fillId="3" borderId="55" xfId="0" applyNumberFormat="1" applyFont="1" applyFill="1" applyBorder="1" applyAlignment="1">
      <alignment horizontal="right" vertical="top"/>
    </xf>
    <xf numFmtId="0" fontId="17" fillId="0" borderId="0" xfId="0" applyFont="1" applyAlignment="1">
      <alignment horizontal="left" vertical="top" wrapText="1"/>
    </xf>
    <xf numFmtId="0" fontId="18" fillId="0" borderId="0" xfId="0" applyFont="1" applyAlignment="1">
      <alignment vertical="top"/>
    </xf>
    <xf numFmtId="0" fontId="5" fillId="0" borderId="52" xfId="0" applyFont="1" applyBorder="1" applyAlignment="1">
      <alignment horizontal="center" vertical="center" textRotation="90" wrapText="1"/>
    </xf>
    <xf numFmtId="0" fontId="10" fillId="0" borderId="54" xfId="0" applyFont="1" applyBorder="1"/>
    <xf numFmtId="0" fontId="5" fillId="0" borderId="5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9" xfId="0" applyFont="1" applyBorder="1" applyAlignment="1">
      <alignment horizontal="center" vertical="center"/>
    </xf>
    <xf numFmtId="0" fontId="5" fillId="0" borderId="67" xfId="0" applyFont="1" applyBorder="1" applyAlignment="1">
      <alignment horizontal="center" vertical="center"/>
    </xf>
    <xf numFmtId="0" fontId="13" fillId="7" borderId="68" xfId="0" applyFont="1" applyFill="1" applyBorder="1" applyAlignment="1">
      <alignment horizontal="left" vertical="top" wrapText="1"/>
    </xf>
    <xf numFmtId="0" fontId="10" fillId="7" borderId="41" xfId="0" applyFont="1" applyFill="1" applyBorder="1" applyAlignment="1">
      <alignment horizontal="left" vertical="top" wrapText="1"/>
    </xf>
    <xf numFmtId="49" fontId="3" fillId="0" borderId="21" xfId="0" applyNumberFormat="1" applyFont="1" applyFill="1" applyBorder="1" applyAlignment="1">
      <alignment horizontal="center" vertical="top" wrapText="1"/>
    </xf>
    <xf numFmtId="0" fontId="10" fillId="0" borderId="25" xfId="0" applyFont="1" applyBorder="1" applyAlignment="1">
      <alignment horizontal="center" vertical="top" wrapText="1"/>
    </xf>
    <xf numFmtId="49" fontId="3" fillId="0" borderId="65" xfId="0" applyNumberFormat="1" applyFont="1" applyFill="1" applyBorder="1" applyAlignment="1">
      <alignment horizontal="center" vertical="top" wrapText="1"/>
    </xf>
    <xf numFmtId="0" fontId="10" fillId="0" borderId="66" xfId="0" applyFont="1" applyBorder="1" applyAlignment="1">
      <alignment horizontal="center" vertical="top" wrapText="1"/>
    </xf>
    <xf numFmtId="0" fontId="4" fillId="0" borderId="23" xfId="0" applyFont="1" applyBorder="1" applyAlignment="1">
      <alignment horizontal="center" vertical="center"/>
    </xf>
    <xf numFmtId="0" fontId="4" fillId="0" borderId="61" xfId="0" applyFont="1" applyBorder="1" applyAlignment="1">
      <alignment horizontal="center" vertical="center"/>
    </xf>
    <xf numFmtId="0" fontId="2" fillId="0" borderId="56" xfId="0" applyNumberFormat="1" applyFont="1" applyBorder="1" applyAlignment="1">
      <alignment horizontal="center" vertical="center" textRotation="90" wrapText="1"/>
    </xf>
    <xf numFmtId="0" fontId="2" fillId="0" borderId="13" xfId="0" applyNumberFormat="1" applyFont="1" applyBorder="1" applyAlignment="1">
      <alignment horizontal="center" vertical="center" textRotation="90" wrapText="1"/>
    </xf>
    <xf numFmtId="0" fontId="2" fillId="0" borderId="15" xfId="0" applyNumberFormat="1"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5" fillId="0" borderId="4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49" fontId="6" fillId="0" borderId="5" xfId="0" applyNumberFormat="1" applyFont="1" applyBorder="1" applyAlignment="1">
      <alignment horizontal="center" vertical="top"/>
    </xf>
    <xf numFmtId="49" fontId="6" fillId="0" borderId="1" xfId="0" applyNumberFormat="1" applyFont="1" applyBorder="1" applyAlignment="1">
      <alignment horizontal="center" vertical="top"/>
    </xf>
    <xf numFmtId="0" fontId="5" fillId="0" borderId="64" xfId="0" applyFont="1" applyFill="1" applyBorder="1" applyAlignment="1">
      <alignment horizontal="left" vertical="top" wrapText="1"/>
    </xf>
    <xf numFmtId="0" fontId="5" fillId="0" borderId="65" xfId="0" applyFont="1" applyFill="1" applyBorder="1" applyAlignment="1">
      <alignment horizontal="left" vertical="top" wrapText="1"/>
    </xf>
    <xf numFmtId="0" fontId="5" fillId="0" borderId="66" xfId="0" applyFont="1" applyFill="1" applyBorder="1" applyAlignment="1">
      <alignment horizontal="left" vertical="top" wrapText="1"/>
    </xf>
    <xf numFmtId="0" fontId="2" fillId="0" borderId="1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0" xfId="0" applyFont="1" applyBorder="1" applyAlignment="1">
      <alignment horizontal="center" vertical="center" textRotation="90" wrapText="1"/>
    </xf>
    <xf numFmtId="49" fontId="6" fillId="3" borderId="65" xfId="0" applyNumberFormat="1" applyFont="1" applyFill="1" applyBorder="1" applyAlignment="1">
      <alignment horizontal="center" vertical="top"/>
    </xf>
    <xf numFmtId="0" fontId="5" fillId="0" borderId="18" xfId="0" applyFont="1" applyBorder="1" applyAlignment="1">
      <alignment horizontal="left" vertical="top" wrapText="1"/>
    </xf>
    <xf numFmtId="0" fontId="10" fillId="0" borderId="27" xfId="0" applyFont="1" applyBorder="1" applyAlignment="1">
      <alignment vertical="top" wrapText="1"/>
    </xf>
    <xf numFmtId="0" fontId="10" fillId="0" borderId="28" xfId="0" applyFont="1" applyBorder="1" applyAlignment="1">
      <alignment vertical="top" wrapText="1"/>
    </xf>
    <xf numFmtId="0" fontId="24"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55" xfId="0" applyFont="1" applyBorder="1" applyAlignment="1">
      <alignment vertical="top" wrapText="1"/>
    </xf>
    <xf numFmtId="0" fontId="15" fillId="0" borderId="46" xfId="0" applyFont="1" applyBorder="1" applyAlignment="1">
      <alignment vertical="top" wrapText="1"/>
    </xf>
    <xf numFmtId="0" fontId="21" fillId="0" borderId="69" xfId="0" applyFont="1" applyBorder="1" applyAlignment="1">
      <alignment vertical="top" wrapText="1"/>
    </xf>
    <xf numFmtId="0" fontId="6" fillId="3" borderId="10" xfId="0" applyFont="1" applyFill="1" applyBorder="1" applyAlignment="1">
      <alignment horizontal="left" vertical="top" wrapText="1"/>
    </xf>
    <xf numFmtId="0" fontId="6" fillId="3" borderId="76" xfId="0" applyFont="1" applyFill="1" applyBorder="1" applyAlignment="1">
      <alignment horizontal="left" vertical="top" wrapText="1"/>
    </xf>
    <xf numFmtId="0" fontId="27" fillId="0" borderId="46" xfId="0" applyFont="1" applyBorder="1" applyAlignment="1">
      <alignment horizontal="left" vertical="top" wrapText="1"/>
    </xf>
    <xf numFmtId="0" fontId="27" fillId="0" borderId="69" xfId="0" applyFont="1" applyBorder="1" applyAlignment="1">
      <alignment horizontal="left" vertical="top" wrapText="1"/>
    </xf>
    <xf numFmtId="0" fontId="27" fillId="0" borderId="32" xfId="0" applyFont="1" applyBorder="1" applyAlignment="1">
      <alignment horizontal="left" vertical="top" wrapText="1"/>
    </xf>
    <xf numFmtId="0" fontId="27" fillId="0" borderId="14" xfId="0" applyFont="1" applyBorder="1" applyAlignment="1">
      <alignment horizontal="left" vertical="top" wrapText="1"/>
    </xf>
    <xf numFmtId="0" fontId="27" fillId="0" borderId="45" xfId="0" applyFont="1" applyBorder="1" applyAlignment="1">
      <alignment horizontal="left" vertical="top" wrapText="1"/>
    </xf>
    <xf numFmtId="0" fontId="27" fillId="0" borderId="16" xfId="0" applyFont="1" applyBorder="1" applyAlignment="1">
      <alignment horizontal="left" vertical="top" wrapText="1"/>
    </xf>
    <xf numFmtId="0" fontId="4" fillId="0" borderId="38" xfId="0" applyFont="1" applyBorder="1" applyAlignment="1">
      <alignment horizontal="center"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4" fillId="6" borderId="2" xfId="0" applyFont="1" applyFill="1" applyBorder="1" applyAlignment="1">
      <alignment horizontal="right" vertical="top" wrapText="1"/>
    </xf>
    <xf numFmtId="0" fontId="10" fillId="6" borderId="3" xfId="0" applyFont="1" applyFill="1" applyBorder="1" applyAlignment="1">
      <alignment vertical="top" wrapText="1"/>
    </xf>
    <xf numFmtId="0" fontId="10" fillId="6" borderId="9" xfId="0" applyFont="1" applyFill="1" applyBorder="1" applyAlignment="1">
      <alignment vertical="top" wrapText="1"/>
    </xf>
    <xf numFmtId="0" fontId="5" fillId="0" borderId="19" xfId="0" applyFont="1" applyBorder="1" applyAlignment="1">
      <alignment horizontal="left" vertical="top" wrapText="1"/>
    </xf>
    <xf numFmtId="0" fontId="10" fillId="0" borderId="29" xfId="0" applyFont="1" applyBorder="1" applyAlignment="1">
      <alignment vertical="top" wrapText="1"/>
    </xf>
    <xf numFmtId="0" fontId="10" fillId="0" borderId="67" xfId="0" applyFont="1" applyBorder="1" applyAlignment="1">
      <alignment vertical="top" wrapText="1"/>
    </xf>
    <xf numFmtId="0" fontId="5" fillId="0" borderId="24" xfId="0" applyFont="1" applyBorder="1" applyAlignment="1">
      <alignment horizontal="left" vertical="top" wrapText="1"/>
    </xf>
    <xf numFmtId="0" fontId="10" fillId="0" borderId="59" xfId="0" applyFont="1" applyBorder="1" applyAlignment="1">
      <alignment vertical="top" wrapText="1"/>
    </xf>
    <xf numFmtId="0" fontId="10" fillId="0" borderId="60" xfId="0" applyFont="1" applyBorder="1" applyAlignment="1">
      <alignment vertical="top" wrapText="1"/>
    </xf>
    <xf numFmtId="0" fontId="5" fillId="0" borderId="59" xfId="0" applyFont="1" applyBorder="1" applyAlignment="1">
      <alignment horizontal="left" vertical="top" wrapText="1"/>
    </xf>
    <xf numFmtId="0" fontId="5" fillId="0" borderId="60" xfId="0" applyFont="1" applyBorder="1" applyAlignment="1">
      <alignment horizontal="left" vertical="top" wrapText="1"/>
    </xf>
    <xf numFmtId="0" fontId="10" fillId="0" borderId="74" xfId="0" applyFont="1" applyBorder="1" applyAlignment="1">
      <alignment vertical="top" wrapText="1"/>
    </xf>
    <xf numFmtId="0" fontId="21" fillId="0" borderId="32" xfId="0" applyFont="1" applyBorder="1" applyAlignment="1">
      <alignment vertical="top" wrapText="1"/>
    </xf>
    <xf numFmtId="0" fontId="21" fillId="0" borderId="14" xfId="0" applyFont="1" applyBorder="1" applyAlignment="1">
      <alignment vertical="top" wrapText="1"/>
    </xf>
    <xf numFmtId="0" fontId="21" fillId="0" borderId="45" xfId="0" applyFont="1" applyBorder="1" applyAlignment="1">
      <alignment vertical="top" wrapText="1"/>
    </xf>
    <xf numFmtId="0" fontId="21" fillId="0" borderId="16" xfId="0" applyFont="1" applyBorder="1" applyAlignment="1">
      <alignment vertical="top" wrapText="1"/>
    </xf>
    <xf numFmtId="0" fontId="2" fillId="6" borderId="39" xfId="0" applyFont="1" applyFill="1" applyBorder="1" applyAlignment="1">
      <alignment horizontal="center" vertical="top"/>
    </xf>
    <xf numFmtId="49" fontId="2" fillId="7" borderId="64" xfId="0" applyNumberFormat="1" applyFont="1" applyFill="1" applyBorder="1" applyAlignment="1">
      <alignment horizontal="center" vertical="top" wrapText="1"/>
    </xf>
    <xf numFmtId="49" fontId="2" fillId="7" borderId="65" xfId="0" applyNumberFormat="1" applyFont="1" applyFill="1" applyBorder="1" applyAlignment="1">
      <alignment horizontal="center" vertical="top" wrapText="1"/>
    </xf>
    <xf numFmtId="49" fontId="2" fillId="7" borderId="66" xfId="0" applyNumberFormat="1" applyFont="1" applyFill="1" applyBorder="1" applyAlignment="1">
      <alignment horizontal="center" vertical="top" wrapText="1"/>
    </xf>
    <xf numFmtId="49" fontId="2" fillId="0" borderId="47"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13" fillId="0" borderId="50" xfId="0" applyFont="1" applyBorder="1" applyAlignment="1">
      <alignment vertical="top" wrapText="1"/>
    </xf>
    <xf numFmtId="0" fontId="10" fillId="0" borderId="41" xfId="0" applyFont="1" applyBorder="1" applyAlignment="1">
      <alignment vertical="top" wrapText="1"/>
    </xf>
    <xf numFmtId="0" fontId="5" fillId="4" borderId="24" xfId="0" applyFont="1" applyFill="1" applyBorder="1" applyAlignment="1">
      <alignment horizontal="left" vertical="top" wrapText="1"/>
    </xf>
    <xf numFmtId="0" fontId="10" fillId="4" borderId="59" xfId="0" applyFont="1" applyFill="1" applyBorder="1" applyAlignment="1">
      <alignment horizontal="left" vertical="top" wrapText="1"/>
    </xf>
    <xf numFmtId="0" fontId="10" fillId="4" borderId="60" xfId="0" applyFont="1" applyFill="1" applyBorder="1" applyAlignment="1">
      <alignment horizontal="left" vertical="top" wrapText="1"/>
    </xf>
    <xf numFmtId="49" fontId="6" fillId="6" borderId="10" xfId="0" applyNumberFormat="1" applyFont="1" applyFill="1" applyBorder="1" applyAlignment="1">
      <alignment horizontal="right" vertical="top"/>
    </xf>
    <xf numFmtId="49" fontId="6" fillId="2" borderId="3" xfId="0" applyNumberFormat="1" applyFont="1" applyFill="1" applyBorder="1" applyAlignment="1">
      <alignment horizontal="right" vertical="top"/>
    </xf>
    <xf numFmtId="49" fontId="6" fillId="2" borderId="9" xfId="0" applyNumberFormat="1" applyFont="1" applyFill="1" applyBorder="1" applyAlignment="1">
      <alignment horizontal="right" vertical="top"/>
    </xf>
    <xf numFmtId="49" fontId="6" fillId="3" borderId="9" xfId="0" applyNumberFormat="1" applyFont="1" applyFill="1" applyBorder="1" applyAlignment="1">
      <alignment horizontal="right" vertical="top"/>
    </xf>
  </cellXfs>
  <cellStyles count="3">
    <cellStyle name="Įprastas" xfId="0" builtinId="0"/>
    <cellStyle name="Įprastas 2" xfId="1"/>
    <cellStyle name="Įprastas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tabSelected="1" zoomScaleNormal="100" workbookViewId="0">
      <selection activeCell="Q34" sqref="Q34"/>
    </sheetView>
  </sheetViews>
  <sheetFormatPr defaultColWidth="9.140625" defaultRowHeight="11.25" x14ac:dyDescent="0.2"/>
  <cols>
    <col min="1" max="1" width="2.7109375" style="1" customWidth="1"/>
    <col min="2" max="3" width="2.5703125" style="1" customWidth="1"/>
    <col min="4" max="4" width="19.7109375" style="1" customWidth="1"/>
    <col min="5" max="5" width="7.85546875" style="2" customWidth="1"/>
    <col min="6" max="6" width="4.42578125" style="1" customWidth="1"/>
    <col min="7" max="7" width="5.28515625" style="3" customWidth="1"/>
    <col min="8" max="8" width="8.7109375" style="1" customWidth="1"/>
    <col min="9" max="9" width="7.7109375" style="1" customWidth="1"/>
    <col min="10" max="10" width="7.85546875" style="1" customWidth="1"/>
    <col min="11" max="11" width="25.7109375" style="1" customWidth="1"/>
    <col min="12" max="12" width="5.140625" style="4" customWidth="1"/>
    <col min="13" max="13" width="5.28515625" style="1" customWidth="1"/>
    <col min="14" max="14" width="12.42578125" style="5" customWidth="1"/>
    <col min="15" max="15" width="14" style="5" customWidth="1"/>
    <col min="16" max="16384" width="9.140625" style="5"/>
  </cols>
  <sheetData>
    <row r="1" spans="1:17" ht="44.25" customHeight="1" x14ac:dyDescent="0.2">
      <c r="I1" s="291"/>
      <c r="J1" s="292"/>
      <c r="K1" s="292"/>
      <c r="L1" s="292"/>
      <c r="M1" s="292"/>
    </row>
    <row r="2" spans="1:17" ht="12.75" customHeight="1" x14ac:dyDescent="0.2">
      <c r="D2" s="233" t="s">
        <v>134</v>
      </c>
      <c r="E2" s="234"/>
      <c r="F2" s="234"/>
      <c r="G2" s="234"/>
      <c r="H2" s="234"/>
      <c r="I2" s="234"/>
      <c r="J2" s="234"/>
      <c r="K2" s="234"/>
      <c r="L2" s="234"/>
      <c r="M2" s="234"/>
      <c r="N2" s="234"/>
      <c r="O2" s="234"/>
      <c r="P2" s="19"/>
      <c r="Q2" s="19"/>
    </row>
    <row r="3" spans="1:17" ht="15.75" customHeight="1" thickBot="1" x14ac:dyDescent="0.25">
      <c r="A3" s="6"/>
      <c r="B3" s="30"/>
      <c r="C3" s="30"/>
      <c r="D3" s="202" t="s">
        <v>19</v>
      </c>
      <c r="E3" s="202"/>
      <c r="F3" s="202"/>
      <c r="G3" s="202"/>
      <c r="H3" s="202"/>
      <c r="I3" s="45"/>
      <c r="J3" s="45"/>
      <c r="K3" s="45"/>
      <c r="L3" s="45"/>
      <c r="M3" s="45"/>
      <c r="N3" s="45"/>
      <c r="O3" s="45"/>
      <c r="P3" s="45"/>
      <c r="Q3" s="45"/>
    </row>
    <row r="4" spans="1:17" ht="36.75" customHeight="1" x14ac:dyDescent="0.2">
      <c r="A4" s="324" t="s">
        <v>0</v>
      </c>
      <c r="B4" s="247" t="s">
        <v>1</v>
      </c>
      <c r="C4" s="247" t="s">
        <v>2</v>
      </c>
      <c r="D4" s="316" t="s">
        <v>3</v>
      </c>
      <c r="E4" s="307" t="s">
        <v>4</v>
      </c>
      <c r="F4" s="310" t="s">
        <v>5</v>
      </c>
      <c r="G4" s="313" t="s">
        <v>6</v>
      </c>
      <c r="H4" s="203" t="s">
        <v>79</v>
      </c>
      <c r="I4" s="204"/>
      <c r="J4" s="205"/>
      <c r="K4" s="305" t="s">
        <v>106</v>
      </c>
      <c r="L4" s="306"/>
      <c r="M4" s="306"/>
      <c r="N4" s="206" t="s">
        <v>80</v>
      </c>
      <c r="O4" s="208" t="s">
        <v>73</v>
      </c>
    </row>
    <row r="5" spans="1:17" ht="15" customHeight="1" x14ac:dyDescent="0.2">
      <c r="A5" s="325"/>
      <c r="B5" s="248"/>
      <c r="C5" s="248"/>
      <c r="D5" s="317"/>
      <c r="E5" s="308"/>
      <c r="F5" s="311"/>
      <c r="G5" s="314"/>
      <c r="H5" s="293" t="s">
        <v>135</v>
      </c>
      <c r="I5" s="210" t="s">
        <v>136</v>
      </c>
      <c r="J5" s="212" t="s">
        <v>137</v>
      </c>
      <c r="K5" s="295" t="s">
        <v>3</v>
      </c>
      <c r="L5" s="297"/>
      <c r="M5" s="298"/>
      <c r="N5" s="207"/>
      <c r="O5" s="209"/>
    </row>
    <row r="6" spans="1:17" ht="102.6" customHeight="1" thickBot="1" x14ac:dyDescent="0.25">
      <c r="A6" s="326"/>
      <c r="B6" s="249"/>
      <c r="C6" s="249"/>
      <c r="D6" s="318"/>
      <c r="E6" s="309"/>
      <c r="F6" s="312"/>
      <c r="G6" s="315"/>
      <c r="H6" s="294"/>
      <c r="I6" s="211"/>
      <c r="J6" s="213"/>
      <c r="K6" s="296"/>
      <c r="L6" s="46" t="s">
        <v>74</v>
      </c>
      <c r="M6" s="47" t="s">
        <v>75</v>
      </c>
      <c r="N6" s="207"/>
      <c r="O6" s="209"/>
    </row>
    <row r="7" spans="1:17" ht="18.600000000000001" customHeight="1" thickBot="1" x14ac:dyDescent="0.25">
      <c r="A7" s="7" t="s">
        <v>7</v>
      </c>
      <c r="B7" s="278" t="s">
        <v>62</v>
      </c>
      <c r="C7" s="278"/>
      <c r="D7" s="278"/>
      <c r="E7" s="278"/>
      <c r="F7" s="278"/>
      <c r="G7" s="278"/>
      <c r="H7" s="278"/>
      <c r="I7" s="278"/>
      <c r="J7" s="278"/>
      <c r="K7" s="278"/>
      <c r="L7" s="278"/>
      <c r="M7" s="278"/>
      <c r="N7" s="261"/>
      <c r="O7" s="262"/>
    </row>
    <row r="8" spans="1:17" ht="17.45" customHeight="1" thickBot="1" x14ac:dyDescent="0.25">
      <c r="A8" s="8" t="s">
        <v>7</v>
      </c>
      <c r="B8" s="9" t="s">
        <v>7</v>
      </c>
      <c r="C8" s="279" t="s">
        <v>81</v>
      </c>
      <c r="D8" s="280"/>
      <c r="E8" s="281"/>
      <c r="F8" s="281"/>
      <c r="G8" s="280"/>
      <c r="H8" s="280"/>
      <c r="I8" s="280"/>
      <c r="J8" s="280"/>
      <c r="K8" s="280"/>
      <c r="L8" s="280"/>
      <c r="M8" s="280"/>
      <c r="N8" s="259"/>
      <c r="O8" s="260"/>
    </row>
    <row r="9" spans="1:17" ht="39.6" customHeight="1" x14ac:dyDescent="0.2">
      <c r="A9" s="268" t="s">
        <v>7</v>
      </c>
      <c r="B9" s="263" t="s">
        <v>7</v>
      </c>
      <c r="C9" s="220" t="s">
        <v>7</v>
      </c>
      <c r="D9" s="223" t="s">
        <v>23</v>
      </c>
      <c r="E9" s="214" t="s">
        <v>43</v>
      </c>
      <c r="F9" s="217" t="s">
        <v>83</v>
      </c>
      <c r="G9" s="10" t="s">
        <v>52</v>
      </c>
      <c r="H9" s="59">
        <v>361</v>
      </c>
      <c r="I9" s="11">
        <v>361</v>
      </c>
      <c r="J9" s="95">
        <v>357.9</v>
      </c>
      <c r="K9" s="103" t="s">
        <v>24</v>
      </c>
      <c r="L9" s="98" t="s">
        <v>138</v>
      </c>
      <c r="M9" s="48" t="s">
        <v>150</v>
      </c>
      <c r="N9" s="195" t="s">
        <v>153</v>
      </c>
      <c r="O9" s="196"/>
      <c r="P9" s="28"/>
      <c r="Q9" s="28"/>
    </row>
    <row r="10" spans="1:17" ht="44.45" customHeight="1" x14ac:dyDescent="0.2">
      <c r="A10" s="269"/>
      <c r="B10" s="264"/>
      <c r="C10" s="221"/>
      <c r="D10" s="224"/>
      <c r="E10" s="215"/>
      <c r="F10" s="218"/>
      <c r="G10" s="12" t="s">
        <v>72</v>
      </c>
      <c r="H10" s="62">
        <v>0</v>
      </c>
      <c r="I10" s="13">
        <v>0</v>
      </c>
      <c r="J10" s="96">
        <v>0</v>
      </c>
      <c r="K10" s="155" t="s">
        <v>25</v>
      </c>
      <c r="L10" s="99" t="s">
        <v>88</v>
      </c>
      <c r="M10" s="49" t="s">
        <v>151</v>
      </c>
      <c r="N10" s="197"/>
      <c r="O10" s="198"/>
      <c r="P10" s="28"/>
      <c r="Q10" s="28"/>
    </row>
    <row r="11" spans="1:17" ht="55.9" customHeight="1" x14ac:dyDescent="0.2">
      <c r="A11" s="269"/>
      <c r="B11" s="264"/>
      <c r="C11" s="221"/>
      <c r="D11" s="224"/>
      <c r="E11" s="215"/>
      <c r="F11" s="218"/>
      <c r="G11" s="12" t="s">
        <v>107</v>
      </c>
      <c r="H11" s="62">
        <v>25</v>
      </c>
      <c r="I11" s="13">
        <v>25</v>
      </c>
      <c r="J11" s="96">
        <v>8.6</v>
      </c>
      <c r="K11" s="104" t="s">
        <v>29</v>
      </c>
      <c r="L11" s="99" t="s">
        <v>139</v>
      </c>
      <c r="M11" s="49" t="s">
        <v>152</v>
      </c>
      <c r="N11" s="197"/>
      <c r="O11" s="198"/>
      <c r="P11" s="28"/>
      <c r="Q11" s="28"/>
    </row>
    <row r="12" spans="1:17" ht="52.15" customHeight="1" thickBot="1" x14ac:dyDescent="0.25">
      <c r="A12" s="270"/>
      <c r="B12" s="265"/>
      <c r="C12" s="222"/>
      <c r="D12" s="225"/>
      <c r="E12" s="216"/>
      <c r="F12" s="219"/>
      <c r="G12" s="14" t="s">
        <v>8</v>
      </c>
      <c r="H12" s="152">
        <f>H9+H10+H11</f>
        <v>386</v>
      </c>
      <c r="I12" s="153">
        <f>I9+I10+I11</f>
        <v>386</v>
      </c>
      <c r="J12" s="154">
        <f>J9+J10+J11</f>
        <v>366.5</v>
      </c>
      <c r="K12" s="105"/>
      <c r="L12" s="100"/>
      <c r="M12" s="89"/>
      <c r="N12" s="199"/>
      <c r="O12" s="200"/>
      <c r="P12" s="28"/>
      <c r="Q12" s="28"/>
    </row>
    <row r="13" spans="1:17" ht="27.6" customHeight="1" x14ac:dyDescent="0.2">
      <c r="A13" s="268" t="s">
        <v>7</v>
      </c>
      <c r="B13" s="263" t="s">
        <v>7</v>
      </c>
      <c r="C13" s="220" t="s">
        <v>9</v>
      </c>
      <c r="D13" s="223" t="s">
        <v>22</v>
      </c>
      <c r="E13" s="214" t="s">
        <v>44</v>
      </c>
      <c r="F13" s="217" t="s">
        <v>83</v>
      </c>
      <c r="G13" s="10" t="s">
        <v>52</v>
      </c>
      <c r="H13" s="59">
        <v>425.6</v>
      </c>
      <c r="I13" s="11">
        <v>425.6</v>
      </c>
      <c r="J13" s="97">
        <v>399.5</v>
      </c>
      <c r="K13" s="103" t="s">
        <v>24</v>
      </c>
      <c r="L13" s="101">
        <v>148</v>
      </c>
      <c r="M13" s="142">
        <v>60</v>
      </c>
      <c r="N13" s="195" t="s">
        <v>156</v>
      </c>
      <c r="O13" s="196"/>
      <c r="P13" s="28"/>
      <c r="Q13" s="28"/>
    </row>
    <row r="14" spans="1:17" ht="28.15" customHeight="1" x14ac:dyDescent="0.2">
      <c r="A14" s="269"/>
      <c r="B14" s="264"/>
      <c r="C14" s="221"/>
      <c r="D14" s="224"/>
      <c r="E14" s="215"/>
      <c r="F14" s="218"/>
      <c r="G14" s="12" t="s">
        <v>72</v>
      </c>
      <c r="H14" s="62">
        <v>0</v>
      </c>
      <c r="I14" s="13">
        <v>0</v>
      </c>
      <c r="J14" s="62">
        <v>0</v>
      </c>
      <c r="K14" s="155" t="s">
        <v>25</v>
      </c>
      <c r="L14" s="102">
        <v>4</v>
      </c>
      <c r="M14" s="143">
        <v>3</v>
      </c>
      <c r="N14" s="197"/>
      <c r="O14" s="198"/>
      <c r="P14" s="28"/>
      <c r="Q14" s="28"/>
    </row>
    <row r="15" spans="1:17" ht="36.6" customHeight="1" x14ac:dyDescent="0.2">
      <c r="A15" s="269"/>
      <c r="B15" s="264"/>
      <c r="C15" s="221"/>
      <c r="D15" s="224"/>
      <c r="E15" s="215"/>
      <c r="F15" s="218"/>
      <c r="G15" s="12" t="s">
        <v>107</v>
      </c>
      <c r="H15" s="62">
        <v>44</v>
      </c>
      <c r="I15" s="13">
        <v>44</v>
      </c>
      <c r="J15" s="62">
        <v>6.8</v>
      </c>
      <c r="K15" s="104" t="s">
        <v>29</v>
      </c>
      <c r="L15" s="99" t="s">
        <v>154</v>
      </c>
      <c r="M15" s="49" t="s">
        <v>155</v>
      </c>
      <c r="N15" s="197"/>
      <c r="O15" s="198"/>
      <c r="P15" s="28"/>
      <c r="Q15" s="28"/>
    </row>
    <row r="16" spans="1:17" ht="39" customHeight="1" thickBot="1" x14ac:dyDescent="0.25">
      <c r="A16" s="270"/>
      <c r="B16" s="265"/>
      <c r="C16" s="222"/>
      <c r="D16" s="225"/>
      <c r="E16" s="216"/>
      <c r="F16" s="219"/>
      <c r="G16" s="14" t="s">
        <v>8</v>
      </c>
      <c r="H16" s="152">
        <f t="shared" ref="H16:J16" si="0">H13+H14+H15</f>
        <v>469.6</v>
      </c>
      <c r="I16" s="153">
        <f t="shared" si="0"/>
        <v>469.6</v>
      </c>
      <c r="J16" s="152">
        <f t="shared" si="0"/>
        <v>406.3</v>
      </c>
      <c r="K16" s="105"/>
      <c r="L16" s="100"/>
      <c r="M16" s="89"/>
      <c r="N16" s="199"/>
      <c r="O16" s="200"/>
      <c r="P16" s="28"/>
      <c r="Q16" s="28"/>
    </row>
    <row r="17" spans="1:17" ht="17.25" customHeight="1" x14ac:dyDescent="0.2">
      <c r="A17" s="268" t="s">
        <v>7</v>
      </c>
      <c r="B17" s="263" t="s">
        <v>7</v>
      </c>
      <c r="C17" s="220" t="s">
        <v>30</v>
      </c>
      <c r="D17" s="223" t="s">
        <v>20</v>
      </c>
      <c r="E17" s="214" t="s">
        <v>45</v>
      </c>
      <c r="F17" s="217" t="s">
        <v>83</v>
      </c>
      <c r="G17" s="10" t="s">
        <v>52</v>
      </c>
      <c r="H17" s="59">
        <v>1280</v>
      </c>
      <c r="I17" s="11">
        <v>1281</v>
      </c>
      <c r="J17" s="11">
        <v>1265.9000000000001</v>
      </c>
      <c r="K17" s="22" t="s">
        <v>24</v>
      </c>
      <c r="L17" s="31" t="s">
        <v>124</v>
      </c>
      <c r="M17" s="74" t="s">
        <v>151</v>
      </c>
      <c r="N17" s="235" t="s">
        <v>159</v>
      </c>
      <c r="O17" s="236"/>
      <c r="P17" s="28"/>
      <c r="Q17" s="28"/>
    </row>
    <row r="18" spans="1:17" ht="17.25" customHeight="1" x14ac:dyDescent="0.2">
      <c r="A18" s="269"/>
      <c r="B18" s="264"/>
      <c r="C18" s="221"/>
      <c r="D18" s="224"/>
      <c r="E18" s="215"/>
      <c r="F18" s="218"/>
      <c r="G18" s="12" t="s">
        <v>72</v>
      </c>
      <c r="H18" s="62">
        <v>0</v>
      </c>
      <c r="I18" s="13">
        <v>0</v>
      </c>
      <c r="J18" s="13">
        <v>0</v>
      </c>
      <c r="K18" s="174" t="s">
        <v>25</v>
      </c>
      <c r="L18" s="21" t="s">
        <v>88</v>
      </c>
      <c r="M18" s="170" t="s">
        <v>131</v>
      </c>
      <c r="N18" s="237"/>
      <c r="O18" s="238"/>
      <c r="P18" s="28"/>
      <c r="Q18" s="28"/>
    </row>
    <row r="19" spans="1:17" ht="16.5" customHeight="1" x14ac:dyDescent="0.2">
      <c r="A19" s="269"/>
      <c r="B19" s="264"/>
      <c r="C19" s="221"/>
      <c r="D19" s="224"/>
      <c r="E19" s="215"/>
      <c r="F19" s="218"/>
      <c r="G19" s="12" t="s">
        <v>107</v>
      </c>
      <c r="H19" s="62">
        <v>75</v>
      </c>
      <c r="I19" s="13">
        <v>74.8</v>
      </c>
      <c r="J19" s="13">
        <v>34.1</v>
      </c>
      <c r="K19" s="173" t="s">
        <v>26</v>
      </c>
      <c r="L19" s="32" t="s">
        <v>125</v>
      </c>
      <c r="M19" s="171" t="s">
        <v>157</v>
      </c>
      <c r="N19" s="237"/>
      <c r="O19" s="238"/>
      <c r="P19" s="28"/>
      <c r="Q19" s="28"/>
    </row>
    <row r="20" spans="1:17" ht="24.75" customHeight="1" x14ac:dyDescent="0.2">
      <c r="A20" s="269"/>
      <c r="B20" s="264"/>
      <c r="C20" s="221"/>
      <c r="D20" s="224"/>
      <c r="E20" s="215"/>
      <c r="F20" s="218"/>
      <c r="G20" s="12"/>
      <c r="H20" s="62"/>
      <c r="I20" s="13"/>
      <c r="J20" s="13"/>
      <c r="K20" s="69" t="s">
        <v>50</v>
      </c>
      <c r="L20" s="32" t="s">
        <v>140</v>
      </c>
      <c r="M20" s="171" t="s">
        <v>151</v>
      </c>
      <c r="N20" s="237"/>
      <c r="O20" s="238"/>
      <c r="P20" s="28"/>
      <c r="Q20" s="28"/>
    </row>
    <row r="21" spans="1:17" ht="58.5" customHeight="1" thickBot="1" x14ac:dyDescent="0.25">
      <c r="A21" s="270"/>
      <c r="B21" s="265"/>
      <c r="C21" s="222"/>
      <c r="D21" s="225"/>
      <c r="E21" s="216"/>
      <c r="F21" s="219"/>
      <c r="G21" s="156" t="s">
        <v>8</v>
      </c>
      <c r="H21" s="152">
        <f>H17+H18+H19</f>
        <v>1355</v>
      </c>
      <c r="I21" s="153">
        <f t="shared" ref="I21:J21" si="1">I17+I18+I19</f>
        <v>1355.8</v>
      </c>
      <c r="J21" s="153">
        <f t="shared" si="1"/>
        <v>1300</v>
      </c>
      <c r="K21" s="79" t="s">
        <v>29</v>
      </c>
      <c r="L21" s="93" t="s">
        <v>141</v>
      </c>
      <c r="M21" s="172" t="s">
        <v>158</v>
      </c>
      <c r="N21" s="239"/>
      <c r="O21" s="240"/>
      <c r="P21" s="28"/>
      <c r="Q21" s="28"/>
    </row>
    <row r="22" spans="1:17" ht="19.149999999999999" customHeight="1" x14ac:dyDescent="0.2">
      <c r="A22" s="268" t="s">
        <v>7</v>
      </c>
      <c r="B22" s="263" t="s">
        <v>7</v>
      </c>
      <c r="C22" s="220" t="s">
        <v>32</v>
      </c>
      <c r="D22" s="223" t="s">
        <v>21</v>
      </c>
      <c r="E22" s="214" t="s">
        <v>66</v>
      </c>
      <c r="F22" s="217" t="s">
        <v>83</v>
      </c>
      <c r="G22" s="10" t="s">
        <v>52</v>
      </c>
      <c r="H22" s="59">
        <v>250.2</v>
      </c>
      <c r="I22" s="11">
        <v>254.2</v>
      </c>
      <c r="J22" s="11">
        <v>245.5</v>
      </c>
      <c r="K22" s="78" t="s">
        <v>27</v>
      </c>
      <c r="L22" s="31" t="s">
        <v>132</v>
      </c>
      <c r="M22" s="178" t="s">
        <v>160</v>
      </c>
      <c r="N22" s="235" t="s">
        <v>163</v>
      </c>
      <c r="O22" s="236"/>
      <c r="P22" s="28"/>
      <c r="Q22" s="28"/>
    </row>
    <row r="23" spans="1:17" ht="24" customHeight="1" x14ac:dyDescent="0.2">
      <c r="A23" s="269"/>
      <c r="B23" s="264"/>
      <c r="C23" s="221"/>
      <c r="D23" s="224"/>
      <c r="E23" s="215"/>
      <c r="F23" s="218"/>
      <c r="G23" s="12" t="s">
        <v>72</v>
      </c>
      <c r="H23" s="62">
        <v>0</v>
      </c>
      <c r="I23" s="13">
        <v>0</v>
      </c>
      <c r="J23" s="13">
        <v>0</v>
      </c>
      <c r="K23" s="27" t="s">
        <v>67</v>
      </c>
      <c r="L23" s="21" t="s">
        <v>127</v>
      </c>
      <c r="M23" s="176" t="s">
        <v>161</v>
      </c>
      <c r="N23" s="237"/>
      <c r="O23" s="238"/>
      <c r="P23" s="28"/>
      <c r="Q23" s="28"/>
    </row>
    <row r="24" spans="1:17" ht="27.75" customHeight="1" x14ac:dyDescent="0.2">
      <c r="A24" s="269"/>
      <c r="B24" s="264"/>
      <c r="C24" s="221"/>
      <c r="D24" s="224"/>
      <c r="E24" s="215"/>
      <c r="F24" s="218"/>
      <c r="G24" s="12" t="s">
        <v>107</v>
      </c>
      <c r="H24" s="62">
        <v>7</v>
      </c>
      <c r="I24" s="13">
        <v>7</v>
      </c>
      <c r="J24" s="13">
        <v>3.1</v>
      </c>
      <c r="K24" s="27" t="s">
        <v>57</v>
      </c>
      <c r="L24" s="32" t="s">
        <v>130</v>
      </c>
      <c r="M24" s="179" t="s">
        <v>120</v>
      </c>
      <c r="N24" s="237"/>
      <c r="O24" s="238"/>
      <c r="P24" s="28"/>
      <c r="Q24" s="28"/>
    </row>
    <row r="25" spans="1:17" ht="63.75" customHeight="1" thickBot="1" x14ac:dyDescent="0.25">
      <c r="A25" s="270"/>
      <c r="B25" s="265"/>
      <c r="C25" s="222"/>
      <c r="D25" s="225"/>
      <c r="E25" s="216"/>
      <c r="F25" s="219"/>
      <c r="G25" s="156" t="s">
        <v>8</v>
      </c>
      <c r="H25" s="152">
        <f>H22+H23+H24</f>
        <v>257.2</v>
      </c>
      <c r="I25" s="153">
        <f t="shared" ref="I25:J25" si="2">I22+I23+I24</f>
        <v>261.2</v>
      </c>
      <c r="J25" s="153">
        <f t="shared" si="2"/>
        <v>248.6</v>
      </c>
      <c r="K25" s="79" t="s">
        <v>58</v>
      </c>
      <c r="L25" s="88" t="s">
        <v>142</v>
      </c>
      <c r="M25" s="180" t="s">
        <v>162</v>
      </c>
      <c r="N25" s="239"/>
      <c r="O25" s="240"/>
      <c r="P25" s="28"/>
      <c r="Q25" s="28"/>
    </row>
    <row r="26" spans="1:17" ht="18.75" customHeight="1" x14ac:dyDescent="0.2">
      <c r="A26" s="268" t="s">
        <v>7</v>
      </c>
      <c r="B26" s="263" t="s">
        <v>7</v>
      </c>
      <c r="C26" s="220" t="s">
        <v>53</v>
      </c>
      <c r="D26" s="223" t="s">
        <v>64</v>
      </c>
      <c r="E26" s="214" t="s">
        <v>46</v>
      </c>
      <c r="F26" s="217" t="s">
        <v>83</v>
      </c>
      <c r="G26" s="10" t="s">
        <v>52</v>
      </c>
      <c r="H26" s="59">
        <v>194.3</v>
      </c>
      <c r="I26" s="11">
        <v>194.3</v>
      </c>
      <c r="J26" s="11">
        <v>194.3</v>
      </c>
      <c r="K26" s="70" t="s">
        <v>82</v>
      </c>
      <c r="L26" s="33" t="s">
        <v>149</v>
      </c>
      <c r="M26" s="133" t="s">
        <v>164</v>
      </c>
      <c r="N26" s="241" t="s">
        <v>167</v>
      </c>
      <c r="O26" s="242"/>
      <c r="P26" s="28"/>
      <c r="Q26" s="28"/>
    </row>
    <row r="27" spans="1:17" ht="21.75" customHeight="1" x14ac:dyDescent="0.2">
      <c r="A27" s="269"/>
      <c r="B27" s="264"/>
      <c r="C27" s="221"/>
      <c r="D27" s="224"/>
      <c r="E27" s="215"/>
      <c r="F27" s="218"/>
      <c r="G27" s="12" t="s">
        <v>72</v>
      </c>
      <c r="H27" s="62">
        <v>0</v>
      </c>
      <c r="I27" s="13">
        <v>0</v>
      </c>
      <c r="J27" s="13">
        <v>0</v>
      </c>
      <c r="K27" s="23" t="s">
        <v>28</v>
      </c>
      <c r="L27" s="34" t="s">
        <v>117</v>
      </c>
      <c r="M27" s="134" t="s">
        <v>166</v>
      </c>
      <c r="N27" s="243"/>
      <c r="O27" s="244"/>
      <c r="P27" s="28"/>
      <c r="Q27" s="28"/>
    </row>
    <row r="28" spans="1:17" ht="20.45" customHeight="1" thickBot="1" x14ac:dyDescent="0.25">
      <c r="A28" s="269"/>
      <c r="B28" s="264"/>
      <c r="C28" s="221"/>
      <c r="D28" s="224"/>
      <c r="E28" s="215"/>
      <c r="F28" s="218"/>
      <c r="G28" s="71" t="s">
        <v>107</v>
      </c>
      <c r="H28" s="62">
        <v>150</v>
      </c>
      <c r="I28" s="26">
        <v>150</v>
      </c>
      <c r="J28" s="26">
        <v>92.5</v>
      </c>
      <c r="K28" s="157" t="s">
        <v>29</v>
      </c>
      <c r="L28" s="34" t="s">
        <v>118</v>
      </c>
      <c r="M28" s="134" t="s">
        <v>165</v>
      </c>
      <c r="N28" s="243"/>
      <c r="O28" s="244"/>
      <c r="P28" s="28"/>
      <c r="Q28" s="28"/>
    </row>
    <row r="29" spans="1:17" ht="17.45" customHeight="1" thickBot="1" x14ac:dyDescent="0.25">
      <c r="A29" s="270"/>
      <c r="B29" s="265"/>
      <c r="C29" s="222"/>
      <c r="D29" s="225"/>
      <c r="E29" s="216"/>
      <c r="F29" s="219"/>
      <c r="G29" s="14" t="s">
        <v>8</v>
      </c>
      <c r="H29" s="57">
        <f>H26+H27+H28</f>
        <v>344.3</v>
      </c>
      <c r="I29" s="57">
        <f>I26+I27+I28</f>
        <v>344.3</v>
      </c>
      <c r="J29" s="57">
        <f>J26+J27+J28</f>
        <v>286.8</v>
      </c>
      <c r="K29" s="20"/>
      <c r="L29" s="20"/>
      <c r="M29" s="188"/>
      <c r="N29" s="245"/>
      <c r="O29" s="246"/>
      <c r="P29" s="28"/>
      <c r="Q29" s="28"/>
    </row>
    <row r="30" spans="1:17" ht="15.75" customHeight="1" x14ac:dyDescent="0.2">
      <c r="A30" s="268" t="s">
        <v>7</v>
      </c>
      <c r="B30" s="263" t="s">
        <v>7</v>
      </c>
      <c r="C30" s="220" t="s">
        <v>54</v>
      </c>
      <c r="D30" s="223" t="s">
        <v>65</v>
      </c>
      <c r="E30" s="214" t="s">
        <v>42</v>
      </c>
      <c r="F30" s="217" t="s">
        <v>83</v>
      </c>
      <c r="G30" s="10" t="s">
        <v>52</v>
      </c>
      <c r="H30" s="59">
        <v>13</v>
      </c>
      <c r="I30" s="11">
        <v>13</v>
      </c>
      <c r="J30" s="11">
        <v>13</v>
      </c>
      <c r="K30" s="158" t="s">
        <v>143</v>
      </c>
      <c r="L30" s="35">
        <v>8</v>
      </c>
      <c r="M30" s="135">
        <v>10</v>
      </c>
      <c r="N30" s="195" t="s">
        <v>168</v>
      </c>
      <c r="O30" s="196"/>
      <c r="P30" s="28"/>
      <c r="Q30" s="28"/>
    </row>
    <row r="31" spans="1:17" ht="58.15" customHeight="1" thickBot="1" x14ac:dyDescent="0.25">
      <c r="A31" s="270"/>
      <c r="B31" s="265"/>
      <c r="C31" s="222"/>
      <c r="D31" s="225"/>
      <c r="E31" s="216"/>
      <c r="F31" s="219"/>
      <c r="G31" s="156" t="s">
        <v>8</v>
      </c>
      <c r="H31" s="152">
        <f t="shared" ref="H31:J31" si="3">H30*1</f>
        <v>13</v>
      </c>
      <c r="I31" s="153">
        <f t="shared" si="3"/>
        <v>13</v>
      </c>
      <c r="J31" s="153">
        <f t="shared" si="3"/>
        <v>13</v>
      </c>
      <c r="K31" s="20"/>
      <c r="L31" s="88"/>
      <c r="M31" s="130"/>
      <c r="N31" s="199"/>
      <c r="O31" s="200"/>
      <c r="P31" s="28"/>
      <c r="Q31" s="28"/>
    </row>
    <row r="32" spans="1:17" ht="14.25" customHeight="1" x14ac:dyDescent="0.2">
      <c r="A32" s="268" t="s">
        <v>7</v>
      </c>
      <c r="B32" s="263" t="s">
        <v>7</v>
      </c>
      <c r="C32" s="220" t="s">
        <v>120</v>
      </c>
      <c r="D32" s="223" t="s">
        <v>123</v>
      </c>
      <c r="E32" s="214" t="s">
        <v>42</v>
      </c>
      <c r="F32" s="217" t="s">
        <v>83</v>
      </c>
      <c r="G32" s="10" t="s">
        <v>52</v>
      </c>
      <c r="H32" s="59">
        <v>80.2</v>
      </c>
      <c r="I32" s="11">
        <v>80.2</v>
      </c>
      <c r="J32" s="11">
        <v>33.200000000000003</v>
      </c>
      <c r="K32" s="159" t="s">
        <v>144</v>
      </c>
      <c r="L32" s="162" t="s">
        <v>131</v>
      </c>
      <c r="M32" s="181">
        <v>0</v>
      </c>
      <c r="N32" s="195" t="s">
        <v>187</v>
      </c>
      <c r="O32" s="228"/>
      <c r="P32" s="28"/>
      <c r="Q32" s="28"/>
    </row>
    <row r="33" spans="1:17" ht="27" customHeight="1" x14ac:dyDescent="0.2">
      <c r="A33" s="269"/>
      <c r="B33" s="264"/>
      <c r="C33" s="221"/>
      <c r="D33" s="224"/>
      <c r="E33" s="226"/>
      <c r="F33" s="227"/>
      <c r="G33" s="51" t="s">
        <v>107</v>
      </c>
      <c r="H33" s="60"/>
      <c r="I33" s="52">
        <v>0.2</v>
      </c>
      <c r="J33" s="52"/>
      <c r="K33" s="160" t="s">
        <v>128</v>
      </c>
      <c r="L33" s="163" t="s">
        <v>88</v>
      </c>
      <c r="M33" s="182">
        <v>3</v>
      </c>
      <c r="N33" s="229"/>
      <c r="O33" s="230"/>
      <c r="P33" s="28"/>
      <c r="Q33" s="28"/>
    </row>
    <row r="34" spans="1:17" ht="24.75" customHeight="1" x14ac:dyDescent="0.2">
      <c r="A34" s="269"/>
      <c r="B34" s="264"/>
      <c r="C34" s="221"/>
      <c r="D34" s="224"/>
      <c r="E34" s="226"/>
      <c r="F34" s="227"/>
      <c r="G34" s="51"/>
      <c r="H34" s="60"/>
      <c r="I34" s="52"/>
      <c r="J34" s="52"/>
      <c r="K34" s="161" t="s">
        <v>145</v>
      </c>
      <c r="L34" s="164" t="s">
        <v>131</v>
      </c>
      <c r="M34" s="182">
        <v>0</v>
      </c>
      <c r="N34" s="229"/>
      <c r="O34" s="230"/>
      <c r="P34" s="28"/>
      <c r="Q34" s="28"/>
    </row>
    <row r="35" spans="1:17" ht="94.9" customHeight="1" thickBot="1" x14ac:dyDescent="0.25">
      <c r="A35" s="270"/>
      <c r="B35" s="265"/>
      <c r="C35" s="222"/>
      <c r="D35" s="225"/>
      <c r="E35" s="216"/>
      <c r="F35" s="219"/>
      <c r="G35" s="165" t="s">
        <v>8</v>
      </c>
      <c r="H35" s="166">
        <f t="shared" ref="H35" si="4">H32*1</f>
        <v>80.2</v>
      </c>
      <c r="I35" s="167">
        <f>I32+I33</f>
        <v>80.400000000000006</v>
      </c>
      <c r="J35" s="167">
        <f>J32+J33</f>
        <v>33.200000000000003</v>
      </c>
      <c r="K35" s="161" t="s">
        <v>146</v>
      </c>
      <c r="L35" s="112">
        <v>40</v>
      </c>
      <c r="M35" s="183" t="s">
        <v>186</v>
      </c>
      <c r="N35" s="231"/>
      <c r="O35" s="232"/>
      <c r="P35" s="28"/>
      <c r="Q35" s="28"/>
    </row>
    <row r="36" spans="1:17" ht="16.899999999999999" customHeight="1" thickBot="1" x14ac:dyDescent="0.25">
      <c r="A36" s="8" t="s">
        <v>7</v>
      </c>
      <c r="B36" s="15" t="s">
        <v>7</v>
      </c>
      <c r="C36" s="288" t="s">
        <v>10</v>
      </c>
      <c r="D36" s="289"/>
      <c r="E36" s="289"/>
      <c r="F36" s="289"/>
      <c r="G36" s="290"/>
      <c r="H36" s="16">
        <f>H12+H16+H21+H31+H25+H29+H35</f>
        <v>2905.2999999999997</v>
      </c>
      <c r="I36" s="16">
        <f>I12+I16+I21+I31+I25+I29+I35</f>
        <v>2910.3</v>
      </c>
      <c r="J36" s="16">
        <f>J12+J16+J21+J31+J25+J29+J35</f>
        <v>2654.4</v>
      </c>
      <c r="K36" s="17"/>
      <c r="L36" s="18"/>
      <c r="M36" s="18"/>
      <c r="N36" s="261"/>
      <c r="O36" s="262"/>
      <c r="P36" s="28"/>
      <c r="Q36" s="28"/>
    </row>
    <row r="37" spans="1:17" ht="15.6" customHeight="1" thickBot="1" x14ac:dyDescent="0.25">
      <c r="A37" s="8" t="s">
        <v>7</v>
      </c>
      <c r="B37" s="9" t="s">
        <v>9</v>
      </c>
      <c r="C37" s="279" t="s">
        <v>68</v>
      </c>
      <c r="D37" s="280"/>
      <c r="E37" s="280"/>
      <c r="F37" s="280"/>
      <c r="G37" s="280"/>
      <c r="H37" s="280"/>
      <c r="I37" s="280"/>
      <c r="J37" s="280"/>
      <c r="K37" s="280"/>
      <c r="L37" s="280"/>
      <c r="M37" s="280"/>
      <c r="N37" s="259"/>
      <c r="O37" s="260"/>
      <c r="P37" s="28"/>
      <c r="Q37" s="28"/>
    </row>
    <row r="38" spans="1:17" ht="23.25" customHeight="1" x14ac:dyDescent="0.2">
      <c r="A38" s="268" t="s">
        <v>7</v>
      </c>
      <c r="B38" s="263" t="s">
        <v>9</v>
      </c>
      <c r="C38" s="220" t="s">
        <v>7</v>
      </c>
      <c r="D38" s="223" t="s">
        <v>33</v>
      </c>
      <c r="E38" s="214" t="s">
        <v>47</v>
      </c>
      <c r="F38" s="217" t="s">
        <v>83</v>
      </c>
      <c r="G38" s="10" t="s">
        <v>52</v>
      </c>
      <c r="H38" s="59">
        <v>830.8</v>
      </c>
      <c r="I38" s="11">
        <v>830.8</v>
      </c>
      <c r="J38" s="11">
        <v>830.5</v>
      </c>
      <c r="K38" s="66" t="s">
        <v>169</v>
      </c>
      <c r="L38" s="36" t="s">
        <v>147</v>
      </c>
      <c r="M38" s="136" t="s">
        <v>172</v>
      </c>
      <c r="N38" s="195" t="s">
        <v>173</v>
      </c>
      <c r="O38" s="196"/>
      <c r="P38" s="28"/>
      <c r="Q38" s="28"/>
    </row>
    <row r="39" spans="1:17" ht="21" customHeight="1" x14ac:dyDescent="0.2">
      <c r="A39" s="269"/>
      <c r="B39" s="264"/>
      <c r="C39" s="221"/>
      <c r="D39" s="224"/>
      <c r="E39" s="215"/>
      <c r="F39" s="218"/>
      <c r="G39" s="12" t="s">
        <v>72</v>
      </c>
      <c r="H39" s="62">
        <v>0</v>
      </c>
      <c r="I39" s="13">
        <v>0</v>
      </c>
      <c r="J39" s="13">
        <v>0</v>
      </c>
      <c r="K39" s="67" t="s">
        <v>34</v>
      </c>
      <c r="L39" s="21" t="s">
        <v>119</v>
      </c>
      <c r="M39" s="49" t="s">
        <v>170</v>
      </c>
      <c r="N39" s="197"/>
      <c r="O39" s="198"/>
      <c r="P39" s="28"/>
      <c r="Q39" s="28"/>
    </row>
    <row r="40" spans="1:17" ht="21" customHeight="1" x14ac:dyDescent="0.2">
      <c r="A40" s="269"/>
      <c r="B40" s="264"/>
      <c r="C40" s="221"/>
      <c r="D40" s="224"/>
      <c r="E40" s="215"/>
      <c r="F40" s="218"/>
      <c r="G40" s="12" t="s">
        <v>107</v>
      </c>
      <c r="H40" s="62">
        <v>3</v>
      </c>
      <c r="I40" s="13">
        <v>3</v>
      </c>
      <c r="J40" s="13">
        <v>1.1000000000000001</v>
      </c>
      <c r="K40" s="68" t="s">
        <v>56</v>
      </c>
      <c r="L40" s="32" t="s">
        <v>116</v>
      </c>
      <c r="M40" s="50" t="s">
        <v>171</v>
      </c>
      <c r="N40" s="197"/>
      <c r="O40" s="198"/>
      <c r="P40" s="28"/>
      <c r="Q40" s="28"/>
    </row>
    <row r="41" spans="1:17" ht="33.75" customHeight="1" thickBot="1" x14ac:dyDescent="0.25">
      <c r="A41" s="270"/>
      <c r="B41" s="265"/>
      <c r="C41" s="222"/>
      <c r="D41" s="225"/>
      <c r="E41" s="216"/>
      <c r="F41" s="219"/>
      <c r="G41" s="156" t="s">
        <v>8</v>
      </c>
      <c r="H41" s="152">
        <f>H38+H39+H40</f>
        <v>833.8</v>
      </c>
      <c r="I41" s="153">
        <f t="shared" ref="I41:J41" si="5">I38+I39+I40</f>
        <v>833.8</v>
      </c>
      <c r="J41" s="153">
        <f t="shared" si="5"/>
        <v>831.6</v>
      </c>
      <c r="K41" s="75" t="s">
        <v>59</v>
      </c>
      <c r="L41" s="37">
        <v>34000</v>
      </c>
      <c r="M41" s="137">
        <v>24357</v>
      </c>
      <c r="N41" s="199"/>
      <c r="O41" s="200"/>
      <c r="P41" s="28"/>
      <c r="Q41" s="28"/>
    </row>
    <row r="42" spans="1:17" ht="28.9" customHeight="1" x14ac:dyDescent="0.2">
      <c r="A42" s="268" t="s">
        <v>7</v>
      </c>
      <c r="B42" s="263" t="s">
        <v>9</v>
      </c>
      <c r="C42" s="220" t="s">
        <v>9</v>
      </c>
      <c r="D42" s="223" t="s">
        <v>55</v>
      </c>
      <c r="E42" s="214" t="s">
        <v>47</v>
      </c>
      <c r="F42" s="217" t="s">
        <v>83</v>
      </c>
      <c r="G42" s="10" t="s">
        <v>52</v>
      </c>
      <c r="H42" s="59"/>
      <c r="I42" s="11"/>
      <c r="J42" s="11"/>
      <c r="K42" s="73" t="s">
        <v>60</v>
      </c>
      <c r="L42" s="54" t="s">
        <v>129</v>
      </c>
      <c r="M42" s="144" t="s">
        <v>174</v>
      </c>
      <c r="N42" s="201" t="s">
        <v>176</v>
      </c>
      <c r="O42" s="196"/>
      <c r="P42" s="28"/>
      <c r="Q42" s="28"/>
    </row>
    <row r="43" spans="1:17" ht="12.75" customHeight="1" x14ac:dyDescent="0.2">
      <c r="A43" s="269"/>
      <c r="B43" s="264"/>
      <c r="C43" s="221"/>
      <c r="D43" s="224"/>
      <c r="E43" s="215"/>
      <c r="F43" s="218"/>
      <c r="G43" s="12"/>
      <c r="H43" s="62"/>
      <c r="I43" s="13"/>
      <c r="J43" s="13"/>
      <c r="K43" s="299" t="s">
        <v>61</v>
      </c>
      <c r="L43" s="301" t="s">
        <v>122</v>
      </c>
      <c r="M43" s="303" t="s">
        <v>175</v>
      </c>
      <c r="N43" s="197"/>
      <c r="O43" s="198"/>
      <c r="P43" s="28"/>
      <c r="Q43" s="28"/>
    </row>
    <row r="44" spans="1:17" ht="20.25" customHeight="1" thickBot="1" x14ac:dyDescent="0.25">
      <c r="A44" s="270"/>
      <c r="B44" s="265"/>
      <c r="C44" s="222"/>
      <c r="D44" s="225"/>
      <c r="E44" s="216"/>
      <c r="F44" s="219"/>
      <c r="G44" s="14" t="s">
        <v>8</v>
      </c>
      <c r="H44" s="76">
        <f t="shared" ref="H44:J44" si="6">H42*1</f>
        <v>0</v>
      </c>
      <c r="I44" s="77">
        <f t="shared" si="6"/>
        <v>0</v>
      </c>
      <c r="J44" s="77">
        <f t="shared" si="6"/>
        <v>0</v>
      </c>
      <c r="K44" s="300"/>
      <c r="L44" s="302"/>
      <c r="M44" s="304"/>
      <c r="N44" s="199"/>
      <c r="O44" s="200"/>
      <c r="P44" s="28"/>
      <c r="Q44" s="28"/>
    </row>
    <row r="45" spans="1:17" ht="12.75" customHeight="1" x14ac:dyDescent="0.2">
      <c r="A45" s="268" t="s">
        <v>7</v>
      </c>
      <c r="B45" s="263" t="s">
        <v>9</v>
      </c>
      <c r="C45" s="220" t="s">
        <v>54</v>
      </c>
      <c r="D45" s="223" t="s">
        <v>70</v>
      </c>
      <c r="E45" s="214" t="s">
        <v>42</v>
      </c>
      <c r="F45" s="217" t="s">
        <v>83</v>
      </c>
      <c r="G45" s="10" t="s">
        <v>52</v>
      </c>
      <c r="H45" s="59">
        <v>3</v>
      </c>
      <c r="I45" s="11">
        <v>3</v>
      </c>
      <c r="J45" s="11">
        <v>0.6</v>
      </c>
      <c r="K45" s="266" t="s">
        <v>71</v>
      </c>
      <c r="L45" s="31" t="s">
        <v>131</v>
      </c>
      <c r="M45" s="48" t="s">
        <v>131</v>
      </c>
      <c r="N45" s="195" t="s">
        <v>177</v>
      </c>
      <c r="O45" s="196"/>
      <c r="P45" s="28"/>
      <c r="Q45" s="28"/>
    </row>
    <row r="46" spans="1:17" ht="12.75" customHeight="1" x14ac:dyDescent="0.2">
      <c r="A46" s="269"/>
      <c r="B46" s="264"/>
      <c r="C46" s="221"/>
      <c r="D46" s="224"/>
      <c r="E46" s="215"/>
      <c r="F46" s="218"/>
      <c r="G46" s="12"/>
      <c r="H46" s="62"/>
      <c r="I46" s="13"/>
      <c r="J46" s="13"/>
      <c r="K46" s="267"/>
      <c r="L46" s="21"/>
      <c r="M46" s="49"/>
      <c r="N46" s="197"/>
      <c r="O46" s="198"/>
      <c r="P46" s="28"/>
      <c r="Q46" s="28"/>
    </row>
    <row r="47" spans="1:17" ht="18.600000000000001" customHeight="1" thickBot="1" x14ac:dyDescent="0.25">
      <c r="A47" s="270"/>
      <c r="B47" s="265"/>
      <c r="C47" s="222"/>
      <c r="D47" s="225"/>
      <c r="E47" s="216"/>
      <c r="F47" s="219"/>
      <c r="G47" s="14" t="s">
        <v>8</v>
      </c>
      <c r="H47" s="55">
        <f>H45*1</f>
        <v>3</v>
      </c>
      <c r="I47" s="57">
        <f>I45*1</f>
        <v>3</v>
      </c>
      <c r="J47" s="57">
        <f>J45*1</f>
        <v>0.6</v>
      </c>
      <c r="K47" s="41"/>
      <c r="L47" s="88"/>
      <c r="M47" s="89"/>
      <c r="N47" s="199"/>
      <c r="O47" s="200"/>
      <c r="P47" s="28"/>
      <c r="Q47" s="28"/>
    </row>
    <row r="48" spans="1:17" ht="19.899999999999999" customHeight="1" x14ac:dyDescent="0.2">
      <c r="A48" s="268" t="s">
        <v>7</v>
      </c>
      <c r="B48" s="263" t="s">
        <v>9</v>
      </c>
      <c r="C48" s="220" t="s">
        <v>85</v>
      </c>
      <c r="D48" s="223" t="s">
        <v>86</v>
      </c>
      <c r="E48" s="214" t="s">
        <v>42</v>
      </c>
      <c r="F48" s="217" t="s">
        <v>83</v>
      </c>
      <c r="G48" s="10" t="s">
        <v>52</v>
      </c>
      <c r="H48" s="59">
        <v>3</v>
      </c>
      <c r="I48" s="11">
        <v>3</v>
      </c>
      <c r="J48" s="11">
        <v>3</v>
      </c>
      <c r="K48" s="266" t="s">
        <v>87</v>
      </c>
      <c r="L48" s="31" t="s">
        <v>49</v>
      </c>
      <c r="M48" s="175" t="s">
        <v>49</v>
      </c>
      <c r="N48" s="195" t="s">
        <v>178</v>
      </c>
      <c r="O48" s="196"/>
      <c r="P48" s="28"/>
      <c r="Q48" s="28"/>
    </row>
    <row r="49" spans="1:17" ht="15.6" customHeight="1" x14ac:dyDescent="0.2">
      <c r="A49" s="269"/>
      <c r="B49" s="264"/>
      <c r="C49" s="221"/>
      <c r="D49" s="224"/>
      <c r="E49" s="215"/>
      <c r="F49" s="218"/>
      <c r="G49" s="12"/>
      <c r="H49" s="62"/>
      <c r="I49" s="13"/>
      <c r="J49" s="13"/>
      <c r="K49" s="267"/>
      <c r="L49" s="21"/>
      <c r="M49" s="129"/>
      <c r="N49" s="197"/>
      <c r="O49" s="198"/>
      <c r="P49" s="28"/>
      <c r="Q49" s="28"/>
    </row>
    <row r="50" spans="1:17" ht="23.45" customHeight="1" thickBot="1" x14ac:dyDescent="0.25">
      <c r="A50" s="270"/>
      <c r="B50" s="265"/>
      <c r="C50" s="222"/>
      <c r="D50" s="225"/>
      <c r="E50" s="216"/>
      <c r="F50" s="219"/>
      <c r="G50" s="14" t="s">
        <v>8</v>
      </c>
      <c r="H50" s="55">
        <f>H48*1</f>
        <v>3</v>
      </c>
      <c r="I50" s="57">
        <f>I48*1</f>
        <v>3</v>
      </c>
      <c r="J50" s="57">
        <f>J48*1</f>
        <v>3</v>
      </c>
      <c r="K50" s="41"/>
      <c r="L50" s="88"/>
      <c r="M50" s="130"/>
      <c r="N50" s="199"/>
      <c r="O50" s="200"/>
      <c r="P50" s="28"/>
      <c r="Q50" s="28"/>
    </row>
    <row r="51" spans="1:17" ht="12.6" customHeight="1" thickBot="1" x14ac:dyDescent="0.25">
      <c r="A51" s="8" t="s">
        <v>7</v>
      </c>
      <c r="B51" s="15" t="s">
        <v>9</v>
      </c>
      <c r="C51" s="288" t="s">
        <v>10</v>
      </c>
      <c r="D51" s="289"/>
      <c r="E51" s="289"/>
      <c r="F51" s="289"/>
      <c r="G51" s="290"/>
      <c r="H51" s="56">
        <f>H41+H44+H47+H50</f>
        <v>839.8</v>
      </c>
      <c r="I51" s="58">
        <f>I41+I44+I47+I50</f>
        <v>839.8</v>
      </c>
      <c r="J51" s="58">
        <f>J41+J44+J47+J50</f>
        <v>835.2</v>
      </c>
      <c r="K51" s="17"/>
      <c r="L51" s="18"/>
      <c r="M51" s="18"/>
      <c r="N51" s="261"/>
      <c r="O51" s="262"/>
      <c r="P51" s="28"/>
      <c r="Q51" s="28"/>
    </row>
    <row r="52" spans="1:17" ht="15.6" customHeight="1" thickBot="1" x14ac:dyDescent="0.25">
      <c r="A52" s="8" t="s">
        <v>7</v>
      </c>
      <c r="B52" s="9" t="s">
        <v>30</v>
      </c>
      <c r="C52" s="279" t="s">
        <v>35</v>
      </c>
      <c r="D52" s="280"/>
      <c r="E52" s="280"/>
      <c r="F52" s="280"/>
      <c r="G52" s="280"/>
      <c r="H52" s="280"/>
      <c r="I52" s="280"/>
      <c r="J52" s="280"/>
      <c r="K52" s="280"/>
      <c r="L52" s="280"/>
      <c r="M52" s="280"/>
      <c r="N52" s="259"/>
      <c r="O52" s="260"/>
      <c r="P52" s="28"/>
      <c r="Q52" s="28"/>
    </row>
    <row r="53" spans="1:17" ht="31.15" customHeight="1" x14ac:dyDescent="0.2">
      <c r="A53" s="268" t="s">
        <v>7</v>
      </c>
      <c r="B53" s="263" t="s">
        <v>30</v>
      </c>
      <c r="C53" s="220" t="s">
        <v>7</v>
      </c>
      <c r="D53" s="223" t="s">
        <v>36</v>
      </c>
      <c r="E53" s="214" t="s">
        <v>48</v>
      </c>
      <c r="F53" s="217" t="s">
        <v>83</v>
      </c>
      <c r="G53" s="10" t="s">
        <v>52</v>
      </c>
      <c r="H53" s="59">
        <v>467.3</v>
      </c>
      <c r="I53" s="11">
        <v>475.3</v>
      </c>
      <c r="J53" s="11">
        <v>473.7</v>
      </c>
      <c r="K53" s="106" t="s">
        <v>37</v>
      </c>
      <c r="L53" s="31" t="s">
        <v>148</v>
      </c>
      <c r="M53" s="175" t="s">
        <v>179</v>
      </c>
      <c r="N53" s="235" t="s">
        <v>180</v>
      </c>
      <c r="O53" s="236"/>
      <c r="P53" s="28"/>
      <c r="Q53" s="28"/>
    </row>
    <row r="54" spans="1:17" ht="30" customHeight="1" x14ac:dyDescent="0.2">
      <c r="A54" s="269"/>
      <c r="B54" s="264"/>
      <c r="C54" s="221"/>
      <c r="D54" s="224"/>
      <c r="E54" s="226"/>
      <c r="F54" s="227"/>
      <c r="G54" s="94" t="s">
        <v>107</v>
      </c>
      <c r="H54" s="61">
        <v>6.5</v>
      </c>
      <c r="I54" s="44">
        <v>6.5</v>
      </c>
      <c r="J54" s="44">
        <v>2.2000000000000002</v>
      </c>
      <c r="K54" s="107" t="s">
        <v>38</v>
      </c>
      <c r="L54" s="21" t="s">
        <v>115</v>
      </c>
      <c r="M54" s="176" t="s">
        <v>124</v>
      </c>
      <c r="N54" s="254"/>
      <c r="O54" s="238"/>
      <c r="P54" s="28"/>
      <c r="Q54" s="28"/>
    </row>
    <row r="55" spans="1:17" ht="25.5" customHeight="1" x14ac:dyDescent="0.2">
      <c r="A55" s="269"/>
      <c r="B55" s="264"/>
      <c r="C55" s="221"/>
      <c r="D55" s="224"/>
      <c r="E55" s="215"/>
      <c r="F55" s="218"/>
      <c r="G55" s="12" t="s">
        <v>72</v>
      </c>
      <c r="H55" s="62">
        <v>0</v>
      </c>
      <c r="I55" s="13">
        <v>0</v>
      </c>
      <c r="J55" s="13">
        <v>0</v>
      </c>
      <c r="K55" s="108" t="s">
        <v>39</v>
      </c>
      <c r="L55" s="112">
        <v>8000</v>
      </c>
      <c r="M55" s="177">
        <v>2353</v>
      </c>
      <c r="N55" s="237"/>
      <c r="O55" s="238"/>
      <c r="P55" s="28"/>
      <c r="Q55" s="28"/>
    </row>
    <row r="56" spans="1:17" ht="17.25" customHeight="1" thickBot="1" x14ac:dyDescent="0.25">
      <c r="A56" s="270"/>
      <c r="B56" s="265"/>
      <c r="C56" s="222"/>
      <c r="D56" s="225"/>
      <c r="E56" s="216"/>
      <c r="F56" s="219"/>
      <c r="G56" s="14" t="s">
        <v>8</v>
      </c>
      <c r="H56" s="55">
        <f>H53+H55+H54</f>
        <v>473.8</v>
      </c>
      <c r="I56" s="57">
        <f t="shared" ref="I56:J56" si="7">I53+I55+I54</f>
        <v>481.8</v>
      </c>
      <c r="J56" s="57">
        <f t="shared" si="7"/>
        <v>475.9</v>
      </c>
      <c r="K56" s="109"/>
      <c r="L56" s="88"/>
      <c r="M56" s="130"/>
      <c r="N56" s="239"/>
      <c r="O56" s="240"/>
      <c r="P56" s="28"/>
      <c r="Q56" s="28"/>
    </row>
    <row r="57" spans="1:17" ht="12.75" customHeight="1" thickBot="1" x14ac:dyDescent="0.25">
      <c r="A57" s="25" t="s">
        <v>7</v>
      </c>
      <c r="B57" s="15" t="s">
        <v>30</v>
      </c>
      <c r="C57" s="288" t="s">
        <v>10</v>
      </c>
      <c r="D57" s="289"/>
      <c r="E57" s="289"/>
      <c r="F57" s="289"/>
      <c r="G57" s="290"/>
      <c r="H57" s="64">
        <f>H56*1</f>
        <v>473.8</v>
      </c>
      <c r="I57" s="65">
        <f t="shared" ref="I57:J57" si="8">I56*1</f>
        <v>481.8</v>
      </c>
      <c r="J57" s="65">
        <f t="shared" si="8"/>
        <v>475.9</v>
      </c>
      <c r="K57" s="17"/>
      <c r="L57" s="18"/>
      <c r="M57" s="18"/>
      <c r="N57" s="261"/>
      <c r="O57" s="262"/>
      <c r="P57" s="28"/>
      <c r="Q57" s="28"/>
    </row>
    <row r="58" spans="1:17" ht="12" customHeight="1" thickBot="1" x14ac:dyDescent="0.25">
      <c r="A58" s="8" t="s">
        <v>7</v>
      </c>
      <c r="B58" s="9" t="s">
        <v>32</v>
      </c>
      <c r="C58" s="282" t="s">
        <v>63</v>
      </c>
      <c r="D58" s="282"/>
      <c r="E58" s="282"/>
      <c r="F58" s="282"/>
      <c r="G58" s="282"/>
      <c r="H58" s="282"/>
      <c r="I58" s="282"/>
      <c r="J58" s="282"/>
      <c r="K58" s="282"/>
      <c r="L58" s="282"/>
      <c r="M58" s="283"/>
      <c r="N58" s="259"/>
      <c r="O58" s="260"/>
      <c r="P58" s="28"/>
      <c r="Q58" s="28"/>
    </row>
    <row r="59" spans="1:17" ht="13.15" customHeight="1" thickBot="1" x14ac:dyDescent="0.25">
      <c r="A59" s="8" t="s">
        <v>7</v>
      </c>
      <c r="B59" s="15" t="s">
        <v>31</v>
      </c>
      <c r="C59" s="147"/>
      <c r="D59" s="283" t="s">
        <v>108</v>
      </c>
      <c r="E59" s="336"/>
      <c r="F59" s="336"/>
      <c r="G59" s="336"/>
      <c r="H59" s="336"/>
      <c r="I59" s="336"/>
      <c r="J59" s="336"/>
      <c r="K59" s="337"/>
      <c r="L59" s="147"/>
      <c r="M59" s="148"/>
      <c r="N59" s="184"/>
      <c r="O59" s="185"/>
      <c r="P59" s="28"/>
      <c r="Q59" s="28"/>
    </row>
    <row r="60" spans="1:17" ht="46.9" customHeight="1" x14ac:dyDescent="0.2">
      <c r="A60" s="268" t="s">
        <v>7</v>
      </c>
      <c r="B60" s="263" t="s">
        <v>31</v>
      </c>
      <c r="C60" s="220" t="s">
        <v>32</v>
      </c>
      <c r="D60" s="223" t="s">
        <v>109</v>
      </c>
      <c r="E60" s="214" t="s">
        <v>42</v>
      </c>
      <c r="F60" s="217" t="s">
        <v>83</v>
      </c>
      <c r="G60" s="10" t="s">
        <v>52</v>
      </c>
      <c r="H60" s="59">
        <v>75</v>
      </c>
      <c r="I60" s="11">
        <v>70</v>
      </c>
      <c r="J60" s="11">
        <v>55.6</v>
      </c>
      <c r="K60" s="111" t="s">
        <v>110</v>
      </c>
      <c r="L60" s="31" t="s">
        <v>69</v>
      </c>
      <c r="M60" s="74" t="s">
        <v>181</v>
      </c>
      <c r="N60" s="338" t="s">
        <v>184</v>
      </c>
      <c r="O60" s="339"/>
      <c r="P60" s="28"/>
      <c r="Q60" s="28"/>
    </row>
    <row r="61" spans="1:17" ht="70.150000000000006" customHeight="1" x14ac:dyDescent="0.2">
      <c r="A61" s="269"/>
      <c r="B61" s="264"/>
      <c r="C61" s="221"/>
      <c r="D61" s="224"/>
      <c r="E61" s="215"/>
      <c r="F61" s="218"/>
      <c r="G61" s="12"/>
      <c r="H61" s="62"/>
      <c r="I61" s="13"/>
      <c r="J61" s="13"/>
      <c r="K61" s="110" t="s">
        <v>111</v>
      </c>
      <c r="L61" s="32" t="s">
        <v>88</v>
      </c>
      <c r="M61" s="50" t="s">
        <v>88</v>
      </c>
      <c r="N61" s="340"/>
      <c r="O61" s="341"/>
      <c r="P61" s="28"/>
      <c r="Q61" s="28"/>
    </row>
    <row r="62" spans="1:17" ht="63" customHeight="1" thickBot="1" x14ac:dyDescent="0.25">
      <c r="A62" s="270"/>
      <c r="B62" s="265"/>
      <c r="C62" s="222"/>
      <c r="D62" s="225"/>
      <c r="E62" s="216"/>
      <c r="F62" s="219"/>
      <c r="G62" s="156" t="s">
        <v>8</v>
      </c>
      <c r="H62" s="152">
        <f>H60*1</f>
        <v>75</v>
      </c>
      <c r="I62" s="153">
        <f>I60*1</f>
        <v>70</v>
      </c>
      <c r="J62" s="153">
        <f>J60*1</f>
        <v>55.6</v>
      </c>
      <c r="K62" s="41" t="s">
        <v>182</v>
      </c>
      <c r="L62" s="88" t="s">
        <v>126</v>
      </c>
      <c r="M62" s="89" t="s">
        <v>183</v>
      </c>
      <c r="N62" s="342"/>
      <c r="O62" s="343"/>
      <c r="P62" s="28"/>
      <c r="Q62" s="28"/>
    </row>
    <row r="63" spans="1:17" ht="33.6" customHeight="1" thickBot="1" x14ac:dyDescent="0.25">
      <c r="A63" s="189" t="s">
        <v>7</v>
      </c>
      <c r="B63" s="190" t="s">
        <v>31</v>
      </c>
      <c r="C63" s="255" t="s">
        <v>10</v>
      </c>
      <c r="D63" s="256"/>
      <c r="E63" s="257"/>
      <c r="F63" s="257"/>
      <c r="G63" s="258"/>
      <c r="H63" s="191">
        <f>H62*1</f>
        <v>75</v>
      </c>
      <c r="I63" s="192">
        <f t="shared" ref="I63:J63" si="9">I62*1</f>
        <v>70</v>
      </c>
      <c r="J63" s="192">
        <f t="shared" si="9"/>
        <v>55.6</v>
      </c>
      <c r="K63" s="193"/>
      <c r="L63" s="194"/>
      <c r="M63" s="194"/>
      <c r="N63" s="334"/>
      <c r="O63" s="335"/>
      <c r="P63" s="28"/>
      <c r="Q63" s="28"/>
    </row>
    <row r="64" spans="1:17" ht="30.6" customHeight="1" thickBot="1" x14ac:dyDescent="0.25">
      <c r="A64" s="8" t="s">
        <v>7</v>
      </c>
      <c r="B64" s="9" t="s">
        <v>32</v>
      </c>
      <c r="C64" s="282" t="s">
        <v>63</v>
      </c>
      <c r="D64" s="282"/>
      <c r="E64" s="282"/>
      <c r="F64" s="282"/>
      <c r="G64" s="282"/>
      <c r="H64" s="282"/>
      <c r="I64" s="282"/>
      <c r="J64" s="282"/>
      <c r="K64" s="282"/>
      <c r="L64" s="282"/>
      <c r="M64" s="283"/>
      <c r="N64" s="150"/>
      <c r="O64" s="151"/>
      <c r="P64" s="28"/>
      <c r="Q64" s="28"/>
    </row>
    <row r="65" spans="1:17" ht="12.6" customHeight="1" x14ac:dyDescent="0.2">
      <c r="A65" s="284" t="s">
        <v>7</v>
      </c>
      <c r="B65" s="286" t="s">
        <v>32</v>
      </c>
      <c r="C65" s="319" t="s">
        <v>7</v>
      </c>
      <c r="D65" s="321" t="s">
        <v>40</v>
      </c>
      <c r="E65" s="214" t="s">
        <v>51</v>
      </c>
      <c r="F65" s="217" t="s">
        <v>83</v>
      </c>
      <c r="G65" s="10" t="s">
        <v>52</v>
      </c>
      <c r="H65" s="59">
        <v>848</v>
      </c>
      <c r="I65" s="11">
        <v>861</v>
      </c>
      <c r="J65" s="43">
        <v>820.2</v>
      </c>
      <c r="K65" s="250" t="s">
        <v>41</v>
      </c>
      <c r="L65" s="367" t="s">
        <v>133</v>
      </c>
      <c r="M65" s="364" t="s">
        <v>188</v>
      </c>
      <c r="N65" s="195" t="s">
        <v>189</v>
      </c>
      <c r="O65" s="273"/>
      <c r="P65" s="28"/>
      <c r="Q65" s="28"/>
    </row>
    <row r="66" spans="1:17" ht="13.9" customHeight="1" x14ac:dyDescent="0.2">
      <c r="A66" s="269"/>
      <c r="B66" s="327"/>
      <c r="C66" s="221"/>
      <c r="D66" s="322"/>
      <c r="E66" s="226"/>
      <c r="F66" s="227"/>
      <c r="G66" s="51" t="s">
        <v>72</v>
      </c>
      <c r="H66" s="60">
        <v>0</v>
      </c>
      <c r="I66" s="52">
        <v>0</v>
      </c>
      <c r="J66" s="53">
        <v>0</v>
      </c>
      <c r="K66" s="251"/>
      <c r="L66" s="368"/>
      <c r="M66" s="365"/>
      <c r="N66" s="229"/>
      <c r="O66" s="274"/>
      <c r="P66" s="28"/>
      <c r="Q66" s="28"/>
    </row>
    <row r="67" spans="1:17" ht="12" customHeight="1" x14ac:dyDescent="0.2">
      <c r="A67" s="269"/>
      <c r="B67" s="327"/>
      <c r="C67" s="221"/>
      <c r="D67" s="322"/>
      <c r="E67" s="226"/>
      <c r="F67" s="227"/>
      <c r="G67" s="72" t="s">
        <v>107</v>
      </c>
      <c r="H67" s="61">
        <v>145</v>
      </c>
      <c r="I67" s="44">
        <v>145</v>
      </c>
      <c r="J67" s="42">
        <v>90.1</v>
      </c>
      <c r="K67" s="252"/>
      <c r="L67" s="368"/>
      <c r="M67" s="365"/>
      <c r="N67" s="275"/>
      <c r="O67" s="274"/>
      <c r="P67" s="28"/>
      <c r="Q67" s="28"/>
    </row>
    <row r="68" spans="1:17" ht="86.25" customHeight="1" thickBot="1" x14ac:dyDescent="0.25">
      <c r="A68" s="285"/>
      <c r="B68" s="287"/>
      <c r="C68" s="320"/>
      <c r="D68" s="323"/>
      <c r="E68" s="216"/>
      <c r="F68" s="219"/>
      <c r="G68" s="14" t="s">
        <v>8</v>
      </c>
      <c r="H68" s="55">
        <f>H65+H67+H66</f>
        <v>993</v>
      </c>
      <c r="I68" s="57">
        <f>I65+I67+I66</f>
        <v>1006</v>
      </c>
      <c r="J68" s="24">
        <f>J65+J67+J66</f>
        <v>910.30000000000007</v>
      </c>
      <c r="K68" s="253"/>
      <c r="L68" s="369"/>
      <c r="M68" s="366"/>
      <c r="N68" s="276"/>
      <c r="O68" s="277"/>
      <c r="P68" s="28"/>
      <c r="Q68" s="28"/>
    </row>
    <row r="69" spans="1:17" ht="91.9" customHeight="1" x14ac:dyDescent="0.2">
      <c r="A69" s="284" t="s">
        <v>7</v>
      </c>
      <c r="B69" s="286" t="s">
        <v>32</v>
      </c>
      <c r="C69" s="319" t="s">
        <v>53</v>
      </c>
      <c r="D69" s="321" t="s">
        <v>121</v>
      </c>
      <c r="E69" s="214" t="s">
        <v>42</v>
      </c>
      <c r="F69" s="146" t="s">
        <v>83</v>
      </c>
      <c r="G69" s="10" t="s">
        <v>52</v>
      </c>
      <c r="H69" s="168">
        <v>8</v>
      </c>
      <c r="I69" s="169">
        <v>8</v>
      </c>
      <c r="J69" s="169">
        <v>8</v>
      </c>
      <c r="K69" s="370" t="s">
        <v>84</v>
      </c>
      <c r="L69" s="36" t="s">
        <v>132</v>
      </c>
      <c r="M69" s="136" t="s">
        <v>124</v>
      </c>
      <c r="N69" s="195" t="s">
        <v>185</v>
      </c>
      <c r="O69" s="196"/>
      <c r="P69" s="28"/>
      <c r="Q69" s="28"/>
    </row>
    <row r="70" spans="1:17" ht="32.450000000000003" customHeight="1" thickBot="1" x14ac:dyDescent="0.25">
      <c r="A70" s="285"/>
      <c r="B70" s="287"/>
      <c r="C70" s="320"/>
      <c r="D70" s="322"/>
      <c r="E70" s="216"/>
      <c r="F70" s="149"/>
      <c r="G70" s="156" t="s">
        <v>8</v>
      </c>
      <c r="H70" s="152">
        <f>H69*1</f>
        <v>8</v>
      </c>
      <c r="I70" s="153">
        <f>I69*1</f>
        <v>8</v>
      </c>
      <c r="J70" s="153">
        <f>J69*1</f>
        <v>8</v>
      </c>
      <c r="K70" s="371"/>
      <c r="L70" s="38"/>
      <c r="M70" s="138"/>
      <c r="N70" s="199"/>
      <c r="O70" s="200"/>
      <c r="P70" s="28"/>
      <c r="Q70" s="28"/>
    </row>
    <row r="71" spans="1:17" ht="14.25" customHeight="1" thickBot="1" x14ac:dyDescent="0.25">
      <c r="A71" s="8" t="s">
        <v>7</v>
      </c>
      <c r="B71" s="15" t="s">
        <v>32</v>
      </c>
      <c r="C71" s="288" t="s">
        <v>10</v>
      </c>
      <c r="D71" s="289"/>
      <c r="E71" s="289"/>
      <c r="F71" s="289"/>
      <c r="G71" s="378"/>
      <c r="H71" s="58">
        <f>H70+H68</f>
        <v>1001</v>
      </c>
      <c r="I71" s="58">
        <f t="shared" ref="I71:J71" si="10">I70+I68</f>
        <v>1014</v>
      </c>
      <c r="J71" s="58">
        <f t="shared" si="10"/>
        <v>918.30000000000007</v>
      </c>
      <c r="K71" s="17"/>
      <c r="L71" s="18"/>
      <c r="M71" s="18"/>
      <c r="N71" s="334"/>
      <c r="O71" s="335"/>
      <c r="P71" s="28"/>
      <c r="Q71" s="28"/>
    </row>
    <row r="72" spans="1:17" ht="13.5" customHeight="1" thickBot="1" x14ac:dyDescent="0.25">
      <c r="A72" s="25" t="s">
        <v>7</v>
      </c>
      <c r="B72" s="376" t="s">
        <v>11</v>
      </c>
      <c r="C72" s="376"/>
      <c r="D72" s="376"/>
      <c r="E72" s="376"/>
      <c r="F72" s="376"/>
      <c r="G72" s="377"/>
      <c r="H72" s="113">
        <f>H36+H51+H57+H71+H63</f>
        <v>5294.9</v>
      </c>
      <c r="I72" s="113">
        <f>I36+I51+I57+I71+I63</f>
        <v>5315.9000000000005</v>
      </c>
      <c r="J72" s="113">
        <f>J36+J51+J57+J71+J63</f>
        <v>4939.4000000000005</v>
      </c>
      <c r="K72" s="39"/>
      <c r="L72" s="39"/>
      <c r="M72" s="39"/>
      <c r="N72" s="359"/>
      <c r="O72" s="360"/>
      <c r="P72" s="29"/>
      <c r="Q72" s="28"/>
    </row>
    <row r="73" spans="1:17" ht="14.25" customHeight="1" thickBot="1" x14ac:dyDescent="0.25">
      <c r="A73" s="40" t="s">
        <v>7</v>
      </c>
      <c r="B73" s="375" t="s">
        <v>12</v>
      </c>
      <c r="C73" s="375"/>
      <c r="D73" s="375"/>
      <c r="E73" s="375"/>
      <c r="F73" s="375"/>
      <c r="G73" s="375"/>
      <c r="H73" s="63">
        <f t="shared" ref="H73:J73" si="11">H72</f>
        <v>5294.9</v>
      </c>
      <c r="I73" s="63">
        <f t="shared" si="11"/>
        <v>5315.9000000000005</v>
      </c>
      <c r="J73" s="63">
        <f t="shared" si="11"/>
        <v>4939.4000000000005</v>
      </c>
      <c r="K73" s="363"/>
      <c r="L73" s="363"/>
      <c r="M73" s="363"/>
      <c r="N73" s="361"/>
      <c r="O73" s="362"/>
      <c r="P73" s="29"/>
      <c r="Q73" s="28"/>
    </row>
    <row r="74" spans="1:17" ht="17.45" customHeight="1" x14ac:dyDescent="0.2">
      <c r="A74" s="90"/>
      <c r="B74" s="90"/>
      <c r="C74" s="90"/>
      <c r="D74" s="90"/>
      <c r="E74" s="131"/>
      <c r="F74" s="90"/>
      <c r="G74" s="132"/>
      <c r="H74" s="90"/>
      <c r="I74" s="90"/>
      <c r="J74" s="90"/>
      <c r="K74" s="90"/>
      <c r="L74" s="91"/>
      <c r="M74" s="90"/>
      <c r="N74" s="92"/>
      <c r="O74" s="92"/>
    </row>
    <row r="75" spans="1:17" ht="17.45" customHeight="1" x14ac:dyDescent="0.2">
      <c r="A75" s="90"/>
      <c r="B75" s="90"/>
      <c r="C75" s="90"/>
      <c r="D75" s="90"/>
      <c r="E75" s="131"/>
      <c r="F75" s="90"/>
      <c r="G75" s="132"/>
      <c r="H75" s="90"/>
      <c r="I75" s="90"/>
      <c r="J75" s="90"/>
      <c r="K75" s="90"/>
      <c r="L75" s="91"/>
      <c r="M75" s="90"/>
      <c r="N75" s="92"/>
      <c r="O75" s="92"/>
    </row>
    <row r="76" spans="1:17" ht="17.45" customHeight="1" x14ac:dyDescent="0.2">
      <c r="A76" s="90"/>
      <c r="B76" s="90"/>
      <c r="C76" s="90"/>
      <c r="D76" s="90"/>
      <c r="E76" s="131"/>
      <c r="F76" s="90"/>
      <c r="G76" s="132"/>
      <c r="H76" s="90"/>
      <c r="I76" s="90"/>
      <c r="J76" s="90"/>
      <c r="K76" s="90"/>
      <c r="L76" s="91"/>
      <c r="M76" s="90"/>
      <c r="N76" s="92"/>
      <c r="O76" s="92"/>
    </row>
    <row r="77" spans="1:17" ht="17.45" customHeight="1" x14ac:dyDescent="0.2">
      <c r="A77" s="90"/>
      <c r="B77" s="90"/>
      <c r="C77" s="90"/>
      <c r="D77" s="90"/>
      <c r="E77" s="131"/>
      <c r="F77" s="90"/>
      <c r="G77" s="132"/>
      <c r="H77" s="90"/>
      <c r="I77" s="90"/>
      <c r="J77" s="90"/>
      <c r="K77" s="90"/>
      <c r="L77" s="91"/>
      <c r="M77" s="90"/>
      <c r="N77" s="92"/>
      <c r="O77" s="92"/>
    </row>
    <row r="78" spans="1:17" ht="17.45" customHeight="1" x14ac:dyDescent="0.2">
      <c r="A78" s="90"/>
      <c r="B78" s="90"/>
      <c r="C78" s="90"/>
      <c r="D78" s="90"/>
      <c r="E78" s="131"/>
      <c r="F78" s="90"/>
      <c r="G78" s="132"/>
      <c r="H78" s="90"/>
      <c r="I78" s="90"/>
      <c r="J78" s="90"/>
      <c r="K78" s="90"/>
      <c r="L78" s="91"/>
      <c r="M78" s="90"/>
      <c r="N78" s="92"/>
      <c r="O78" s="92"/>
    </row>
    <row r="79" spans="1:17" ht="17.45" customHeight="1" x14ac:dyDescent="0.2">
      <c r="A79" s="90"/>
      <c r="B79" s="90"/>
      <c r="C79" s="90"/>
      <c r="D79" s="90"/>
      <c r="E79" s="131"/>
      <c r="F79" s="90"/>
      <c r="G79" s="132"/>
      <c r="H79" s="90"/>
      <c r="I79" s="90"/>
      <c r="J79" s="90"/>
      <c r="K79" s="90"/>
      <c r="L79" s="91"/>
      <c r="M79" s="90"/>
      <c r="N79" s="92"/>
      <c r="O79" s="92"/>
    </row>
    <row r="80" spans="1:17" ht="17.45" customHeight="1" x14ac:dyDescent="0.2">
      <c r="A80" s="90"/>
      <c r="B80" s="90"/>
      <c r="C80" s="90"/>
      <c r="D80" s="90"/>
      <c r="E80" s="131"/>
      <c r="F80" s="90"/>
      <c r="G80" s="132"/>
      <c r="H80" s="90"/>
      <c r="I80" s="90"/>
      <c r="J80" s="90"/>
      <c r="K80" s="90"/>
      <c r="L80" s="91"/>
      <c r="M80" s="90"/>
      <c r="N80" s="92"/>
      <c r="O80" s="92"/>
    </row>
    <row r="81" spans="1:15" ht="17.45" customHeight="1" x14ac:dyDescent="0.2">
      <c r="A81" s="90"/>
      <c r="B81" s="90"/>
      <c r="C81" s="90"/>
      <c r="D81" s="90"/>
      <c r="E81" s="131"/>
      <c r="F81" s="90"/>
      <c r="G81" s="132"/>
      <c r="H81" s="90"/>
      <c r="I81" s="90"/>
      <c r="J81" s="90"/>
      <c r="K81" s="90"/>
      <c r="L81" s="91"/>
      <c r="M81" s="90"/>
      <c r="N81" s="92"/>
      <c r="O81" s="92"/>
    </row>
    <row r="82" spans="1:15" ht="17.45" customHeight="1" x14ac:dyDescent="0.2">
      <c r="A82" s="90"/>
      <c r="B82" s="90"/>
      <c r="C82" s="90"/>
      <c r="D82" s="90"/>
      <c r="E82" s="131"/>
      <c r="F82" s="90"/>
      <c r="G82" s="132"/>
      <c r="H82" s="90"/>
      <c r="I82" s="90"/>
      <c r="J82" s="90"/>
      <c r="K82" s="90"/>
      <c r="L82" s="91"/>
      <c r="M82" s="90"/>
      <c r="N82" s="92"/>
      <c r="O82" s="92"/>
    </row>
    <row r="83" spans="1:15" ht="17.45" customHeight="1" x14ac:dyDescent="0.2">
      <c r="A83" s="90"/>
      <c r="B83" s="90"/>
      <c r="C83" s="90"/>
      <c r="D83" s="90"/>
      <c r="E83" s="131"/>
      <c r="F83" s="90"/>
      <c r="G83" s="132"/>
      <c r="H83" s="90"/>
      <c r="I83" s="90"/>
      <c r="J83" s="90"/>
      <c r="K83" s="90"/>
      <c r="L83" s="91"/>
      <c r="M83" s="90"/>
      <c r="N83" s="92"/>
      <c r="O83" s="92"/>
    </row>
    <row r="84" spans="1:15" x14ac:dyDescent="0.2">
      <c r="A84" s="90"/>
      <c r="B84" s="90"/>
      <c r="C84" s="90"/>
      <c r="D84" s="90"/>
      <c r="E84" s="131"/>
      <c r="F84" s="90"/>
      <c r="G84" s="132"/>
      <c r="H84" s="90"/>
      <c r="I84" s="90"/>
      <c r="J84" s="90"/>
      <c r="K84" s="90"/>
      <c r="L84" s="91"/>
      <c r="M84" s="90"/>
      <c r="N84" s="92"/>
      <c r="O84" s="92"/>
    </row>
    <row r="85" spans="1:15" ht="17.25" customHeight="1" thickBot="1" x14ac:dyDescent="0.25">
      <c r="A85" s="90"/>
      <c r="B85" s="90"/>
      <c r="C85" s="139"/>
      <c r="D85" s="140"/>
      <c r="E85" s="141"/>
      <c r="F85" s="271" t="s">
        <v>13</v>
      </c>
      <c r="G85" s="272"/>
      <c r="H85" s="272"/>
      <c r="I85" s="272"/>
      <c r="J85" s="272"/>
      <c r="K85" s="90"/>
      <c r="L85" s="91"/>
      <c r="M85" s="90"/>
      <c r="N85" s="92"/>
      <c r="O85" s="92"/>
    </row>
    <row r="86" spans="1:15" ht="76.150000000000006" customHeight="1" thickBot="1" x14ac:dyDescent="0.25">
      <c r="A86" s="90"/>
      <c r="B86" s="90"/>
      <c r="C86" s="344" t="s">
        <v>14</v>
      </c>
      <c r="D86" s="345"/>
      <c r="E86" s="345"/>
      <c r="F86" s="345"/>
      <c r="G86" s="346"/>
      <c r="H86" s="186" t="s">
        <v>135</v>
      </c>
      <c r="I86" s="187" t="s">
        <v>136</v>
      </c>
      <c r="J86" s="187" t="s">
        <v>137</v>
      </c>
      <c r="K86" s="90"/>
      <c r="L86" s="91"/>
      <c r="M86" s="90"/>
      <c r="N86" s="92"/>
      <c r="O86" s="92"/>
    </row>
    <row r="87" spans="1:15" ht="13.5" thickBot="1" x14ac:dyDescent="0.25">
      <c r="A87" s="90"/>
      <c r="B87" s="90"/>
      <c r="C87" s="347" t="s">
        <v>15</v>
      </c>
      <c r="D87" s="348"/>
      <c r="E87" s="348"/>
      <c r="F87" s="348"/>
      <c r="G87" s="349"/>
      <c r="H87" s="114">
        <f>H88+H89+H90+H91+H92</f>
        <v>5294.9</v>
      </c>
      <c r="I87" s="114">
        <f>I88+I89+I90+I91+I92</f>
        <v>5315.9</v>
      </c>
      <c r="J87" s="123">
        <f>J88+J89+J90+J91+J92</f>
        <v>4939.3999999999996</v>
      </c>
      <c r="K87" s="145"/>
      <c r="L87" s="91"/>
      <c r="M87" s="90"/>
      <c r="N87" s="92"/>
      <c r="O87" s="92"/>
    </row>
    <row r="88" spans="1:15" ht="12.75" x14ac:dyDescent="0.2">
      <c r="A88" s="90"/>
      <c r="B88" s="90"/>
      <c r="C88" s="350" t="s">
        <v>76</v>
      </c>
      <c r="D88" s="351"/>
      <c r="E88" s="351"/>
      <c r="F88" s="351"/>
      <c r="G88" s="352"/>
      <c r="H88" s="115">
        <v>4839.3999999999996</v>
      </c>
      <c r="I88" s="116">
        <v>4860.3999999999996</v>
      </c>
      <c r="J88" s="124">
        <f>J9+J13+J17+J22+J26+J30+J38+J45+J48+J53+J60+J65+J69+J32</f>
        <v>4700.8999999999996</v>
      </c>
      <c r="K88" s="145"/>
      <c r="L88" s="91"/>
      <c r="M88" s="90"/>
      <c r="N88" s="92"/>
      <c r="O88" s="92"/>
    </row>
    <row r="89" spans="1:15" ht="11.45" customHeight="1" x14ac:dyDescent="0.2">
      <c r="A89" s="90"/>
      <c r="B89" s="90"/>
      <c r="C89" s="353" t="s">
        <v>112</v>
      </c>
      <c r="D89" s="354"/>
      <c r="E89" s="354"/>
      <c r="F89" s="354"/>
      <c r="G89" s="355"/>
      <c r="H89" s="117"/>
      <c r="I89" s="118"/>
      <c r="J89" s="125"/>
      <c r="K89" s="90"/>
      <c r="L89" s="91"/>
      <c r="M89" s="90"/>
      <c r="N89" s="92"/>
      <c r="O89" s="92"/>
    </row>
    <row r="90" spans="1:15" ht="27.6" customHeight="1" x14ac:dyDescent="0.2">
      <c r="A90" s="90"/>
      <c r="B90" s="90"/>
      <c r="C90" s="353" t="s">
        <v>113</v>
      </c>
      <c r="D90" s="356"/>
      <c r="E90" s="356"/>
      <c r="F90" s="356"/>
      <c r="G90" s="357"/>
      <c r="H90" s="117"/>
      <c r="I90" s="118"/>
      <c r="J90" s="125"/>
      <c r="K90" s="90"/>
      <c r="L90" s="91"/>
      <c r="M90" s="90"/>
      <c r="N90" s="92"/>
      <c r="O90" s="92"/>
    </row>
    <row r="91" spans="1:15" ht="28.9" customHeight="1" x14ac:dyDescent="0.2">
      <c r="A91" s="90"/>
      <c r="B91" s="90"/>
      <c r="C91" s="350" t="s">
        <v>114</v>
      </c>
      <c r="D91" s="351"/>
      <c r="E91" s="351"/>
      <c r="F91" s="351"/>
      <c r="G91" s="358"/>
      <c r="H91" s="119">
        <v>455.5</v>
      </c>
      <c r="I91" s="120">
        <v>455.5</v>
      </c>
      <c r="J91" s="126">
        <f>J11+J19+J15+J24+J28+J33+J54+J67+J40</f>
        <v>238.49999999999997</v>
      </c>
      <c r="K91" s="145"/>
      <c r="L91" s="91"/>
      <c r="M91" s="90"/>
      <c r="N91" s="92"/>
      <c r="O91" s="92"/>
    </row>
    <row r="92" spans="1:15" ht="13.5" thickBot="1" x14ac:dyDescent="0.25">
      <c r="A92" s="90"/>
      <c r="B92" s="90"/>
      <c r="C92" s="372" t="s">
        <v>77</v>
      </c>
      <c r="D92" s="373"/>
      <c r="E92" s="373"/>
      <c r="F92" s="373"/>
      <c r="G92" s="374"/>
      <c r="H92" s="119"/>
      <c r="I92" s="120"/>
      <c r="J92" s="126"/>
      <c r="K92" s="90"/>
      <c r="L92" s="91"/>
      <c r="M92" s="90"/>
      <c r="N92" s="92"/>
      <c r="O92" s="92"/>
    </row>
    <row r="93" spans="1:15" ht="11.45" customHeight="1" thickBot="1" x14ac:dyDescent="0.25">
      <c r="A93" s="90"/>
      <c r="B93" s="90"/>
      <c r="C93" s="347" t="s">
        <v>16</v>
      </c>
      <c r="D93" s="348"/>
      <c r="E93" s="348"/>
      <c r="F93" s="348"/>
      <c r="G93" s="349"/>
      <c r="H93" s="121">
        <f>H94*1</f>
        <v>0</v>
      </c>
      <c r="I93" s="121">
        <f t="shared" ref="I93:J93" si="12">I94*1</f>
        <v>0</v>
      </c>
      <c r="J93" s="127">
        <f t="shared" si="12"/>
        <v>0</v>
      </c>
      <c r="K93" s="90"/>
      <c r="L93" s="91"/>
      <c r="M93" s="90"/>
      <c r="N93" s="92"/>
      <c r="O93" s="92"/>
    </row>
    <row r="94" spans="1:15" ht="12" customHeight="1" thickBot="1" x14ac:dyDescent="0.25">
      <c r="A94" s="90"/>
      <c r="B94" s="90"/>
      <c r="C94" s="328" t="s">
        <v>78</v>
      </c>
      <c r="D94" s="329"/>
      <c r="E94" s="329"/>
      <c r="F94" s="329"/>
      <c r="G94" s="330"/>
      <c r="H94" s="119"/>
      <c r="I94" s="120"/>
      <c r="J94" s="126"/>
      <c r="K94" s="90"/>
      <c r="L94" s="91"/>
      <c r="M94" s="90"/>
      <c r="N94" s="92"/>
      <c r="O94" s="92"/>
    </row>
    <row r="95" spans="1:15" ht="13.5" thickBot="1" x14ac:dyDescent="0.25">
      <c r="A95" s="90"/>
      <c r="B95" s="90"/>
      <c r="C95" s="331" t="s">
        <v>17</v>
      </c>
      <c r="D95" s="332"/>
      <c r="E95" s="332"/>
      <c r="F95" s="332"/>
      <c r="G95" s="333"/>
      <c r="H95" s="122">
        <f>H93+H87</f>
        <v>5294.9</v>
      </c>
      <c r="I95" s="122">
        <f>I93+I87</f>
        <v>5315.9</v>
      </c>
      <c r="J95" s="128">
        <f>J93+J87</f>
        <v>4939.3999999999996</v>
      </c>
      <c r="K95" s="90"/>
      <c r="L95" s="91"/>
      <c r="M95" s="90"/>
      <c r="N95" s="92"/>
      <c r="O95" s="92"/>
    </row>
  </sheetData>
  <mergeCells count="165">
    <mergeCell ref="A65:A68"/>
    <mergeCell ref="B65:B68"/>
    <mergeCell ref="C94:G94"/>
    <mergeCell ref="C95:G95"/>
    <mergeCell ref="N63:O63"/>
    <mergeCell ref="D59:K59"/>
    <mergeCell ref="N60:O62"/>
    <mergeCell ref="C86:G86"/>
    <mergeCell ref="C87:G87"/>
    <mergeCell ref="C88:G88"/>
    <mergeCell ref="C89:G89"/>
    <mergeCell ref="C90:G90"/>
    <mergeCell ref="C91:G91"/>
    <mergeCell ref="N71:O73"/>
    <mergeCell ref="K73:M73"/>
    <mergeCell ref="M65:M68"/>
    <mergeCell ref="L65:L68"/>
    <mergeCell ref="K69:K70"/>
    <mergeCell ref="C92:G92"/>
    <mergeCell ref="C93:G93"/>
    <mergeCell ref="B73:G73"/>
    <mergeCell ref="D69:D70"/>
    <mergeCell ref="B72:G72"/>
    <mergeCell ref="C71:G71"/>
    <mergeCell ref="C69:C70"/>
    <mergeCell ref="F65:F68"/>
    <mergeCell ref="D65:D68"/>
    <mergeCell ref="E69:E70"/>
    <mergeCell ref="E65:E68"/>
    <mergeCell ref="C65:C68"/>
    <mergeCell ref="A4:A6"/>
    <mergeCell ref="C52:M52"/>
    <mergeCell ref="C53:C56"/>
    <mergeCell ref="D53:D56"/>
    <mergeCell ref="E53:E56"/>
    <mergeCell ref="F53:F56"/>
    <mergeCell ref="E26:E29"/>
    <mergeCell ref="B38:B41"/>
    <mergeCell ref="C51:G51"/>
    <mergeCell ref="E38:E41"/>
    <mergeCell ref="A30:A31"/>
    <mergeCell ref="B30:B31"/>
    <mergeCell ref="A9:A12"/>
    <mergeCell ref="B9:B12"/>
    <mergeCell ref="C9:C12"/>
    <mergeCell ref="D9:D12"/>
    <mergeCell ref="F22:F25"/>
    <mergeCell ref="C30:C31"/>
    <mergeCell ref="A32:A35"/>
    <mergeCell ref="B32:B35"/>
    <mergeCell ref="I1:M1"/>
    <mergeCell ref="H5:H6"/>
    <mergeCell ref="K5:K6"/>
    <mergeCell ref="L5:M5"/>
    <mergeCell ref="C37:M37"/>
    <mergeCell ref="K43:K44"/>
    <mergeCell ref="L43:L44"/>
    <mergeCell ref="M43:M44"/>
    <mergeCell ref="F42:F44"/>
    <mergeCell ref="D42:D44"/>
    <mergeCell ref="C36:G36"/>
    <mergeCell ref="K4:M4"/>
    <mergeCell ref="E4:E6"/>
    <mergeCell ref="F4:F6"/>
    <mergeCell ref="G4:G6"/>
    <mergeCell ref="C42:C44"/>
    <mergeCell ref="C17:C21"/>
    <mergeCell ref="D17:D21"/>
    <mergeCell ref="C4:C6"/>
    <mergeCell ref="D4:D6"/>
    <mergeCell ref="E13:E16"/>
    <mergeCell ref="F13:F16"/>
    <mergeCell ref="A42:A44"/>
    <mergeCell ref="B42:B44"/>
    <mergeCell ref="A38:A41"/>
    <mergeCell ref="A60:A62"/>
    <mergeCell ref="C64:M64"/>
    <mergeCell ref="B60:B62"/>
    <mergeCell ref="C60:C62"/>
    <mergeCell ref="D60:D62"/>
    <mergeCell ref="E60:E62"/>
    <mergeCell ref="F60:F62"/>
    <mergeCell ref="K48:K49"/>
    <mergeCell ref="C57:G57"/>
    <mergeCell ref="A53:A56"/>
    <mergeCell ref="B53:B56"/>
    <mergeCell ref="A48:A50"/>
    <mergeCell ref="B48:B50"/>
    <mergeCell ref="C48:C50"/>
    <mergeCell ref="D48:D50"/>
    <mergeCell ref="E48:E50"/>
    <mergeCell ref="F48:F50"/>
    <mergeCell ref="A45:A47"/>
    <mergeCell ref="C38:C41"/>
    <mergeCell ref="D38:D41"/>
    <mergeCell ref="A17:A21"/>
    <mergeCell ref="F85:J85"/>
    <mergeCell ref="N65:O68"/>
    <mergeCell ref="N69:O70"/>
    <mergeCell ref="B7:M7"/>
    <mergeCell ref="C8:M8"/>
    <mergeCell ref="C58:M58"/>
    <mergeCell ref="E22:E25"/>
    <mergeCell ref="N22:O25"/>
    <mergeCell ref="A22:A25"/>
    <mergeCell ref="B22:B25"/>
    <mergeCell ref="C22:C25"/>
    <mergeCell ref="D22:D25"/>
    <mergeCell ref="A13:A16"/>
    <mergeCell ref="B13:B16"/>
    <mergeCell ref="C13:C16"/>
    <mergeCell ref="D13:D16"/>
    <mergeCell ref="B17:B21"/>
    <mergeCell ref="A69:A70"/>
    <mergeCell ref="B69:B70"/>
    <mergeCell ref="A26:A29"/>
    <mergeCell ref="B26:B29"/>
    <mergeCell ref="F30:F31"/>
    <mergeCell ref="F17:F21"/>
    <mergeCell ref="B4:B6"/>
    <mergeCell ref="K65:K68"/>
    <mergeCell ref="F45:F47"/>
    <mergeCell ref="N45:O47"/>
    <mergeCell ref="N53:O56"/>
    <mergeCell ref="C45:C47"/>
    <mergeCell ref="F38:F41"/>
    <mergeCell ref="E42:E44"/>
    <mergeCell ref="C63:G63"/>
    <mergeCell ref="N58:O58"/>
    <mergeCell ref="N57:O57"/>
    <mergeCell ref="N51:O52"/>
    <mergeCell ref="N36:O37"/>
    <mergeCell ref="N7:O8"/>
    <mergeCell ref="B45:B47"/>
    <mergeCell ref="K45:K46"/>
    <mergeCell ref="E9:E12"/>
    <mergeCell ref="F9:F12"/>
    <mergeCell ref="C26:C29"/>
    <mergeCell ref="D26:D29"/>
    <mergeCell ref="D30:D31"/>
    <mergeCell ref="N48:O50"/>
    <mergeCell ref="D45:D47"/>
    <mergeCell ref="E45:E47"/>
    <mergeCell ref="C32:C35"/>
    <mergeCell ref="D32:D35"/>
    <mergeCell ref="E32:E35"/>
    <mergeCell ref="F32:F35"/>
    <mergeCell ref="N32:O35"/>
    <mergeCell ref="D2:O2"/>
    <mergeCell ref="N9:O12"/>
    <mergeCell ref="N13:O16"/>
    <mergeCell ref="N17:O21"/>
    <mergeCell ref="N30:O31"/>
    <mergeCell ref="N26:O29"/>
    <mergeCell ref="N38:O41"/>
    <mergeCell ref="N42:O44"/>
    <mergeCell ref="D3:H3"/>
    <mergeCell ref="H4:J4"/>
    <mergeCell ref="N4:N6"/>
    <mergeCell ref="O4:O6"/>
    <mergeCell ref="I5:I6"/>
    <mergeCell ref="J5:J6"/>
    <mergeCell ref="E17:E21"/>
    <mergeCell ref="F26:F29"/>
    <mergeCell ref="E30:E31"/>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I12" sqref="I12"/>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80" t="s">
        <v>89</v>
      </c>
      <c r="C3" s="81" t="s">
        <v>90</v>
      </c>
    </row>
    <row r="4" spans="2:3" ht="15.75" x14ac:dyDescent="0.2">
      <c r="B4" s="82">
        <v>0</v>
      </c>
      <c r="C4" s="83" t="s">
        <v>91</v>
      </c>
    </row>
    <row r="5" spans="2:3" ht="15.75" x14ac:dyDescent="0.2">
      <c r="B5" s="84">
        <v>1</v>
      </c>
      <c r="C5" s="85" t="s">
        <v>92</v>
      </c>
    </row>
    <row r="6" spans="2:3" ht="15.75" x14ac:dyDescent="0.2">
      <c r="B6" s="84">
        <v>2</v>
      </c>
      <c r="C6" s="85" t="s">
        <v>93</v>
      </c>
    </row>
    <row r="7" spans="2:3" ht="15.75" x14ac:dyDescent="0.2">
      <c r="B7" s="84">
        <v>3</v>
      </c>
      <c r="C7" s="85" t="s">
        <v>94</v>
      </c>
    </row>
    <row r="8" spans="2:3" ht="15.75" x14ac:dyDescent="0.2">
      <c r="B8" s="84">
        <v>4</v>
      </c>
      <c r="C8" s="85" t="s">
        <v>95</v>
      </c>
    </row>
    <row r="9" spans="2:3" ht="15.75" x14ac:dyDescent="0.2">
      <c r="B9" s="84">
        <v>5</v>
      </c>
      <c r="C9" s="85" t="s">
        <v>96</v>
      </c>
    </row>
    <row r="10" spans="2:3" ht="15.75" x14ac:dyDescent="0.2">
      <c r="B10" s="84">
        <v>6</v>
      </c>
      <c r="C10" s="85" t="s">
        <v>97</v>
      </c>
    </row>
    <row r="11" spans="2:3" ht="15.75" x14ac:dyDescent="0.2">
      <c r="B11" s="84">
        <v>7</v>
      </c>
      <c r="C11" s="85" t="s">
        <v>98</v>
      </c>
    </row>
    <row r="12" spans="2:3" ht="15.75" x14ac:dyDescent="0.2">
      <c r="B12" s="84">
        <v>8</v>
      </c>
      <c r="C12" s="85" t="s">
        <v>99</v>
      </c>
    </row>
    <row r="13" spans="2:3" ht="15.75" x14ac:dyDescent="0.2">
      <c r="B13" s="84">
        <v>9</v>
      </c>
      <c r="C13" s="85" t="s">
        <v>100</v>
      </c>
    </row>
    <row r="14" spans="2:3" ht="15.75" x14ac:dyDescent="0.2">
      <c r="B14" s="84">
        <v>10</v>
      </c>
      <c r="C14" s="85" t="s">
        <v>101</v>
      </c>
    </row>
    <row r="15" spans="2:3" ht="15.75" x14ac:dyDescent="0.2">
      <c r="B15" s="84">
        <v>11</v>
      </c>
      <c r="C15" s="85" t="s">
        <v>190</v>
      </c>
    </row>
    <row r="16" spans="2:3" ht="15.75" x14ac:dyDescent="0.2">
      <c r="B16" s="84">
        <v>12</v>
      </c>
      <c r="C16" s="85" t="s">
        <v>191</v>
      </c>
    </row>
    <row r="17" spans="2:3" ht="15.75" x14ac:dyDescent="0.2">
      <c r="B17" s="84">
        <v>13</v>
      </c>
      <c r="C17" s="85" t="s">
        <v>102</v>
      </c>
    </row>
    <row r="18" spans="2:3" ht="15.75" x14ac:dyDescent="0.2">
      <c r="B18" s="84">
        <v>14</v>
      </c>
      <c r="C18" s="85" t="s">
        <v>103</v>
      </c>
    </row>
    <row r="19" spans="2:3" ht="15.75" x14ac:dyDescent="0.2">
      <c r="B19" s="84">
        <v>15</v>
      </c>
      <c r="C19" s="85" t="s">
        <v>192</v>
      </c>
    </row>
    <row r="20" spans="2:3" ht="15.75" x14ac:dyDescent="0.2">
      <c r="B20" s="84">
        <v>16</v>
      </c>
      <c r="C20" s="85" t="s">
        <v>104</v>
      </c>
    </row>
    <row r="21" spans="2:3" ht="15.75" x14ac:dyDescent="0.2">
      <c r="B21" s="84">
        <v>17</v>
      </c>
      <c r="C21" s="85" t="s">
        <v>105</v>
      </c>
    </row>
    <row r="22" spans="2:3" ht="16.5" thickBot="1" x14ac:dyDescent="0.25">
      <c r="B22" s="86">
        <v>18</v>
      </c>
      <c r="C22" s="87" t="s">
        <v>193</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Čepukienė</dc:creator>
  <cp:lastModifiedBy>Daiva Breivienė</cp:lastModifiedBy>
  <cp:lastPrinted>2021-03-16T08:43:28Z</cp:lastPrinted>
  <dcterms:created xsi:type="dcterms:W3CDTF">1996-10-14T23:33:28Z</dcterms:created>
  <dcterms:modified xsi:type="dcterms:W3CDTF">2021-03-22T07:03:09Z</dcterms:modified>
</cp:coreProperties>
</file>