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defaultThemeVersion="124226"/>
  <bookViews>
    <workbookView xWindow="-105" yWindow="-105" windowWidth="23250" windowHeight="12570"/>
  </bookViews>
  <sheets>
    <sheet name="Priemonių įgyvendinimas" sheetId="5" r:id="rId1"/>
    <sheet name="I Prioritetas" sheetId="1" r:id="rId2"/>
    <sheet name="II Prioritetas" sheetId="2" r:id="rId3"/>
    <sheet name="III Prioritetas" sheetId="3" r:id="rId4"/>
    <sheet name="Naudojami sutrumpinimai" sheetId="4" r:id="rId5"/>
  </sheets>
  <externalReferences>
    <externalReference r:id="rId6"/>
    <externalReference r:id="rId7"/>
    <externalReference r:id="rId8"/>
  </externalReferences>
  <definedNames>
    <definedName name="_Toc365630903" localSheetId="2">'II Prioritetas'!$C$69</definedName>
    <definedName name="_Toc365630904" localSheetId="2">'II Prioritetas'!$C$71</definedName>
    <definedName name="_xlnm.Print_Area" localSheetId="2">'II Prioritetas'!$A$1:$O$122</definedName>
    <definedName name="_xlnm.Print_Area" localSheetId="3">'III Prioritetas'!$A$1:$N$61</definedName>
  </definedNames>
  <calcPr calcId="191029" concurrentCalc="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I28" i="5" l="1"/>
  <c r="I29" i="5"/>
  <c r="I30" i="5"/>
  <c r="I31" i="5"/>
  <c r="I32" i="5"/>
  <c r="I33" i="5"/>
  <c r="I20" i="5"/>
  <c r="I21" i="5"/>
  <c r="I22" i="5"/>
  <c r="I24" i="5"/>
  <c r="I25" i="5"/>
  <c r="I12" i="5"/>
  <c r="I13" i="5"/>
  <c r="I14" i="5"/>
  <c r="I16" i="5"/>
  <c r="I17" i="5"/>
  <c r="I4" i="5"/>
  <c r="I5" i="5"/>
  <c r="I6" i="5"/>
  <c r="I7" i="5"/>
  <c r="I8" i="5"/>
  <c r="I9" i="5"/>
  <c r="H28" i="5"/>
  <c r="H29" i="5"/>
  <c r="H30" i="5"/>
  <c r="H31" i="5"/>
  <c r="H32" i="5"/>
  <c r="H33" i="5"/>
  <c r="H20" i="5"/>
  <c r="H21" i="5"/>
  <c r="H22" i="5"/>
  <c r="H24" i="5"/>
  <c r="H25" i="5"/>
  <c r="H12" i="5"/>
  <c r="H13" i="5"/>
  <c r="H14" i="5"/>
  <c r="H16" i="5"/>
  <c r="H17" i="5"/>
  <c r="H4" i="5"/>
  <c r="H5" i="5"/>
  <c r="H6" i="5"/>
  <c r="H7" i="5"/>
  <c r="H8" i="5"/>
  <c r="H9" i="5"/>
  <c r="N9" i="3"/>
  <c r="N16" i="3"/>
  <c r="N61" i="3"/>
  <c r="M9" i="3"/>
  <c r="M10" i="3"/>
  <c r="M12" i="3"/>
  <c r="M61" i="3"/>
  <c r="L61" i="3"/>
  <c r="K61" i="3"/>
  <c r="J17" i="3"/>
  <c r="J22" i="3"/>
  <c r="J28" i="3"/>
  <c r="J39" i="3"/>
  <c r="J47" i="3"/>
  <c r="J48" i="3"/>
  <c r="J49" i="3"/>
  <c r="J50" i="3"/>
  <c r="J51" i="3"/>
  <c r="J59" i="3"/>
  <c r="J61" i="3"/>
  <c r="N122" i="2"/>
  <c r="M122" i="2"/>
  <c r="L122" i="2"/>
  <c r="K122" i="2"/>
  <c r="J11" i="2"/>
  <c r="J12" i="2"/>
  <c r="J13" i="2"/>
  <c r="J14" i="2"/>
  <c r="J17" i="2"/>
  <c r="J18" i="2"/>
  <c r="J22" i="2"/>
  <c r="J24" i="2"/>
  <c r="J29" i="2"/>
  <c r="J30" i="2"/>
  <c r="J31" i="2"/>
  <c r="J38" i="2"/>
  <c r="J39" i="2"/>
  <c r="J40" i="2"/>
  <c r="J47" i="2"/>
  <c r="J48" i="2"/>
  <c r="J49" i="2"/>
  <c r="J50" i="2"/>
  <c r="J51" i="2"/>
  <c r="J61" i="2"/>
  <c r="J62" i="2"/>
  <c r="J63" i="2"/>
  <c r="J66" i="2"/>
  <c r="J72" i="2"/>
  <c r="J73" i="2"/>
  <c r="J74" i="2"/>
  <c r="J75" i="2"/>
  <c r="J83" i="2"/>
  <c r="J84" i="2"/>
  <c r="J87" i="2"/>
  <c r="J89" i="2"/>
  <c r="J93" i="2"/>
  <c r="J97" i="2"/>
  <c r="J98" i="2"/>
  <c r="J100" i="2"/>
  <c r="J101" i="2"/>
  <c r="J102" i="2"/>
  <c r="J103" i="2"/>
  <c r="J108" i="2"/>
  <c r="J110" i="2"/>
  <c r="J114" i="2"/>
  <c r="J115" i="2"/>
  <c r="J117" i="2"/>
  <c r="J121" i="2"/>
  <c r="J119" i="2"/>
  <c r="J122" i="2"/>
  <c r="O59" i="1"/>
  <c r="N59" i="1"/>
  <c r="M59" i="1"/>
  <c r="L59" i="1"/>
  <c r="K13" i="1"/>
  <c r="K18" i="1"/>
  <c r="K21" i="1"/>
  <c r="K12" i="1"/>
  <c r="K14" i="1"/>
  <c r="K19" i="1"/>
  <c r="K24" i="1"/>
  <c r="K32" i="1"/>
  <c r="K41" i="1"/>
  <c r="K47" i="1"/>
  <c r="K52" i="1"/>
  <c r="K53" i="1"/>
  <c r="K59" i="1"/>
  <c r="K23" i="1"/>
  <c r="O122" i="2"/>
</calcChain>
</file>

<file path=xl/sharedStrings.xml><?xml version="1.0" encoding="utf-8"?>
<sst xmlns="http://schemas.openxmlformats.org/spreadsheetml/2006/main" count="1058" uniqueCount="797">
  <si>
    <t>Eil. Nr.</t>
  </si>
  <si>
    <t>Priemonė</t>
  </si>
  <si>
    <t>Rezultatas</t>
  </si>
  <si>
    <t>Vykdoma</t>
  </si>
  <si>
    <t>Įgyvendinta</t>
  </si>
  <si>
    <t>Rezultatai/ Neįvykdymo priežastys</t>
  </si>
  <si>
    <t>Atsakingi, vykdytojai</t>
  </si>
  <si>
    <t>Savivaldybės lėšos</t>
  </si>
  <si>
    <t>Nacionalinio biudžeto lėšos</t>
  </si>
  <si>
    <t>ES fondai, kita užsienio valstybių parama</t>
  </si>
  <si>
    <t>Privačios ir kitos lėšos</t>
  </si>
  <si>
    <t>1.</t>
  </si>
  <si>
    <t>I PRIORITETAS</t>
  </si>
  <si>
    <t>PANEVĖŽIO KONKURENCINIO (METROPOLINIO) POTENCIALO STIPRINIMAS</t>
  </si>
  <si>
    <t>1.1.</t>
  </si>
  <si>
    <t xml:space="preserve">Tikslas </t>
  </si>
  <si>
    <t>Sukurti palankiausią verslui ir investicijoms aplinką Lietuvos šiaurės rytuose</t>
  </si>
  <si>
    <t>1.1.1.</t>
  </si>
  <si>
    <t>Uždavinys</t>
  </si>
  <si>
    <t>Sudaryti palankias sąlygas inovatyviam verslui plėtotis Panevėžyje</t>
  </si>
  <si>
    <t>1.1.1.1.</t>
  </si>
  <si>
    <t>1.1.1.2.</t>
  </si>
  <si>
    <t>Skleisti verslumo idėjas tarp mokinių, studentų ir jaunimo</t>
  </si>
  <si>
    <t xml:space="preserve">Surengtų seminarų, diskusijų skaičius − ≥ 4 per metus; suorganizuotų inovacijų dienų skaičius − ≥ 2 per metus </t>
  </si>
  <si>
    <t>PMSA, LIC, PMTP, PVKC</t>
  </si>
  <si>
    <t>1.1.2.</t>
  </si>
  <si>
    <t>Gerinti bendrą aplinką verslui</t>
  </si>
  <si>
    <t>1.1.2.1.</t>
  </si>
  <si>
    <t>Vykdyti rinkodarinę LEZ veiklą siekiant pritraukti investuotojus</t>
  </si>
  <si>
    <t>LEZ išnuomotų plotų dalis − 100 proc.</t>
  </si>
  <si>
    <t>PMSA</t>
  </si>
  <si>
    <t>1.1.2.2.</t>
  </si>
  <si>
    <t>Priimtų verslo sąlygų pagerinimo sprendimų skaičius − ≥ 2</t>
  </si>
  <si>
    <t>1.1.2.4.</t>
  </si>
  <si>
    <t>Inicijuoti ir vykdyti efektyvias mokymosi visą gyvenimą ir kvalifikacijos kėlimo programas</t>
  </si>
  <si>
    <t>Nedarbo lygis 2020 m. − ≤ 7 proc.</t>
  </si>
  <si>
    <t>1.1.3.</t>
  </si>
  <si>
    <t>Sudaryti palankias sąlygas logistikos centrui kurtis Panevėžyje</t>
  </si>
  <si>
    <t>1.1.3.1.</t>
  </si>
  <si>
    <t>1.2.</t>
  </si>
  <si>
    <t>Formuoti draugišką verslo ir viešojo administravimo kultūros aplinką regione</t>
  </si>
  <si>
    <t>1.2.2.</t>
  </si>
  <si>
    <t>Plėtoti bendradarbiavimą su verslo sektoriumi</t>
  </si>
  <si>
    <t>1.2.2.1.</t>
  </si>
  <si>
    <t>1.2.2.2.</t>
  </si>
  <si>
    <t>Vykdyti nuolatinį viešą dialogą su verslo struktūromis</t>
  </si>
  <si>
    <t>Verslo popiečių skaičius − ≥ 6 per metus</t>
  </si>
  <si>
    <t>1.3.</t>
  </si>
  <si>
    <t>Formuoti Panevėžio, kaip regiono lyderio, įvaizdį</t>
  </si>
  <si>
    <t>1.3.1.</t>
  </si>
  <si>
    <t>Įtraukti verslo atstovus į Panevėžio miesto, kaip regiono lyderio, įvaizdžio formavimą</t>
  </si>
  <si>
    <t>1.3.1.1.</t>
  </si>
  <si>
    <t>Sukurti efektyvią bendradarbiavimo su verslo įmonėmis struktūrą, įtraukiant verslą į miesto ir regiono gyvenimą</t>
  </si>
  <si>
    <t>1.3.1.2.</t>
  </si>
  <si>
    <t>Skatinti ir skleisti išsamią informaciją apie galimybes vystyti verslą potencialiems investuotojams</t>
  </si>
  <si>
    <t>1.3.1.3.</t>
  </si>
  <si>
    <t>Pristatyti Panevėžį, kaip regiono lyderį, šalies ir užsienio verslo aplinkoje</t>
  </si>
  <si>
    <t>1.3.2.</t>
  </si>
  <si>
    <t>Parengti ir įgyvendinti miesto rinkodaros programą</t>
  </si>
  <si>
    <t>1.3.2.1.</t>
  </si>
  <si>
    <t>1.3.2.2.</t>
  </si>
  <si>
    <t>1.3.3.</t>
  </si>
  <si>
    <t>Formuoti patrauklaus turizmui miesto įvaizdį</t>
  </si>
  <si>
    <t>1.3.3.1.</t>
  </si>
  <si>
    <t>Kurti naujus, kelių dienų kompleksinius aktyvaus poilsio turizmo produktus, orientuotus į šeimą, moksleivius, verslininkus</t>
  </si>
  <si>
    <t>Sukurti kelių dienų, kompleksiniai turizmo produktai − ≥ 5</t>
  </si>
  <si>
    <t>1.3.3.2.</t>
  </si>
  <si>
    <t xml:space="preserve">Kurti bendrus turizmo produktus su verslo, kultūros, sporto įmonėmis ir organizacijomis </t>
  </si>
  <si>
    <t>Naujai sukurtų produktų skaičius − 1 per du metus</t>
  </si>
  <si>
    <t>1.3.3.3.</t>
  </si>
  <si>
    <t>Užtikrinti turizmo informacijos sklaidą mieste</t>
  </si>
  <si>
    <t>Nemokamos turizmo informacijos teikimas; leidžiami ir nemokamai platinami turizmo leidiniai; dalyvaujama turizmo parodose ir misijose 2 kartus per metus</t>
  </si>
  <si>
    <t>2.1.1.1.</t>
  </si>
  <si>
    <t>Optimizuoti miesto bendrojo ir ikimokyklinio ugdymo įstaigų tinklą, sukuriant įvairialypę pasiūlą miesto vaikams ir jaunimui</t>
  </si>
  <si>
    <t>Patenkinti miesto vaikų ir jaunimo poreikiai; optimizuotas miesto bendrojo ugdymo įstaigų tinklas; optimizuotas miesto ikimokyklinio ugdymo įstaigų tinklas</t>
  </si>
  <si>
    <t>2.1.1.2.</t>
  </si>
  <si>
    <t>Užtikrinti aukštą ugdymo įstaigų darbuotojų kompetenciją, vykstant pedagoginio personalo kaitai</t>
  </si>
  <si>
    <t>2.1.1.3.</t>
  </si>
  <si>
    <t>2.1.1.4.</t>
  </si>
  <si>
    <t xml:space="preserve">Atnaujinti (renovuoti, rekonstruoti, remontuoti) ugdymo įstaigų pastatus, patalpas, inžinerinius tinklus ir įrenginius, neatitinkančius keliamų higienos, energetinio efektyvumo, technologinių ir saugumo reikalavimų </t>
  </si>
  <si>
    <t>Atnaujintos įstaigos pagal patvirtintą planą</t>
  </si>
  <si>
    <t>2.1.1.5.</t>
  </si>
  <si>
    <t>Atnaujinti (renovuoti, rekonstruoti, remontuoti) švietimo įstaigų sporto aikštynus, sporto bazes ir ikimokyklinio ugdymo įstaigų vaikų žaidimo aikšteles</t>
  </si>
  <si>
    <t>2.1.1.6.</t>
  </si>
  <si>
    <t>Remti švietimo, verslo ir vietinės valdžios partnerystę, orientuotą į mokinių verslumo, kūrybiškumo ir iniciatyvumo skatinimą, mokslinius tyrimus, atitinkančius Panevėžio miesto poreikius</t>
  </si>
  <si>
    <t>2.1.1.7.</t>
  </si>
  <si>
    <t xml:space="preserve">Plėsti suaugusiųjų neformaliojo švietimo paslaugas </t>
  </si>
  <si>
    <t>2.1.1.8.</t>
  </si>
  <si>
    <t>Plėtoti nuotolinį mokymą</t>
  </si>
  <si>
    <t>100 proc. besikreipiančiųjų, atitinkančių kriterijus, sudarytos sąlygos mokytis</t>
  </si>
  <si>
    <t>2.1.1.9.</t>
  </si>
  <si>
    <t>Plėtoti Panevėžio miesto ir regiono ugdymo įstaigų bendradarbiavimą su mieste esančiomis profesinėmis ir aukštosiomis mokyklomis, vietinės valdžios atstovais, organizuojant kasmetinius miesto renginius bei atnaujinant ir kuriant naujas specialybes, atitinkančias Panevėžio miesto poreikius</t>
  </si>
  <si>
    <t>2.1.2.</t>
  </si>
  <si>
    <t>Skatinti esamas ir sudaryti sąlygas reikštis naujoms jaunimo iniciatyvoms</t>
  </si>
  <si>
    <t>2.1.2.1.</t>
  </si>
  <si>
    <t>Skatinti pilietiškumą, savanorišką veiklą, bendravimą ir bendradarbiavimą, informuoti jaunimą jam aktualiais klausimais ir priimtina forma</t>
  </si>
  <si>
    <t>2.1.2.2.</t>
  </si>
  <si>
    <t>Organizuoti jaunimo iniciatyvų projektų (programų) rėmimo konkursą</t>
  </si>
  <si>
    <t>2.1.2.3.</t>
  </si>
  <si>
    <t xml:space="preserve">Nuolatinis jaunimo politikos įgyvendinimo vertinimas </t>
  </si>
  <si>
    <t>2.2.</t>
  </si>
  <si>
    <t>2.2.1.</t>
  </si>
  <si>
    <t>2.2.1.1.</t>
  </si>
  <si>
    <t>Vystyti socialinių paslaugų tinklą, kuris užtikrintų visų tikslinių grupių poreikius bei gerinti šių paslaugų prieinamumą</t>
  </si>
  <si>
    <t>Socialinių paslaugų prieinamumo didėjimas</t>
  </si>
  <si>
    <t>2.2.1.2.</t>
  </si>
  <si>
    <t>Panevėžio socialinių paslaugų centro veiklos plėtra</t>
  </si>
  <si>
    <t>Veikiantis dienos centras socialinės rizikos vaikams; modernizuotas Socialinės priežiūros skyrius; įsteigtas dienos socialinės globos centras suaugusiesiems su negalia ir senyvo amžiaus asmenims; modernizuotas Socialinės globos skyrius (nakvynės namai)</t>
  </si>
  <si>
    <t>2.2.1.3.</t>
  </si>
  <si>
    <t>Socialinio būsto plėtra ir kokybės gerinimas</t>
  </si>
  <si>
    <t>2.3.</t>
  </si>
  <si>
    <t>Paversti Panevėžio miestą kultūros traukos centru</t>
  </si>
  <si>
    <t>2.3.1.</t>
  </si>
  <si>
    <t>Sudaryti sąlygas miesto gyventojams, ypač jaunimui, dalyvauti kultūros ir meno veikloje, ugdyti jų kūrybiškumą ir meninę raišką</t>
  </si>
  <si>
    <t>2.3.1.1.</t>
  </si>
  <si>
    <t>Skatinti, organizuoti ir palaikyti kultūros savanorystę</t>
  </si>
  <si>
    <t>PMSA Kultūros ir meno skyrius</t>
  </si>
  <si>
    <t>2.3.1.2.</t>
  </si>
  <si>
    <t>2.3.1.3.</t>
  </si>
  <si>
    <t>Remti naujoviškas sociakultūrines iniciatyvas, susijusias su miesto mikrorajonuose gyvenančiųjų įtraukimu į kultūros kūrimą ir sklaidą</t>
  </si>
  <si>
    <t>2.3.2.</t>
  </si>
  <si>
    <t>2.3.2.1.</t>
  </si>
  <si>
    <t>Pritaikyti miesto viešąsias erdves kultūrinei veiklai</t>
  </si>
  <si>
    <t>2.3.2.2.</t>
  </si>
  <si>
    <t>2.3.2.3.</t>
  </si>
  <si>
    <t>PMSA Kultūros ir meno skyrius, kultūros įstaigos</t>
  </si>
  <si>
    <t>2.3.3.</t>
  </si>
  <si>
    <t>2.3.3.1.</t>
  </si>
  <si>
    <t>Skirti stipendijas menininkams</t>
  </si>
  <si>
    <t>2.3.3.2.</t>
  </si>
  <si>
    <t>Remti iniciatyvas, skatinančias profesionalių menininkų įtraukimą į vietos kultūrinius projektus</t>
  </si>
  <si>
    <t>2.3.3.3.</t>
  </si>
  <si>
    <t>Parengti kūrybinių industrijų galimybių plėtros studiją ir pagal ją įgyvendinti priemones</t>
  </si>
  <si>
    <t>2.3.3.4.</t>
  </si>
  <si>
    <t>2.3.4.</t>
  </si>
  <si>
    <t>Užtikrinti, kad kultūra Panevėžyje būtų aukštos šiuolaikiškos kokybės ir išsiskirtų iš kitų miestų</t>
  </si>
  <si>
    <t>Modernizuoti kultūros įstaigų fizinę ir informacinę infrastruktūrą</t>
  </si>
  <si>
    <t>Parengtas kultūros įstaigų modernizavimo planas ir pagal jį sutvarkytos įstaigos</t>
  </si>
  <si>
    <t>2.3.4.2.</t>
  </si>
  <si>
    <t>2.3.4.3.</t>
  </si>
  <si>
    <t>Modernizuoti muziejaus ekspozicijas, diegti interaktyvius kūrybinius sprendimus ir pritaikyti įvairių socialinių bei amžiaus grupių poreikiams</t>
  </si>
  <si>
    <t>Sudaryti infrastruktūrines sąlygas miesto viešųjų bibliotekų paslaugų plėtrai ir kaitai, tenkinant sparčiai modernėjančios visuomenės poreikius, skatinant socialinę ir skaitmeninę integraciją bei neformalų gyventojų mokymąsi</t>
  </si>
  <si>
    <t>2.3.5.</t>
  </si>
  <si>
    <t>Ugdyti pilietiškumą ir patriotizmą, išsaugant kultūros paveldą, sudarant sąlygas jo pritaikymui, panaudojimui ir pažinimui</t>
  </si>
  <si>
    <t>2.3.5.1.</t>
  </si>
  <si>
    <t>Užtikrinti nekilnojamojo kultūros paveldo tvarkybą ir pritaikymą visuomenės poreikiams</t>
  </si>
  <si>
    <t>2.4.</t>
  </si>
  <si>
    <t>Sudaryti sąlygas kūno kultūros ir sporto veiklų plėtojimui</t>
  </si>
  <si>
    <t>2.4.1.</t>
  </si>
  <si>
    <t>Sistemingai skatinti profesionalaus ir mėgėjiško sporto plėtrą</t>
  </si>
  <si>
    <t>2.4.1.1.</t>
  </si>
  <si>
    <t>Skatinti miesto gyventojus dalyvauti kūno kultūros ir sporto veikloje</t>
  </si>
  <si>
    <t>Kūno kultūros ir sporto veikloje dalyvaujančių gyventojų skaičius − 6.000 per metus</t>
  </si>
  <si>
    <t>2.4.1.3.</t>
  </si>
  <si>
    <t>Sudaryti sąlygas tarptautinio lygio varžybų organizavimui mieste, organizuoti kasmetinius tradicinius ir naujus kūno kultūros ir sporto renginius</t>
  </si>
  <si>
    <t>14 suorganizuotų tarptautinio lygio varžybų; suorganizuotų kūno kultūros ir sporto renginių skaičius −  90 per metus; surengtų teminių ekspozicijų (sporto tema) skaičius − 1 per metus</t>
  </si>
  <si>
    <t>2.4.1.4.</t>
  </si>
  <si>
    <t>Skatinti miesto sporto šakų komandų dalyvavimą šalies čempionatuose</t>
  </si>
  <si>
    <t xml:space="preserve">10 dalyvaujančių komandų </t>
  </si>
  <si>
    <t>2.4.1.5.</t>
  </si>
  <si>
    <t>Skatinti kūno kultūros ir sporto klubinės sistemos plėtrą</t>
  </si>
  <si>
    <t xml:space="preserve">100 vykdančių veiklą klubų </t>
  </si>
  <si>
    <t>2.4.1.6.</t>
  </si>
  <si>
    <t>Plėtoti tarptautinį bendradarbiavimą su miestais partneriais kūno kultūros ir sporto srityje</t>
  </si>
  <si>
    <t>2.4.1.7.</t>
  </si>
  <si>
    <t>Modernizuoti, rekonstruoti, renovuoti ir plėsti Panevėžio miesto kūno kultūros ir sporto infrastruktūrą, pritaikyti ją šiuolaikiniams poreikiams</t>
  </si>
  <si>
    <t>2.4.1.8.</t>
  </si>
  <si>
    <t xml:space="preserve">Atnaujinti ir įrengti naujas sporto aikšteles viešosiose vietose </t>
  </si>
  <si>
    <t>2.5.</t>
  </si>
  <si>
    <t>Sukurti saugų ir sveiką miestą</t>
  </si>
  <si>
    <t>2.5.1.</t>
  </si>
  <si>
    <t>Prieinamos, kokybiškos ir saugios sveikatos priežiūros paslaugos kiekvienam panevėžiečiui</t>
  </si>
  <si>
    <t>2.5.1.1.</t>
  </si>
  <si>
    <t xml:space="preserve">Gerinti ir modernizuoti sveikatos priežiūros įstaigų infrastruktūrą </t>
  </si>
  <si>
    <t>2.5.1.2.</t>
  </si>
  <si>
    <t>Informacinių technologijų diegimas ir tobulinimas sveikatos priežiūros įstaigose</t>
  </si>
  <si>
    <t>2.5.2.</t>
  </si>
  <si>
    <t>Sveikos gyvensenos principų ir įgūdžių sklaida bendruomenėje</t>
  </si>
  <si>
    <t>2.5.2.1.</t>
  </si>
  <si>
    <t>Vykdyti prevencines sveikatos programas, sveikos gyvensenos mokymus, akcijas, konkursus, plėsti gyventojų informuotumą sveikatos klausimais</t>
  </si>
  <si>
    <t>2.5.2.2.</t>
  </si>
  <si>
    <t>Bendradarbiavimo plėtra tarp socialinių partnerių, visuomeninių organizacijų, sveikatos priežiūros įstaigų, miesto bendruomenių, žiniasklaidos, įgyvendinant bendrus sveikatinimo projektus</t>
  </si>
  <si>
    <t>2.5.2.3.</t>
  </si>
  <si>
    <t>Išaugęs neformalaus ugdymo (sporto)  būrelius lankančių vaikų skaičius</t>
  </si>
  <si>
    <t>2.5.2.4.</t>
  </si>
  <si>
    <t>Apsilankymų skaičius − 300 per metus</t>
  </si>
  <si>
    <t>2.5.3.</t>
  </si>
  <si>
    <t>Vykdyti priemones nusikalstamumo prevencijos srityje</t>
  </si>
  <si>
    <t>2.5.3.1.</t>
  </si>
  <si>
    <t>Vykdyti įvairias prevencines, švietėjiškas programas</t>
  </si>
  <si>
    <t>Padidėjęs saugumas mieste</t>
  </si>
  <si>
    <t>2.5.3.2.</t>
  </si>
  <si>
    <t>2.5.4.</t>
  </si>
  <si>
    <t>Atnaujinti ir plėsti efektyvias, viešąjį saugumą užtikrinančias priemones</t>
  </si>
  <si>
    <t>2.5.4.1.</t>
  </si>
  <si>
    <t>Atnaujinti ir plėsti pažeidimų fiksavimo priemonių infrastruktūrą potencialiai pavojingose miesto teritorijose</t>
  </si>
  <si>
    <t>Atnaujintos, naujai įrengtos vaizdo kameros, kitos techninės saugumo priemonės</t>
  </si>
  <si>
    <t>2.5.4.2.</t>
  </si>
  <si>
    <t>Diegti eismo saugumą didinančias priemones</t>
  </si>
  <si>
    <t>Atnaujintas, naujai įrengtas apšvietimas perėjose, greičio ribojimo kalneliai, greičio matavimo prietaisai, kitos techninės, eismo saugumą didinančios, priemonės</t>
  </si>
  <si>
    <t>2.5.4.3.</t>
  </si>
  <si>
    <t>Diegti technines saugumo priemones viešąsias paslaugas teikiančiose įstaigose</t>
  </si>
  <si>
    <t>Naujai įdiegtos saugumo priemonės viešąsias paslaugas teikiančiose įstaigose</t>
  </si>
  <si>
    <t>2.5.4.4.</t>
  </si>
  <si>
    <t>Modernizuoti miesto gyventojų perspėjimo ir informavimo sistemą</t>
  </si>
  <si>
    <t>2.5.4.5.</t>
  </si>
  <si>
    <t>PMSA, Panevėžio apskr. PGV</t>
  </si>
  <si>
    <t>2.5.4.6.</t>
  </si>
  <si>
    <t>Savivaldybės ekstremaliųjų situacijų operacijų centro patalpų įrengimas ir aprūpinimas privalomomis techninėmis priemonėmis</t>
  </si>
  <si>
    <t>Įrengtos ir aprūpintos technine įranga patalpos</t>
  </si>
  <si>
    <t>2.5.4.7.</t>
  </si>
  <si>
    <t>Įkurti koordinacinę tarybą, kuri koordinuotų ir vykdytų visas saugaus miesto veiklos kryptis</t>
  </si>
  <si>
    <t>Įkurta koordinacinė taryba; pasiektas „saugios savivaldybės“ indeksas</t>
  </si>
  <si>
    <t>2.6.</t>
  </si>
  <si>
    <t>Didinti savivaldybės valdymo efektyvumą ir teikiamų viešųjų paslaugų kokybę</t>
  </si>
  <si>
    <t>2.6.1.</t>
  </si>
  <si>
    <t>Didinti savivaldybės išteklių valdymo efektyvumą</t>
  </si>
  <si>
    <t>2.6.1.1.</t>
  </si>
  <si>
    <t>Organizuoti specializuotus administracijos darbuotojų ir politikų mokymus pagal tikslines grupes</t>
  </si>
  <si>
    <t>2.6.1.2.</t>
  </si>
  <si>
    <t>Rengti, atnaujinti ir įgyvendinti strateginio planavimo dokumentus</t>
  </si>
  <si>
    <t>Parengtas,  atnaujinamas ir įgyvendinamas ilgalaikis plėtros strateginis planas; kiekvienais metais rengiami ir įgyvendinami strateginiai veiklos planai</t>
  </si>
  <si>
    <t>2.6.1.3.</t>
  </si>
  <si>
    <t>Rengti, atnaujinti ir įgyvendinti teritorijų planavimo dokumentus</t>
  </si>
  <si>
    <t>Rengiami, atnaujinami ir įgyvendinami teritorijų planavimo dokumentai</t>
  </si>
  <si>
    <t>2.6.2.</t>
  </si>
  <si>
    <t>Sudaryti sąlygas išmaniajam miestui sukurti</t>
  </si>
  <si>
    <t>2.6.2.1.</t>
  </si>
  <si>
    <t>2.6.2.2.</t>
  </si>
  <si>
    <t>2.6.2.3.</t>
  </si>
  <si>
    <t>2.6.2.4.</t>
  </si>
  <si>
    <t>Plėtoti įdiegtas informacines sistemas, modernizuojant viešąjį administravimą</t>
  </si>
  <si>
    <t>Įdiegtos 6  informacinės sistemos</t>
  </si>
  <si>
    <t>2.6.2.5.</t>
  </si>
  <si>
    <t xml:space="preserve">Sukurti naujas išmanaus miesto priemones </t>
  </si>
  <si>
    <t>2.6.3.</t>
  </si>
  <si>
    <t>2.6.3.1.</t>
  </si>
  <si>
    <t>Plėtoti nevyriausybinių organizacijų tinklą, skatinti šių organizacijų veiklą</t>
  </si>
  <si>
    <t>Teikiama parama nevyriausybinėms organizacijoms – paremtų projektų skaičius, gavėjų skaičius</t>
  </si>
  <si>
    <t>2.6.3.2</t>
  </si>
  <si>
    <t>Palaikyti esamus ir kurti naujus teritorinių bendruomenių centrus</t>
  </si>
  <si>
    <t>Bendruomenių centrų skaičius</t>
  </si>
  <si>
    <t>3.</t>
  </si>
  <si>
    <t>3.1.</t>
  </si>
  <si>
    <t>3.1.1.</t>
  </si>
  <si>
    <t>3.1.1.1.</t>
  </si>
  <si>
    <t>Vandentiekio tinklų būklės tyrimas, renovacijos plano sudarymas, investicijų poreikio įvertinimas, projekto realizacija</t>
  </si>
  <si>
    <t>Vandens nuostoliai tinkluose dėl nutekėjimų − ≤ 18 proc.</t>
  </si>
  <si>
    <t>3.1.1.2.</t>
  </si>
  <si>
    <t>Naujų vandentiekio ir nuotekų tinklų statyba</t>
  </si>
  <si>
    <t>Užtikrinti, kad daugiau kaip 95 proc. gyventojų būtų aprūpinti viešojo vandens tiekėjo tiekiamu vandeniu ir teikiamomis nuotekų tvarkymo paslaugomis</t>
  </si>
  <si>
    <t>3.1.1.4.</t>
  </si>
  <si>
    <t>Nuotekų tinklų būklės tyrimas, renovacijos plano sudarymas, investicijų poreikio įvertinimas, projekto realizacija</t>
  </si>
  <si>
    <t>Infiltracija − &lt; 36 proc.</t>
  </si>
  <si>
    <t>3.1.2.</t>
  </si>
  <si>
    <t>3.1.2.3.</t>
  </si>
  <si>
    <t>Šilumos tinklų trasų būklės tyrimas įvertinant vamzdynų būklę (terminės savybės, pralaidumas, hidrauliniai nuostoliai)</t>
  </si>
  <si>
    <t xml:space="preserve">Atliktas šilumos tinklų trasų būklės tyrimas </t>
  </si>
  <si>
    <t>3.1.2.4.</t>
  </si>
  <si>
    <t>3.1.2.6.</t>
  </si>
  <si>
    <t>Miesto daugiabučių renovacija</t>
  </si>
  <si>
    <t>3.1.2.7.</t>
  </si>
  <si>
    <t xml:space="preserve">Remti atsinaujinančių energijos išteklių naudojimo, energijos vartojimo efektyvumo didinimo priemones viešuosiuose pastatuose ir daugiabučiuose namuose </t>
  </si>
  <si>
    <t>Parengta savivaldybės atsinaujinančių energijos išteklių plėtros finansavimo programa</t>
  </si>
  <si>
    <t>3.2.</t>
  </si>
  <si>
    <t>3.2.1.</t>
  </si>
  <si>
    <t>3.2.1.2.</t>
  </si>
  <si>
    <t>Didinti rūšiavimo ir kompostavimo galimybes Panevėžio mieste</t>
  </si>
  <si>
    <t>3.2.1.3.</t>
  </si>
  <si>
    <t>Vykdyti aplinkos taršos mažinimo priemones</t>
  </si>
  <si>
    <t>3.2.1.4.</t>
  </si>
  <si>
    <t>3.2.2.</t>
  </si>
  <si>
    <t>Sudaryti prielaidas ekologinio transporto plėtrai</t>
  </si>
  <si>
    <t>3.2.2.1.</t>
  </si>
  <si>
    <t>3.3.</t>
  </si>
  <si>
    <t>3.3.1.</t>
  </si>
  <si>
    <t>3.3.1.1.</t>
  </si>
  <si>
    <t>3.3.1.2.</t>
  </si>
  <si>
    <t>3.3.2.</t>
  </si>
  <si>
    <t>3.3.2.1.</t>
  </si>
  <si>
    <t>Tobulinti Panevėžio miesto viešojo keleivinio transporto maršrutų tinklą</t>
  </si>
  <si>
    <t>Optimizuojamas viešojo keleivinio transporto maršrutų tinklas</t>
  </si>
  <si>
    <t>3.3.2.4.</t>
  </si>
  <si>
    <t>Diegti naujas Panevėžio miesto viešojo keleivinio transporto keleivių informavimo priemones</t>
  </si>
  <si>
    <t>Įdiegtų viešojo keleivinio transporto informavimo priemonių skaičius − ≥ 1</t>
  </si>
  <si>
    <t>3.4.</t>
  </si>
  <si>
    <t>3.4.1.</t>
  </si>
  <si>
    <t>3.4.1.6.</t>
  </si>
  <si>
    <t>3.4.2.</t>
  </si>
  <si>
    <t>3.4.2.3.</t>
  </si>
  <si>
    <t>Patikslinti miesto centrinės dalies vystymui reikalingus teritorijų planavimo dokumentus</t>
  </si>
  <si>
    <t>Patikslinti teritorijų planavimo dokumentai</t>
  </si>
  <si>
    <t>Planuota</t>
  </si>
  <si>
    <t>+</t>
  </si>
  <si>
    <t>-</t>
  </si>
  <si>
    <t>Sukurta bendradarbiavimo struktūra; bendrų savivaldybės ir verslo iniciatyvų skaičius</t>
  </si>
  <si>
    <t xml:space="preserve">Įgyvendintų priemonių skaičius (vnt.); </t>
  </si>
  <si>
    <t xml:space="preserve">surinktų bešeimininkių atliekų kiekis (t); </t>
  </si>
  <si>
    <t xml:space="preserve">surinktų gatvių valymo atliekų kiekis (t); </t>
  </si>
  <si>
    <t xml:space="preserve">Parengtas nekilnojamojo kultūros paveldo objektų eiliškumo tvarkymo planas ir pagal jį tvarkomi objektai: </t>
  </si>
  <si>
    <t>Viso lėšų</t>
  </si>
  <si>
    <t>I PRIORITETAS. PANEVĖŽIO KONKURENCINIO (METROPOLINIO) POTENCIALO STIPRINIMAS</t>
  </si>
  <si>
    <t>Planuota priemonių</t>
  </si>
  <si>
    <t>II PRIORITETAS. KOKYBIŠKŲ GYVENIMO SĄLYGŲ IR AUKŠTOS SOCIALINĖS GEROVĖS KŪRIMAS</t>
  </si>
  <si>
    <t>III PRIORITETAS.  DARNI MIESTO TERITORIJŲ IR INFRASTRUKTŪROS PLĖTRA</t>
  </si>
  <si>
    <t>Nevykdoma priemonių</t>
  </si>
  <si>
    <t>Vykdoma (arba iš dalies vykdoma) priemonių</t>
  </si>
  <si>
    <t>Vykdoma (arba iš dalies  vykdoma) priemonių</t>
  </si>
  <si>
    <t>Atlikta darbų,  tūkst. Eurų</t>
  </si>
  <si>
    <t>Finansavimo šaltiniai, tūkst.Eurų</t>
  </si>
  <si>
    <t>Finansavimo šaltiniai, tūkst. Eurų</t>
  </si>
  <si>
    <t>Atlikta darbų, tūkst. Eurų</t>
  </si>
  <si>
    <t>surinktų naudotų automobilio padangų, iš miesto bendrojo naudojimo teritorijų, kiekis (t)</t>
  </si>
  <si>
    <t>UAB ,,Aukštaitijos vandenys"</t>
  </si>
  <si>
    <t>AB ,,Panevėžio energija"</t>
  </si>
  <si>
    <t>Remti  įmonių plėtrą, teikti lengvatas naujai steigiamoms įmonėms</t>
  </si>
  <si>
    <t>Paremtos įmonės (skaičius per metus)</t>
  </si>
  <si>
    <t>PMSA Miesto plėtros skyrius</t>
  </si>
  <si>
    <t>1.1.1.3.</t>
  </si>
  <si>
    <t>Išplėsti Panevėžio mechatronikos centro infrastruktūrą ir veiklą iki regioninio mokslinių bei taikomųjų tyrimų centro, orientuoto į regiono pramonės ir verslo poreikius</t>
  </si>
  <si>
    <t>Laboratorijų komplektavimas trūkstama įranga; ≤15 nuolatinių darbo vietų mokslo darbuotojams sukūrimas; naujų produktų ar technologijų komercializavimas</t>
  </si>
  <si>
    <t xml:space="preserve">Panevėžio mechatronikos centras, KTU
Panevėžio technologijų ir verslo fakultetas, PMTP, Panevėžio kolegija
</t>
  </si>
  <si>
    <t>Plėsti Panevėžio mokslo ir technologijų parko infrastruktūrą</t>
  </si>
  <si>
    <t>1.1.1.4.</t>
  </si>
  <si>
    <t>Įkurtas atskiras padalinys Panevėžio mokslo ir technologijų parke</t>
  </si>
  <si>
    <t>PMTP</t>
  </si>
  <si>
    <t>UAB „Panevėžio laisvoji ekonominė zona“, PMSA Miesto plėtros, Komunikacijos skyriai</t>
  </si>
  <si>
    <t>Administracinės naštos mažinimas, procedūrų paprastinimas, paslaugų ir asmenų aptarnavimo kokybės gerinimas</t>
  </si>
  <si>
    <t xml:space="preserve">PMSA </t>
  </si>
  <si>
    <t>1.1.2.6.</t>
  </si>
  <si>
    <t>Sutvarkyti J. Janonio gatvės (nuo žiedo iki Vakarinės g.) prieigas</t>
  </si>
  <si>
    <t xml:space="preserve">Sutvarkytos J. Janonio gatvės (nuo žiedo iki Vakarinės g.) prieigos </t>
  </si>
  <si>
    <t>Sudaryti sąlygas ir galimybes įrengti Panevėžio geležinkelio krovinių regioninį terminalą (logistikos centrą) prie „Rail Baltica“ vėžės, atlikti reikiamus lobistinius veiksmus aktualiems klausimams spręsti</t>
  </si>
  <si>
    <t>Skatinti įmonių įsijungimą į miesto, nacionalinius klasterius</t>
  </si>
  <si>
    <t xml:space="preserve"> ≥ 5 proc. padidėjęs bendras įmonių skaičius mieste</t>
  </si>
  <si>
    <t xml:space="preserve">PMSA Miesto plėtros, Komunikacijos skyriai,
PPAR
</t>
  </si>
  <si>
    <t>Informacijos sklaida spaudoje, internete (skaičius); pasidalinta sėkmės istorijomis</t>
  </si>
  <si>
    <t>PMSA Miesto plėtros, Komunikacijos skyriai</t>
  </si>
  <si>
    <t>Organizuotos mugės ir konferencijos; išleisti leidiniai</t>
  </si>
  <si>
    <t>Apibrėžti miesto identitetą, numatyti ir įgyvendinti jam paryškinti reikalingą infrastruktūrą, komunikacines priemones</t>
  </si>
  <si>
    <t>Sukurtas Panevėžio miesto logotipas, parengtas jo vadovas, naudojimo taisyklės; pastatytas miesto simbolis; parengtas kasmetinis miesto rinkodaros planas, įgyvendinamos priemonės; parengtos vizualios ir kitos komunikacinės priemonės, akcentuojančios miesto įvaizdžio gerinimą; atliktos apklausos; parengta visuomenės dalyvavimo kraštovaizdžio formavime programa; įgyvendintas projektas „Interaktyvaus informacinio terminalo turistams įrengimas Panevėžio miesto centrinėje dalyje“</t>
  </si>
  <si>
    <t xml:space="preserve">PMSA 
Komunikacijos, Teritorijų planavimo ir architektūros skyriai
</t>
  </si>
  <si>
    <t>Numatyti ir taikyti priemones, skatinančias Panevėžio miesto kultūros, sporto, jaunimo organizacijų atstovus aktyviai dalyvauti formuojant Panevėžio miesto, kaip patrauklaus kasdieniam gyvenimui, įvaizdį</t>
  </si>
  <si>
    <t>Įgyvendintos bendros priemonės, iniciatyvos</t>
  </si>
  <si>
    <t>PMSA Kultūros ir meno, Sporto, Švietimo ir jaunimo reikalų, Komunikacijos skyriai, AJC</t>
  </si>
  <si>
    <t>Atestuotų mokytojo metodininko ir mokytojo eksperto kvalifikacijai skaičius − 15 mokytojų per metus</t>
  </si>
  <si>
    <t>Įgyvendintos verslumo, kūrybiškumo ir iniciatyvumo skatinimo programos, projektai ir tyrimai; teikiamos mokslinės paslaugos verslui; suorganizuotos technologinės pamokos gimnazijų ir progimnazijų mokiniams; įsteigta jaunojo mokslininko premija</t>
  </si>
  <si>
    <t>Paskirtas arba įsteigtas koordinatoriaus etatas, PŠC vykdomų programų skaičius – ne mažiau kaip 10</t>
  </si>
  <si>
    <t>Naujos specialybės; didėjantis studentų, besimokančių pagal naujas adaptuotas programas, skaičius; organizuojami renginiai</t>
  </si>
  <si>
    <t>2.1.1.10.</t>
  </si>
  <si>
    <t>Parengti ir įgyvendinti jaunų pedagogų pritraukimo į miesto ugdymo įstaigas programą</t>
  </si>
  <si>
    <t>Pritaikyti pastatą, esantį Nemuno g. 33, Panevėžyje, KTU Panevėžio technologijų ir verslo fakulteto veiklai</t>
  </si>
  <si>
    <t>Sukurta programa; Ugdymo įstaigose jaunų įsidarbinusių pedagogų skaičiaus augimas kasmet</t>
  </si>
  <si>
    <t>Pritaikytas pastatas, esantis Nemuno g. 33, Panevėžyje, KTU Panevėžio technologijų ir verslo fakulteto veiklai</t>
  </si>
  <si>
    <t xml:space="preserve">KTU
Panevėžio technologijų ir verslo fakultetas
</t>
  </si>
  <si>
    <t xml:space="preserve">Veikianti jaunimo informavimo sistema; jaunimo organizacijų veikloje dalyvaujančio jaunimo dalis, nuo bendro jaunimo skaičiaus − 30 proc.; 10 bendrų jaunimo ir miesto savivaldos renginių </t>
  </si>
  <si>
    <t>Finansuotų projektų skaičius (ne mažiau kaip 10 per metus)</t>
  </si>
  <si>
    <t xml:space="preserve">Atlikti 3 jaunimo poreikių tyrimai (apklausos)  </t>
  </si>
  <si>
    <t xml:space="preserve">2.1.2.4. </t>
  </si>
  <si>
    <t>Atsižvelgiant į atliekamus tyrimus ir dialogą su jaunimo organizacijomis, formuoti palankią aplinką, skatinančią jaunimą pasilikti Panevėžio mieste ir realizuoti savo idėjas</t>
  </si>
  <si>
    <t xml:space="preserve">Įkurtas atviras jaunimo centras; 
3 veikiančios atviros jaunimo erdvės 
</t>
  </si>
  <si>
    <t>PMSA Socialinių reikalų skyrius, socialinių paslaugų įstaigos</t>
  </si>
  <si>
    <t>PMSA Socialinių reikalų skyrius, Panevėžio socialinių paslaugų centras</t>
  </si>
  <si>
    <t>Patenkintas būsto poreikis ­−  ≥ 3,5 proc.</t>
  </si>
  <si>
    <t>2.2.1.5.</t>
  </si>
  <si>
    <t>2.2.1.6.</t>
  </si>
  <si>
    <t>2.2.1.7.</t>
  </si>
  <si>
    <t>Jaunuolių dienos centro plėtra</t>
  </si>
  <si>
    <t>Parengti ir vykdyti veiksmų planą pereiti nuo institucinės globos prie šeimoje ir bendruomenėje teikiamų paslaugų neįgaliems ir likusiems be tėvų globos vaikams Panevėžio mieste</t>
  </si>
  <si>
    <t xml:space="preserve">Deinstitucionalizuotų paslaugų bendruomenėje sukūrimas neįgaliems suaugusiems asmenims, turintiems proto ir (ar) psichikos negalią, ir senyvo amžiaus asmenims </t>
  </si>
  <si>
    <t>20 naujų paslaugų gavėjų</t>
  </si>
  <si>
    <t>Parengtas ir vykdomas veiksmų planas</t>
  </si>
  <si>
    <t>Apsaugoto būsto: butų ir grupinio gyvenimo namų, kartų namų įkūrimas</t>
  </si>
  <si>
    <t>PMSA Socialinių reikalų skyrius, Jaunuolių dienos centras</t>
  </si>
  <si>
    <t>PMSA Socialinių reikalų skyrius, Socialinių paslaugų centras</t>
  </si>
  <si>
    <t xml:space="preserve">PMSA Socialinių reikalų skyrius, NVO, Viešosios įstaigos </t>
  </si>
  <si>
    <t>Į kultūros ir meno veiklą įtrauktų savanorių skaičius; savanorių pagalba suorganizuotų renginių skaičius (ne mažiau nei 2 renginiai per metus)</t>
  </si>
  <si>
    <t>Remti kūrybiškumo ugdymo mieste projektus</t>
  </si>
  <si>
    <t xml:space="preserve">Paremtų projektų skaičius (ne mažiau nei 2 projektai per metus) </t>
  </si>
  <si>
    <t>Paremtų projektų skaičius (ne mažiau nei 2 projektai per metus)</t>
  </si>
  <si>
    <t>Viešosiose erdvėse suorganizuotų renginių skaičius (ne mažiau nei 20 renginių per metus)</t>
  </si>
  <si>
    <t>Viešųjų erdvių, kuriose įrengtos šiuolaikinio meno instaliacijos, skaičius (ne mažiau nei 5 instaliacijos kas 2 metai)</t>
  </si>
  <si>
    <t xml:space="preserve">PMSA Kultūros ir meno, Miesto infrastruktūros skyriai </t>
  </si>
  <si>
    <t>Remti viešosiose miesto erdvėse organizuojamus išskirtinius renginius, kurie teikia miestui didelį gyvybingumą, gerina miesto įvaizdį vietiniu, nacionaliniu ir tarptautiniu lygiu</t>
  </si>
  <si>
    <t>Paremtų renginių skaičius (ne mažiau nei 14 renginių per metus)</t>
  </si>
  <si>
    <t>PMSA Kultūros ir meno, Sporto  skyriai</t>
  </si>
  <si>
    <t xml:space="preserve">Kasmet plėtoti menininkų, kultūros specialistų keitimąsi patirtimi su miestais partneriais  </t>
  </si>
  <si>
    <t>Įgyvendintų projektų skaičius (ne mažiau nei 2 projektai per metus)</t>
  </si>
  <si>
    <t>PMSA Komunikacijos, Kultūros ir meno skyriai</t>
  </si>
  <si>
    <t>Stipendiją gavusių menininkų skaičius per metus (ne mažiau nei 7 menininkai per metus)</t>
  </si>
  <si>
    <t>Paremtų projektų skaičius (ne mažiau nei 6 projektai per metus)</t>
  </si>
  <si>
    <t xml:space="preserve">Įvykdytos kūrybinės dirbtuvės, įgyvendinti projektai, idėjų konkursai </t>
  </si>
  <si>
    <t>PMSA Kultūros ir meno, Teritorijų planavimo ir architektūros skyriai</t>
  </si>
  <si>
    <t xml:space="preserve">Nuosekliai ir planingai remti mieste vykstančius tarptautinius profesionaliojo meno festivalius </t>
  </si>
  <si>
    <t>Paremtų tarptautinių profesionaliojo meno festivalių skaičius (ne mažiau nei 5 festivaliai per metus)</t>
  </si>
  <si>
    <t>Modernizuotos ekspozicijos</t>
  </si>
  <si>
    <t>PMSA Kultūros ir meno skyrius, Panevėžio kraštotyros muziejus</t>
  </si>
  <si>
    <t>Modernizuotos bibliotekos</t>
  </si>
  <si>
    <t>PMSA Kultūros ir meno skyrius, Panevėžio miesto savivaldybės viešoji biblioteka</t>
  </si>
  <si>
    <t>1. Panevėžio miesto dailės galerijos pastato aktualizavimas</t>
  </si>
  <si>
    <t>2. Moigių namų pastatų komplekso modernizavimas ir pritaikymas visuomenės poreikiams</t>
  </si>
  <si>
    <t xml:space="preserve"> 3. Poeto J.Čerkeso-Besparnio sodybos sutvarkymas</t>
  </si>
  <si>
    <t>4. Panevėžio J. Balčikonio gimnazijos palėpių įrengimas</t>
  </si>
  <si>
    <t xml:space="preserve">5. Panevėžio V.Žemkalnio gimnazijos senojo pastato sutvarkymas </t>
  </si>
  <si>
    <t>6. Panevėžio miesto kapinių tvarkymas</t>
  </si>
  <si>
    <t>7. Miesto istorinėje dalyje esančių gatvių tvarkyba</t>
  </si>
  <si>
    <t>PMSA Sporto skyrius</t>
  </si>
  <si>
    <t>PMSA Sporto skyrius,
BĮ Kūno kultūros ir sporto centras</t>
  </si>
  <si>
    <t>2 įvykę bendri renginiai per metus</t>
  </si>
  <si>
    <t>atnaujinti objektai;  naujai pastatyti objektai</t>
  </si>
  <si>
    <t xml:space="preserve"> atnaujintos,  naujai įrengtos sporto aikštelės </t>
  </si>
  <si>
    <t>PMSA Socialinių reikalų skyrius, sveikatos priežiūros įstaigos</t>
  </si>
  <si>
    <t>Įdiegtos ir patobulintos informacinės technologijos sveikatos priežiūros įstaigose</t>
  </si>
  <si>
    <t xml:space="preserve">Vykdomi ir įgyvendinami programos ir projektai </t>
  </si>
  <si>
    <t>PMSA Socialinių reikalų skyrius, sveikatos priežiūros, švietimo įstaigos, VSB</t>
  </si>
  <si>
    <t>Bendradarbiavimo pagrindu įgyvendinti projektai</t>
  </si>
  <si>
    <t>PMSA Socialinių reikalų skyrius, VSB, sveikatos priežiūros įstaigos, NVO</t>
  </si>
  <si>
    <t xml:space="preserve">Vaikų ir jaunimo fizinio aktyvumo didinimas per neformaliojo ugdymo būrelius </t>
  </si>
  <si>
    <t>PMSA Švietimo ir jaunimo reikalų, Sporto skyriai</t>
  </si>
  <si>
    <t>Užtikrinti „Žalos mažinimo kabineto“ veiklą ir užtikrinti tęstinumą</t>
  </si>
  <si>
    <t>PMSA Socialinių reikalų skyrius</t>
  </si>
  <si>
    <t xml:space="preserve">PMSA Švietimo ir jaunimo reikalų skyrius,  Panevėžio apskr. VPK </t>
  </si>
  <si>
    <t>Tarpžinybinio bendradarbiavimo priemonių skaičius (pasitarimai, atlikti bendri patikrinimai), informacijos teikimas saugumo temomis miesto bendruomenei</t>
  </si>
  <si>
    <t xml:space="preserve">Stiprinti tarpžinybinį bendradarbiavimą fiksuojant ir forminant teisės aktų pažeidimus, skatinti miesto bendruomenėje saugios kaimynystės principus ir iniciatyvas </t>
  </si>
  <si>
    <t>PMSA Teisės ir viešosios tvarkos skyrius, Panevėžio apskr. VPK</t>
  </si>
  <si>
    <t>PMSA Miesto infrastruktūros skyrius, Panevėžio apskr. VPK</t>
  </si>
  <si>
    <t>PMSA Miesto infrastruktūros skyrius, Panevėžio apskr. VPK, švietimo, kultūros, sveikatos priežiūros, socialinių paslaugų įstaigos</t>
  </si>
  <si>
    <t>Modernizuota centrinio valdymo elektros sirenų sistema. Savivaldybės teritorijos dengiamumas – 100 %</t>
  </si>
  <si>
    <t xml:space="preserve">Prisijungti prie Gyventojų perspėjimo ir informavimo sistemos </t>
  </si>
  <si>
    <t>Prisijungta prie Gyventojų perspėjimo ir informavimo sistemos</t>
  </si>
  <si>
    <t>PMSA Teisės ir viešosios tvarkos skyrius, koordinacinė taryba</t>
  </si>
  <si>
    <t>PMSA Vidaus administravimo skyrius</t>
  </si>
  <si>
    <t>PMSA Teritorijų planavimo ir architektūros skyrius</t>
  </si>
  <si>
    <t>Plėtoti elektroninės demokratijos priemones ir  didinti prieigą prie viešosios informacijos, taikant atviruosius duomenis</t>
  </si>
  <si>
    <t>2 naujos arba modernizuotos esamos elektroninės demokratijos priemonės, atvirųjų duomenų viešinimas pagal įvairias sritis</t>
  </si>
  <si>
    <t>PMSA E. plėtros skyrius</t>
  </si>
  <si>
    <t>Įdiegti elektroninių paslaugų 3 ir 4 brandos lygių viešųjų paslaugų teikimo sistemą</t>
  </si>
  <si>
    <t>3, 4 brandos lygio paslaugų dalis nuo visų elektroninių paslaugų − 60 proc.</t>
  </si>
  <si>
    <t>Plėsti keitimosi elektroniniais dokumentais tarp savivaldos ir kitų institucijų sistemą</t>
  </si>
  <si>
    <t>Išplėsta 1 keitimosi elektroniniais dokumentais, tarp savivaldos ir kitų institucijų, sistema</t>
  </si>
  <si>
    <t xml:space="preserve">PMSA 
E. plėtros, Miesto infrastruktūros, Teritorijų planavimo ir architektūros skyriai
</t>
  </si>
  <si>
    <t>Sudarytas vamzdynų pakeitimo planas, atlikta šilumos trasų renovacija</t>
  </si>
  <si>
    <t>Įvertinti investicijų į tinklų atnaujinimą finansines galimybes ir sudaryti vamzdynų pakeitimo planą, atlikti šilumos trasų renovaciją</t>
  </si>
  <si>
    <t>PMSA Miesto infrastruktūros skyrius</t>
  </si>
  <si>
    <t>Plečiama antrinių žaliavų surinkimo sistema: įrengta 16 naujų komunalinių ir antrinių žaliavų surinkimo aikštelių, rekonstruota 80 komunalinių ir antrinių žaliavų surinkimo konteinerių aikštelių, įsigyta 16000 individualių antrinių žaliavų konteinerių ir 7000 konteinerių žaliosioms atliekoms kompostuoti individualiose namų valdose</t>
  </si>
  <si>
    <t xml:space="preserve">PRATC,
PMSA Miesto infrastruktūros skyrius
</t>
  </si>
  <si>
    <t>Vykdyti Panevėžio miesto aplinkos monitoringą pagal parengtą ir patvirtintą programą</t>
  </si>
  <si>
    <t>Vykdomas monitoringas: aplinkos oro; Molainių, buvusių filtracijos, laukų teritorijos dirvožemio, požeminio bei paviršinio vandens; tyliosios viešosios zonos triukšmo; maudyklų</t>
  </si>
  <si>
    <t>PMSA Miesto infrastruktūros, Socialinių reikalų skyriai</t>
  </si>
  <si>
    <t>3.2.1.5.</t>
  </si>
  <si>
    <t>3.2.1.6.</t>
  </si>
  <si>
    <t>3.2.1.7.</t>
  </si>
  <si>
    <t>Gatvių valymo technologijų gerinimas Panevėžio mieste</t>
  </si>
  <si>
    <t>Panevėžio miesto savivaldybės aplinkos oro kokybės valdymo programos parengimas ir priemonių įgyvendinimas</t>
  </si>
  <si>
    <t>Vandens telkinių būklės gerinimas Panevėžio mieste</t>
  </si>
  <si>
    <t xml:space="preserve">Įsigyta technika – 1 vakuuminio šaligatvių (gatvių) valymo automobilis, 1 vakuuminio gatvių valymo automobilis </t>
  </si>
  <si>
    <t xml:space="preserve">Parengta ir įgyvendinta  Panevėžio miesto savivaldybės aplinkos oro kokybės valdymo programa </t>
  </si>
  <si>
    <t>Prižiūrėtas 1 vandens telkinys</t>
  </si>
  <si>
    <t>3.2.1.8.</t>
  </si>
  <si>
    <t>Vizualios taršos mažinimas Panevėžio mieste</t>
  </si>
  <si>
    <t xml:space="preserve">Pakeistas Panevėžio miesto bendrasis planas;
atlikti viešojo sektoriaus darbai;
integruoti privataus sektoriaus darbai 
</t>
  </si>
  <si>
    <t>PMSA Teritorijų planavimo ir architektūros, Miesto infrastruktūros skyriai</t>
  </si>
  <si>
    <t>Įrengti elektromobilių krovimo infrastruktūrą, skatinant ekologiško transporto naudojimą</t>
  </si>
  <si>
    <t xml:space="preserve">Įrengtos elektromobilių įkrovimo prieigos 
Elektros g., Laisvės a., Parko g., J. Tilvyčio g.
</t>
  </si>
  <si>
    <t>Parengti ir įgyvendinti darnaus judumo planą</t>
  </si>
  <si>
    <t>Parengtas ir įgyvendintas darnaus judumo planas</t>
  </si>
  <si>
    <t xml:space="preserve">Rekonstruoti ir plėsti miesto vietinės reikšmės kelių ir gatvių infrastruktūrą </t>
  </si>
  <si>
    <t xml:space="preserve">Atnaujinti ir naujai įrengti keliai ir gatvės;
kitų magistralinių, krašto ir vietinių kelių statyba, rekonstrukcija ir kapitalinis remontas
</t>
  </si>
  <si>
    <t>3.4.1.1.</t>
  </si>
  <si>
    <t>Miesto parkų, poilsio ir rekreacinių zonų kompleksinis sutvarkymas</t>
  </si>
  <si>
    <t>Kompleksiškai sutvarkyta: Panevėžio senvagės teritorija, Skaistakalnio parkas ir jo prieigos, Kultūros ir poilsio parkas, Jaunimo sodas, Kniaudiškių parkas</t>
  </si>
  <si>
    <t>3.4.1.5.</t>
  </si>
  <si>
    <t>3.4.1.7</t>
  </si>
  <si>
    <t>Sutvarkyti Nepriklausomybės aikštę ir jos prieigas</t>
  </si>
  <si>
    <t>Atskirųjų želdynų ir bendro naudojimo teritorijų įrengimas, vaikų žaidimo aikštelių įrengimas, šunims vedžioti skirtos aikštelės įrengimas</t>
  </si>
  <si>
    <t>Sutvarkyti Nevėžio upę ir jo pakrantes</t>
  </si>
  <si>
    <t>Sutvarkyta Nepriklausomybės aikštė ir jos prieigos</t>
  </si>
  <si>
    <t xml:space="preserve">Įrengti atskirieji želdynai ir bendro naudojimo teritorijos; įrengtos vaikų žaidimo aikštelės; įrengta aikštelė šunims vedžioti </t>
  </si>
  <si>
    <t>Sutvarkyta Nevėžio upė ir pakrantės</t>
  </si>
  <si>
    <t>3.5.</t>
  </si>
  <si>
    <t>3.5.1</t>
  </si>
  <si>
    <t>3.5.1.1.</t>
  </si>
  <si>
    <t>3.5.1.2.</t>
  </si>
  <si>
    <t>Pagerinti daugiabučių gyvenamųjų namų aplinką</t>
  </si>
  <si>
    <t>Sukurti finansinį paramos mechanizmą „Inovatyvus paveldas“, skirtą atnaujinti (modernizuoti) daugiabučius namus, kuriems taikomi paveldosauginiai reikalavimai (esančių paveldosauginėje miesto zonoje, turinčių saugotinų architektūrinių elementų) ir kurie pasiekia aukštą energetinį efektyvumą</t>
  </si>
  <si>
    <t>Transporto priemonių stovėjimo aikštelių įrengimas, vietinių kelių remontas, rekonstrukcija, dviračių ir pėsčiųjų takų įrengimas, vaikų žaidimų ir sporto aikštelių įrengimas, želdynų ir kraštovaizdžio sutvarkymas</t>
  </si>
  <si>
    <t xml:space="preserve">Parengta paveldosauginių daugiabučių namų, siekiančių aukšto energetinio efektyvumo (B ir aukštesnė klasė), renovacijos dalinio finansavimo, taikytino priemonėms, susijusioms su statinio išorės vaizdu – fasadas (įskaitant balkonus), stogas, – tvarka ir pagal ją įgyvendinamos  priemonės  </t>
  </si>
  <si>
    <t>PMSA Miesto infrastruktūros, Teritorijų planavimo ir architektūros skyriai</t>
  </si>
  <si>
    <t>PLĖTROS PRIEMONIŲ PLANE NAUDOJAMI SUTRUMPINIMAI</t>
  </si>
  <si>
    <t>Panevėžio miesto savivaldybės administracija</t>
  </si>
  <si>
    <t>Panevėžio mokslo ir technologijų parkas</t>
  </si>
  <si>
    <t xml:space="preserve">KTU </t>
  </si>
  <si>
    <t>LIC</t>
  </si>
  <si>
    <t>Lietuvos inovacijų centras</t>
  </si>
  <si>
    <t>PPAR</t>
  </si>
  <si>
    <t>Panevėžio prekybos, pramonės ir amatų rūmai</t>
  </si>
  <si>
    <t>PVKC</t>
  </si>
  <si>
    <t>Panevėžio verslo konsultacijų centras</t>
  </si>
  <si>
    <t>NVO</t>
  </si>
  <si>
    <t>Nevyriausybinės organizacijos</t>
  </si>
  <si>
    <t>VSB</t>
  </si>
  <si>
    <t>Panevėžio visuomenės sveikatos biuras</t>
  </si>
  <si>
    <t>PŠC</t>
  </si>
  <si>
    <t>Panevėžio pedagogų švietimo centras</t>
  </si>
  <si>
    <t>VPK</t>
  </si>
  <si>
    <t>Vyriausiasis policijos komisariatas</t>
  </si>
  <si>
    <t>PGV</t>
  </si>
  <si>
    <t>Priešgaisrinė gelbėjimo valdyba</t>
  </si>
  <si>
    <t>AJC</t>
  </si>
  <si>
    <t>Atviras jaunimo centras</t>
  </si>
  <si>
    <t>KTU Panevėžio technologijų ir verslo fakultetas</t>
  </si>
  <si>
    <t>Vykdomi šilumos tinklų hidrauliniai bandymai Panevėžyje atliekami 2 etapais, šalinami pastebėti trūkumai.</t>
  </si>
  <si>
    <t xml:space="preserve"> Modernizuotos  įstaigos</t>
  </si>
  <si>
    <t>2.3.4.1.</t>
  </si>
  <si>
    <t>Priemonių įvykdymas (proc.)</t>
  </si>
  <si>
    <t>1.1.2.3.</t>
  </si>
  <si>
    <t>Nustatyti darbo jėgos, pagal kvalifikacijas ir profesijas, metropolinėje zonoje trūkumą ir paklausą, mobilumo galimybes</t>
  </si>
  <si>
    <t>Atliktas tyrimas</t>
  </si>
  <si>
    <t>1.1.4.1.</t>
  </si>
  <si>
    <t>1.1.4.2.</t>
  </si>
  <si>
    <t>1.1.4.3.</t>
  </si>
  <si>
    <t>1.1.4.</t>
  </si>
  <si>
    <t>Kokpleksiškai plėtoti ir atnaujinti viešąją infrastruktūrą</t>
  </si>
  <si>
    <t>Atlikti Panevėžio autobusų stoties teritorijos konversiją, pritaikant ją komercinei ir bendruomenių veiklai</t>
  </si>
  <si>
    <t>Sutvarkyti autobusų stoties prieigas</t>
  </si>
  <si>
    <t>Sutvarkyti Laisvės aikštę ir jos prieigas</t>
  </si>
  <si>
    <t xml:space="preserve">Atnaujintas autobusų stoties pastatas (pritaikant ir naujoms veikloms);
Sutvarkyta teritorija (suteikiant tinkamas funkcijas miesto centrinei daliai)
</t>
  </si>
  <si>
    <t>Sutvarkytos autobusų stoties prieigos</t>
  </si>
  <si>
    <t>Kompleksiškai sutvarkyta Laisvės aikštė ir jos prieigos</t>
  </si>
  <si>
    <t>2.2.1.4.</t>
  </si>
  <si>
    <t xml:space="preserve">VšĮ Šv. Juozapo globos namų infrastruktūros modernizavimas ir paslaugų plėtra įkuriant savarankiško gyvenimo namus </t>
  </si>
  <si>
    <t>Savarankiško gyvenimo namų įkūrimas, Globos namų pastato remontas ir teritorijos pritaikymas asmenims, turintiems fizinę negalią, transporto priemonių, įrangos įsigijimas</t>
  </si>
  <si>
    <t xml:space="preserve">VšĮ Šv. Juozapo globos namai, PMSA Socialinių reikalų skyrius </t>
  </si>
  <si>
    <t>2.3.3.5.</t>
  </si>
  <si>
    <t>Įkurti Stasio Eidrigevičiaus menų centrą Panevėžyje</t>
  </si>
  <si>
    <t>Įkurtas Stasio Eidrigevičiaus menų centras Panevėžyje</t>
  </si>
  <si>
    <t>2.3.4.4.</t>
  </si>
  <si>
    <t>G. Petkevičaitės-Bitės memorialinės ekspozicijos aktualizavimas</t>
  </si>
  <si>
    <t>Aktualizuota G. Petkevičaitės-Bitės memorialinė ekspozicija</t>
  </si>
  <si>
    <t>PMSA Teritorijų planavimo ir architektūros, Kultūros ir meno skyriai</t>
  </si>
  <si>
    <t xml:space="preserve">8 išmaniojo miesto priemonės </t>
  </si>
  <si>
    <t>3.1.2.5.</t>
  </si>
  <si>
    <t>Miesto apšvietimo sistemų efektyvumo didinimas</t>
  </si>
  <si>
    <t>Galimybių studijos (specialiojo plano) parengimas; miesto apšvietimo automatinių reguliavimo sistemų įrengimas, LED šviestuvų įrengimas miesto gatvių apšvietimo sistemose</t>
  </si>
  <si>
    <t>3.4.1.2.</t>
  </si>
  <si>
    <t>Viešųjų erdvių prie Panevėžio bendruomenių rūmų sutvarkymas</t>
  </si>
  <si>
    <t>Sutvarkytos viešosios erdvės  prie Panevėžio bendruomenių rūmų</t>
  </si>
  <si>
    <t>3.4.1.4.</t>
  </si>
  <si>
    <t>Teritorijos prie „Ekrano“ marių konversija, pritaikant ją aktyviam poilsiui, užimtumui ir vietos verslo skatinimui</t>
  </si>
  <si>
    <t xml:space="preserve">Įrengtas paplūdimys;
sutvarkyta ir pritaikyta aktyviam poilsiui, užimtumui ir vietos verslo skatinimui teritorija prie „Ekrano“ marių
</t>
  </si>
  <si>
    <t>3.4.2.5.</t>
  </si>
  <si>
    <t>Miesto prieigų sutvarkymas, riboženklių statyba ir atnaujinimas</t>
  </si>
  <si>
    <t>Sutvarkytos 3 miesto prieigos, kuriose įrengti riboženkliai</t>
  </si>
  <si>
    <t>Parengta galimybių studija „Panevėžio geležinkelio krovinių regioninio terminalo (logistikos centro) prie „Rail Baltica“ įrengimas“;
„Rail Baltica“ vėžės techninio projekto rengimo metu numatyta ir suprojektuota krovinių stotis prie numatomos keleivių stoties</t>
  </si>
  <si>
    <t>Verslo struktūros, Panevėžio miesto ir rajono savivaldybės</t>
  </si>
  <si>
    <t>2017 m. užbaigti  Panevėžio V.Žemkalnio gimnazijos senojo pastato tvarkybos ir remonto darbai.</t>
  </si>
  <si>
    <t xml:space="preserve">Savivaldybė yra prisijungusi prie gyventojų perspėjimo ir informavimo sistemos (GPIIS). Šios paskirtis – ekstremaliųjų situacijų ar jų grėsmės atvejais teikti Lietuvos gyventojams ir užsienio piliečiams, esantiems miesto ar šalies teritorijoje, nemokamas perspėjimo ir informavimo paslaugas mobiliaisiais telefonais. </t>
  </si>
  <si>
    <t xml:space="preserve">    
II PRIORITETAS    KOKYBIŠKŲ GYVENIMO SĄLYGŲ IR AUKŠTOS SOCIALINĖS GEROVĖS KŪRIMAS
</t>
  </si>
  <si>
    <t xml:space="preserve">
Tikslas.  Užtikrinti aukštą švietimo paslaugų kokybę ir skatinti jaunimo užimtumą
</t>
  </si>
  <si>
    <t xml:space="preserve">
Uždavinys.   Didinti švietimo sektoriaus efektyvumą, gerinti paslaugų kokybę ir prieinamumą</t>
  </si>
  <si>
    <t>Tikslas. Didinti socialinių paslaugų kokybę ir prieinamumą</t>
  </si>
  <si>
    <t>Uždavinys. Plėsti kokybiškas ir visiems prieinamas socialines paslaugas</t>
  </si>
  <si>
    <t>Uždavinys. Didinti kultūros ir meno indėlį į miesto gyvybiškumą</t>
  </si>
  <si>
    <t>Uždavinys. Sudaryti tinkamas sąlygas profesionalaus meno kūrybai, įkurti ir vystyti kūrybinių industrijų sektorių mieste</t>
  </si>
  <si>
    <t>Uždavinys. NVO veiklos plėtojimas ir iniciatyvų skatinimas</t>
  </si>
  <si>
    <t>III PRIORITETAS. DARNI MIESTO TERITORIJŲ IR INFRASTRUKTŪROS PLĖTRA</t>
  </si>
  <si>
    <t>Tikslas. Modernizuoti ir plėsti miesto inžinerinę infrastruktūrą</t>
  </si>
  <si>
    <t>Uždavinys. Atnaujinti ir plėsti vandens tiekimo ir nuotekų tvarkymo infrastruktūrą</t>
  </si>
  <si>
    <t>Uždavinys. Atnaujinti ir plėsti energetikos infrastruktūrą</t>
  </si>
  <si>
    <t xml:space="preserve">Tikslas. Modernizuoti ir plėsti susisiekimo infrastruktūrą </t>
  </si>
  <si>
    <t>Uždavinys. Gerinti susisiekimo infrastruktūros tinklą</t>
  </si>
  <si>
    <t>Uždavinys. Gerinti viešojo transporto sistemos infrastruktūrą ir efektyvumą</t>
  </si>
  <si>
    <t xml:space="preserve">Tikslas. Atnaujinti ir plėsti miesto viešųjų erdvių infrastruktūrą </t>
  </si>
  <si>
    <t>Uždavinys. Kompleksiškai sutvarkyti miesto viešąsias erdves bei atnaujinti/sukurti poilsio ir rekreacinių zonų infrastruktūrą</t>
  </si>
  <si>
    <t xml:space="preserve">Tikslas. Modernizuoti miesto gyvenamuosius rajonus </t>
  </si>
  <si>
    <t xml:space="preserve">Uždavinys. Paskatinti Panevėžio miesto gyvenamųjų rajonų fizinį ir socialinį persitvarkymą </t>
  </si>
  <si>
    <t>Uždavinys. Kokybiškai plėtoti architektūrą ir urbanistiką</t>
  </si>
  <si>
    <t xml:space="preserve">Tikslas. Išsaugoti ir gerinti aplinkos kokybę </t>
  </si>
  <si>
    <t>Uždavinys. Numatyti ir vykdyti aplinką tausojančias priemones</t>
  </si>
  <si>
    <t>Kiekvienais metais atnaujinamas  Panevėžio miesto veiklos planas. Rengiamas Savivaldybės administracijos metinis veiklos planas.</t>
  </si>
  <si>
    <t>1.2.3.</t>
  </si>
  <si>
    <t>Skatinti viešos ir privačios partnerystės idėjų įgyvendinimą</t>
  </si>
  <si>
    <t>1.2.3.1.</t>
  </si>
  <si>
    <t>1.2.3.2.</t>
  </si>
  <si>
    <t>Sukurti aktyvaus poilsio ir turizmo infrastruktūrą „Ekrano“ marių pakrantėje</t>
  </si>
  <si>
    <t>Įrengti kempingą ir jam reikalingą infrastruktūrą  „Ekrano“ marių pakrantėje</t>
  </si>
  <si>
    <t>Pastatyta ir įrengta vandens turizmo ir sporto bazė</t>
  </si>
  <si>
    <t>Atliktas tyrimas dėl kempingo reikalingumo; įrengtas kempingas; įrengta aktyvaus poilsio turizmo infrastruktūra</t>
  </si>
  <si>
    <t>3.3.2.5.</t>
  </si>
  <si>
    <t xml:space="preserve">Įdiegti „Bike sharing“ sistemą ir įrengti dviračių statymo vietas </t>
  </si>
  <si>
    <t>Įdiegta „Bike sharing“ sistema, įrengtų vietų dviračiams statyti skaičius</t>
  </si>
  <si>
    <t>3.4.2.2</t>
  </si>
  <si>
    <t>Įgyvendinti miesto centrinės dalies urbanistinio atnaujinimo koncepciją</t>
  </si>
  <si>
    <t>Sutvarkyti ir įrengti objektai</t>
  </si>
  <si>
    <t>Prisidėta prie BIVP (bendruomenės inicijuotos vietos plėtros grupės) vietos plėtros strategijos administravimo</t>
  </si>
  <si>
    <t>1.1.2.5.</t>
  </si>
  <si>
    <t>Sujungti magistralę „Via Baltica" su Panevėžio laisvąja ekonomine zona</t>
  </si>
  <si>
    <t>Magistralės „Via Baltica" sujungimo su Panevėžio laisvąja ekonomine zona įrengimas</t>
  </si>
  <si>
    <t xml:space="preserve">PMSA Miesto infrastruktūros skyrius </t>
  </si>
  <si>
    <t xml:space="preserve">PMSA 
Investicijų, Teritorijų planavimo ir architektūros skyriai,
UAB „Panevėžio autobusų parkas“
</t>
  </si>
  <si>
    <t xml:space="preserve">PMSA 
Investicijų, Teritorijų planavimo ir architektūros, Miesto infrastruktūros  skyriai
</t>
  </si>
  <si>
    <t>PMSA Investicijų, Teritorijų planavimo ir architektūros, Miesto infrastruktūros  skyriai</t>
  </si>
  <si>
    <t>PMSA Sporto, Miesto infrastruktūros,  Teritorijų planavimo ir architektūros, Investicijų skyriai</t>
  </si>
  <si>
    <t>PMSA Miesto plėtros, Strateginio planavimo ir finansų, Investicijų, Komunikacijos  skyriai, PPAR</t>
  </si>
  <si>
    <t>PMSA Švietimo  skyrius</t>
  </si>
  <si>
    <t>PMSA Švietimo  skyrius, PŠC</t>
  </si>
  <si>
    <t>PMSA Švietimo, Miesto infrastruktūros skyriai</t>
  </si>
  <si>
    <t>PMSA Sporto, Švietimo, Miesto infrastruktūros skyriai</t>
  </si>
  <si>
    <t xml:space="preserve">PŠC, PPAR, KTU Panevėžio technologijų ir verslo fakultetas, Panevėžio kolegija, PMSA Švietimo skyrius </t>
  </si>
  <si>
    <t>PMSA Švietimo skyrius, švietimo įstaigos, profesinės mokyklos, KTU Panevėžio technologijų ir verslo fakultetas, Panevėžio kolegija, verslo asocijuotos struktūros</t>
  </si>
  <si>
    <t xml:space="preserve">PMSA Švietimo  skyrius, AJC, Panevėžio jaunimo organizacijų sąjunga „Apskritasis stalas“, Jaunimo reikalų taryba </t>
  </si>
  <si>
    <t>PMSA Švietimo skyrius, AJC, Panevėžio jaunimo organizacijų sąjunga „Apskritasis stalas“</t>
  </si>
  <si>
    <t>PMSA Švietimo  skyrius, AJC</t>
  </si>
  <si>
    <t>PMSA Socialinių reikalų,  Investicijų skyriai</t>
  </si>
  <si>
    <t>PMSA Kultūros ir meno, Švietimo  skyriai, AJC</t>
  </si>
  <si>
    <t>PMSA Kultūros ir meno, Švietimo skyriai</t>
  </si>
  <si>
    <t>PMSA Kultūros ir meno, Švietimo  skyriai</t>
  </si>
  <si>
    <t>PMSA Teritorijų planavimo ir architektūros,  Miesto infrastruktūros, Investicijų skyriai</t>
  </si>
  <si>
    <t>PMSA Strateginio planavimo ir finansų skyrius</t>
  </si>
  <si>
    <t>PMSA Švietimo, Socialinių reikalų, Kultūros ir meno, Komunikacijos skyriai</t>
  </si>
  <si>
    <t xml:space="preserve">AB „Panevėžio specialus autotransportas“ PMSA Miesto infrastruktūros, Investicijų skyriai </t>
  </si>
  <si>
    <t xml:space="preserve">PMSA Miesto infrastruktūros, Investicijų skyriai </t>
  </si>
  <si>
    <t>PMSA Investicijų, Teritorijų planavimo ir architektūros skyriai</t>
  </si>
  <si>
    <t>3.2.2.2.</t>
  </si>
  <si>
    <t>Atnaujinti ekologiško viešojo transporto priemones</t>
  </si>
  <si>
    <t>Įsigyta ne mažiau kaip 10 ekologiško viešojo transporto priemonių</t>
  </si>
  <si>
    <t>UAB „Panevėžio  autobusų parkas“, PMSA</t>
  </si>
  <si>
    <t>3.3.2.3.</t>
  </si>
  <si>
    <t>Įdiegtas elektroninis bilietas</t>
  </si>
  <si>
    <t>Įdiegti elektroninį bilietą mieste</t>
  </si>
  <si>
    <t xml:space="preserve">PMSA Investicijų, Teritorijų planavimo ir architektūros, Miesto infrastruktūros skyriai </t>
  </si>
  <si>
    <t>PMSA Investicijų, Kultūros ir meno skyriai</t>
  </si>
  <si>
    <t>PMSA Investicijų, Miesto infrastruktūros skyriai</t>
  </si>
  <si>
    <t>PMSA Investicijų, Teritorijų planavimo ir architektūros, Miesto infrastruktūros skyriai</t>
  </si>
  <si>
    <t xml:space="preserve">PMSA 
Investicijų, Miesto infrastruktūros skyriai
</t>
  </si>
  <si>
    <t>2019 m. parengtas Autobusų stoties pastato techninis projektas. Projekto rengėjas  UAB "Projektų ekspertai". 2020 m. atlikta projekto ekspertizė, gautas statybą leidžiantis dokumentas.</t>
  </si>
  <si>
    <t>Parengtas Panevėžio miesto Autobusų stoties prieigų sutvarkymo techninis projektas. Projekto rengėjas VšĮ "Studija 501". Atlikta projekto ekspertizė. Gautas statybą leidžiantis dokumentas.</t>
  </si>
  <si>
    <t>1.1.2.7.</t>
  </si>
  <si>
    <t>Pritaikyti Meistrų g. teritoriją (buvusi karinio dalinio aviacijos dirbtuvių teritorija) smulkiojo ir vidutinio verslo, turizmo plėtrai</t>
  </si>
  <si>
    <t xml:space="preserve">Parengti techniniai dokumentai;
sutvarkyti želdynai ir kraštovaizdis
</t>
  </si>
  <si>
    <t xml:space="preserve">PMSA 
Investicijų,  Teritorijų planavimo ir architektūros skyriai
</t>
  </si>
  <si>
    <t xml:space="preserve">Savivaldybės teritorijoje yra 19 centralizuoto valdymo elektros sirenų, kurios dengia 82,4 miesto teritorijos.
Iki 2021 metų planuojamas  100% Savivaldybės teritorijos dengiamumas. 
</t>
  </si>
  <si>
    <t>2019 metais UAB „Žilinskis ir Co“ baigė Nemuno gatvės dalies ir tilto, Taikos alėjos, Respublikos gatvės dalies ir tilto, pėsčiųjų ir dviračių takų, aikštelės, pantoninės prieplaukos ir apžiūros aikštelės, apšvietimo, lauko gimnastikos ir šunų išvedžiojimo aikštelių statybos darbus. Projektas įgyvendintas.</t>
  </si>
  <si>
    <t xml:space="preserve">Parengta galimybių studija „Panevėžio geležinkelio krovinių regioninio terminalo (logistikos centro prie „Rail Baltica") įrengimas", patvirtintas specialusis planas.  
„Rail Baltica“ pripažintas ypatingos valstybinės svarbos projektu.
</t>
  </si>
  <si>
    <t xml:space="preserve">1.3.3.1 ir 1.3.3.2 priemonės  vykdomos per 2014-2020 m. ES SF periodą. Suplanuoti projektai „Teritorijos prie „Ekrano“ marių (prie J. Biliūno g.) konversija, pritaikant ją aktyviam poilsiui, užimtumui ir vietos verslo skatinimui“, kurį įgyvendinus bus siūlomi aktyvaus poilsio produktai.  Įgyvenami projektai „Panevėžio miesto dailės galerijos aktualizavimas“, „Moigių namų pastatų komplekso modernizavimas ir pritaikymas visuomenės poreikiams“. </t>
  </si>
  <si>
    <t>KTU PTVF   lėšomis atnaujintos dvi kompiuterines auditorijas po 10-11 darbo vietų  su naujomis IT priemonėmis. Įdiegtos technologinių mokslų moduliams reikalingos kompiuterinės programos. Įsigyta nuotolinio mokymo įranga.</t>
  </si>
  <si>
    <t>Sveikatos priežiūros įstaigos įsigijo ir atnaujino programines įrangas, kompiuterinę techniką.</t>
  </si>
  <si>
    <t>Užimtumo tarnyba, PPAR, verslo struktūros, PMSA Miesto plėtros skyrius</t>
  </si>
  <si>
    <t>Užimtumo tarnyba, PPAR, verslo struktūros</t>
  </si>
  <si>
    <t xml:space="preserve">Panevėžio mieste veikia 87 saugios kaimynystės grupės, jose dalyvauja virš 660 gyventojų. Panevėžio miesto savivaldybės administracijos Teisės ir viešosios tvarkos skyrius renka ir fiksuoja įrodymus, tiria administracinius teisės pažeidimus (nusižengimus), surašo pažeidimų (nusižengimų) protokolus, kontroliuoja administracinių nurodymų įvykdymą, nagrinėja administracinių pažeidimų (nusižengimų) bylas; bendradarbiauja su policijos pareigūnais, palaiko profesinius ir dalykinius ryšius su teisėsaugos institucijomis, kitomis tarnybomis, įstaigomis ar organizacijomis Skyriaus veiklos klausimais; renka informaciją apie savivaldybės teritorijoje esančias problemas, analizuoja, teikia pasiūlymus atsakingoms institucijoms ar tarnyboms.
PMSA kartu su su policija ir ugniagesiais organizuoja Saugios kaimynystės konkursus. Organizuotas gražiausiai tvarkomos aplinkos konkursas. </t>
  </si>
  <si>
    <t>Vykdoma pagal skiriamą finansavimą</t>
  </si>
  <si>
    <t>VšĮ Panevėžio plėtros agentūra</t>
  </si>
  <si>
    <t>VšĮ PPA</t>
  </si>
  <si>
    <t xml:space="preserve">VšĮ PPA, PMSA Komunikacijos skyrius </t>
  </si>
  <si>
    <t>VšĮ PPA, PMSA Komunikacijos,  Miesto plėtros, Kultūros ir meno, Sporto skyriai</t>
  </si>
  <si>
    <t xml:space="preserve">Panevėžio miesto plėtros 2014–2020 metų strateginio plano įgyvendinimo 2020 metų ataskaitos
3 priedas
</t>
  </si>
  <si>
    <t>2020 m.</t>
  </si>
  <si>
    <t>2020 metai</t>
  </si>
  <si>
    <t>Už 2020 m. pritaikytos mokesčių lengvatos 23 miesto įmonėms, parėmusioms sporto ir kultūros renginius ir projektus (atleista nuo 111,721 Eur nekilnojamojo turto, valstybinės žemės nuomos ir žemės mokesčių).</t>
  </si>
  <si>
    <t xml:space="preserve">2020 m. gyventojams suteiktos 188 konsultacijos (200 val.)  verslo pradžios ir plėtros klausimais. Bendradarbystės centras Spiečius taip pat teikė panašaus tipo konsultacijas jauniems ir besikuriantiems verslams bei verslininkams.
Smulkiojo ir vidutinio verslo skatinimo priemonėms skirta 5,5 tūkst. Eur. 2020 m. 22 įmonėms išpirktas plotas parodoje „EXPO Aukštaitija“. Finansuotas „EXPO Aukštaitija 2020“ parodos Savivaldybės stendo technologinės dalies išpildymas: sukurti 4 virtualūs turai po Panevėžio erdves (Pramonės, Ekologijos, Kultūros ir Miesto projektų tematika), parodos metu šie turai pristatyti naudojant VR akinius, parodos metu dalyvių portretus skenavo ir robotine ranka ant popieriaus piešė specialiai šiam tikslui sukurtas robotinis sprendimas. 
Įsteigtas prizas 2020 m. inovatyviausiai Panevėžio įmonei (UAB „Techninis projektas“).
 </t>
  </si>
  <si>
    <t>2020 m. spalio mėn. buvo atidaryta Janonio g. jungtis su magistrale „Via Baltica“, taip pat Šiaurinės g. dalis. Išasfaltuota 740 m atkarpa, įrengiant 4 eismo juostų gatvę su šaligatviu, lietaus nuotekų tinklais, apšvietimu.
Darbus už beveik 1,4 mln. Eur atliko AB „Panevėžio keliai“, ranga finansuojama valstybės ir miesto biudžeto lėšomis.</t>
  </si>
  <si>
    <t xml:space="preserve">AB „Eurovia Lietuva“ 2020 metais baigė numatytus darbus (sutvarkytos J. Janonio gatvės prieigos – šaligatvis, automobilių sustojimo vietos, pėsčiųjų dviračių takas link pėsčiųjų tilto per Nevėžio upę, apšvietimas). Techninę priežiūrą vykdė UAB „Prie Lėvens“. Projektas baigtas įgyvendinti ir sutvarkyta dokumentacija. </t>
  </si>
  <si>
    <t xml:space="preserve">2020 metais buvo tęsiami rangos darbai- sutvarkyta Laisvės a.: atnaujinta aikštės danga, įrengti pėsčiųjų ir dviračių takai, vaikų žaidimo aikštelės,poilsio zonos, terasos, atnaujiuntas apšvietimas, lietaus nuotekų tinklai (Laisvės a., Vasario 16-osios, Elektros, Klaipėdos, Vilniaus, Respublikos g., P. Plechavičiaus skvere), įrengtos eismo saugumo priemonės,  pasodinti medžiai, kiti želdiniai, gėlynai, įrengtas fontanas,  mažoji architektūra. Pradėti tvarkyti Vasario 16-osios ir Elektros g. šaligatviai. Rangos darbai tęsiami 2021 m.  </t>
  </si>
  <si>
    <t>2020 m. vyko  Panevėžio miesto mero, administracijos vadovų susitikimai su verslo atstovais, Panevėžio verslo taryba.</t>
  </si>
  <si>
    <t>Projektas įgyvendinamas etapais, pagal dvi rangos sutartis: I etapo darbus vykdė UAB „Panevėžio melioracija“ ir S. Pakarklio įmonė (techninė priežiūra -  UAB „Statybos projektų valdymo grupė“); II etapo -  UAB „JK Ranga“ (techninė priežiūra - UAB „Prie Lėvens“). 2020 metais didžioji dalis darbų baigta – teritorija tapo lankoma miesto gyventojų, svečių. 2021 metais numatoma baigti tvarkyti projekto dokumentaciją ir baigti projektą.</t>
  </si>
  <si>
    <t xml:space="preserve">VšĮ Panevėžio plėtros agentūra projekto metu įgyvendino 13 veiklų. Tarp jų – verslo aplinkos vertinimo metodikos sukūrimas ir vertinimo atlikimas; tikslinių Pramonės 4.0 kontaktų duomenų bazės sukūrimas; platformos „Ką veikti Panevėžyje?“ sukūrimas; rinkodaros kampanija „Atskleidžiame Panevėžio potencialą“, taip pat 9 iniciatyvos, apimančios žmogiškųjų išteklių bazės stiprinimą ir įmonių atsparumo didinimą skatinant jas kurti aukštos pridėtinės vertės darbo vietas: „Panevėžys – atviras verslui“; „Panevėžys – vienijantis regioną“;  „Panevėžys – draugiškas naujiems gyventojams“; „Panevėžys – ugdantis ateities inžinierius“;  „Panevėžys – inžinieriaus pasirinkimas“;  „Globalūs panevėžiečiai kuria gimtajam miestui“; „Panevėžys – imlus inovacijoms“; „Panevėžys – Pramonės 4.0 klasteris“; „Panevėžys – užtikrinantis turizmo sektoriaus tvarumą“; </t>
  </si>
  <si>
    <t>PPA įgyvendino turizmo skatinimo projektą  "Pramoninio turizmo inicijavimas ir vystymas Panevėžyje". Parengta galimybių studija, kuri atskleidė Panevėžio kaip pramoninio turizmo miesto, vystymo ir plėtros galimybes.
Vykdyta pramonės ir turizmo sektoriaus įmonių apklausa – apklausoje dalyvavo 70 įmonių.
Atliktas rinkos tyrimas apklausiant 3 000 respondentų.
Pasiūlyta 30  pramoninio turizmo produktų.
Įgyvendinti 6 pramoninio turizmo produktai.
Dalyvauta tarptautinėje turizmo ir laisvalaikio parodoje Vilniuje „Adventur 2020“; tarptautinėje turizmo parodoje Rygoje, „Balttour 2020“.</t>
  </si>
  <si>
    <t xml:space="preserve">Investiciniai miesto projektai, svarbiausios iniciatyvos, infrastruktūros pokyčiai, sėkmės istorijos, svarbesnė Pramonės 4.0 rinkodaros projekto informacija pristatyta www.bns.lt. Atsinaujinančio miesto tema atspindėta specialiame dienraščio "Sekundė" išleistame žurnale "Aukštaitijos verslas", taip pat IQ žurnale. Investiciniams ir didiesiems infrastruktūros projektams bei jų eigai viešinti sukurta interneto svetainė www.projektai.panevezys.lt. </t>
  </si>
  <si>
    <t xml:space="preserve">2020 m. parengta ir įgyvendinama miesto rinkodaros programa. 
Pildoma ir atnaujinama Savivaldybės interneto svetainė, projektų svetainė www.projektai.panevezys.lt
Atnaujinta Savivaldybės interneto svetainė www.panevezys.lt anglų k., informacija apie kultūros renginius Baltijos miestų sąjungos interneto svetainėje www.ubc.net, dirbama kuriant interneto svetainę anglų k. užsienio investuotojams. 
Organizuoti Metų panevėžiečių rinkimai. 
Organizuotas moksleivių fotografijų konkursas "Panevėžys- mano miestas". 
Prisidėta prie LRT projekto "Įdomios atostogos" Panevėžyje.
Bendradarbiauta su miestais partneriais Rustaviu (Sakartvelas), Vinycia (Ukraina), Liunenu (Vokietija),  Daugpiliu (Latvija), Liublinu (Lenkija), Ramla (Izraelis), Tojohašiu (Japonija), Maramurešo apskritimi (Rumunija) verslo, kultūros, sporto, socialinės rūpybos, švietimo, aplinkosaugos, tvarios plėtros, savivaldos srityse. Buvo tęsiamas bendradarbiavimas su Švedijos institutu, Švedijos vandens institutu ir organizacija „Race for the Baltic“ miestų vandentvarkos srityje. Dalyvauta dviejuose Baltijos miestų sąjungos valdybos posėdžiuose sprendžiant aktualias miestams problemas. Parengti 2 diplomatinio korpuso atstovų vizitai Panevėžyje. Pandemija sąlygojo bendradarbiavimą konferencijų, kongresų, diskusijų forma su užsienio partnerių atstovais virtualioje erdvėje.  </t>
  </si>
  <si>
    <t>Skelbiama informacija apie NVO, įvairių įstaigų ir organizacijų iniciatyvas, vykdomus projektus. Panevėžio miesto rinkodaros programoje numatytos ir įgyvendintos  priemonės prisidėjo prie miesto įvaizdžio gerinimo. 2020 m. organizuoti Metų panevėžiečių rinkimai, moksleivių fotografijų konkursas "Panevėžys- mano miestas".  Prisidėta prie LRT projekto "Įdomios atostogos" Panevėžyje.</t>
  </si>
  <si>
    <t xml:space="preserve">VšĮ Panevėžio plėtros agentūra (PPA) (nuo 2020 m. sausio 27 d., buvęs Turizmo informacijos centras) per 2020 m. aptarnavo 3161 lankytoją, tarp jų 169 iš 22 pasaulio šalių. Agentūroje informacijos ieškojo lankytojai iš Airijos, Estijos, Italijos, Latvijos, Lenkijos, Slovakijos, Vokietijos ir kt. 
Agentūros Facebook puslapyje informacija pasiekė 920 455 vartotojų, vidutiniškai per mėnesį – apie 76 700. 
Sukurti 11 virtualių maršrutų po Panevėžio miestą „#walk15“ programėlėje. Įgyvendintas „Pramoninio turizmo inicijavimas ir vystymas Panevėžyje“ projektas. Projekto metu sukurti trys pramoninio turizmo maršrutai: „Nepažinti Panevėžio fabrikai“, „Pagaminta Panevėžyje“ ir „Pramonės paveldo pėdsakais“. Parengtas, išleistas ir platintas virtualioje erdvėje informacinis lankstukas lietuvių ir anglų kalbomis „Atraskite pramoninį Panevėžį“. </t>
  </si>
  <si>
    <t>Jauni žmonės dalyvavo jaunimo reikalų tarybos, švietimo tarybos, neformaliojo vaikų švietimo, strateginio plėtros plano rengimo darbo grupėse.</t>
  </si>
  <si>
    <t>2020 m. finansuotos 3 jaunimo iniciatyvos, 1 veiklos programa ir 17 projektų.</t>
  </si>
  <si>
    <t xml:space="preserve">Atliktas 1, tačiau platus jaunimo problematikos tyrimas.
</t>
  </si>
  <si>
    <t>Įkurtas Panevėžio atviras jaunimo centras (AJC), kurio tikslas - vykdyti atvirą darbą su jaunimu, teikti socialines, pedagogines, psichologines paslaugas 14–29 metų asmenims, sudaryti sąlygas jaunimo užimtumo, neformaliojo ugdymo, lavinimo ir saviraiškos poreikiams tenkinti, socializuotis.
Be Panevėžio atviro jaunimo centro mieste veikia dvi jaunimo erdvės - Atvira jaunimo erdvė bibliotekoje (Vasario 16-osios g. 10) ir "Laisvalaikio Lab'as (KC "Garsas").
Savivaldybės biudžeto lėšomis finansuoti 32 nevyriausybinių organizacijų projektai už 10,4 tūkst.Eur.</t>
  </si>
  <si>
    <t xml:space="preserve">2020 m. buvo pateikta 11 paraiškų dėl kultūros ir meno stipendijos skyrimo. 10 menininkų buvo skirtos Kultūros ir meno stipendijos. Paremti 5 dailės, 2 fotografijos, vienas literatūros meno, 2 tarpdistiplininio meno projektai. </t>
  </si>
  <si>
    <t xml:space="preserve">Priemonė vykdoma dalinai (vyksta idėjų konkursai, projektai, kūrybinės dirbtuvės). 
2020 m. biudžete nenumatytos lėšos kūrybinių industrijų galimybių plėtros studijai parengti. Skyrus lėšų, numatoma tokią studiją parengti planuojant naują Panevėžio miesto plėtros 2021-2027 metų strateginį planą. </t>
  </si>
  <si>
    <t xml:space="preserve">2015 m. patvirtintas  kultūros įstaigų modernizavimo sąrašas 2014-2020 metams. Du kultūros ir meno objektai įtraukti į Kultūros ministerijos administruojamų 2014-2020 metų Europos Sąjungos fondų investicinių veiksmų programą. Pagal priemonę  07.1.1-CPVA-R-305 „Modernizuoti savivaldybių kultūros infrastruktūrą“ skirtas finasavimas projektui "Moigių namų pastatų komplekso modernizavimas ir pritaikymas visuomenės poreikiams);  pagal priemonę 05.4.1-CPVA-R-302 „Aktualizuoti savivaldybių kultūros paveldo objektus“ skirtas finansavimas projektui "Panevėžio miesto dailės galerija). Projektai įvykdyti.
</t>
  </si>
  <si>
    <t xml:space="preserve">2020 m. buvo tęsiami  Dailės galerijos pastato paprastojo remonto darbai, įrengta įgarsinimo sistema. Remonto darbai užbaigti gegužės mėn. 2020-06-17 CPVA atliko projekto patikrą vietoje. Projekto veiklos pilnai užbaigtos 2020 m. birželio mėn. Įgyvendinant projektą atlikti pastato remonto ir tvarkybos darbai- pastatas apšiltintas, atidengta ir restauruota autentiška raudonų plytų  siena, sutvarkytos ekspozicinės erdvės, atnaujinti inžineriniai tinklai (vandentiekio ir nuotekų, šildymo, vidaus elektros), įrengta apsaugos ir gaisrinė signalizacija, nuotolinių ryšių, įgarsinimo sistemos, įsigyti ekspozijų, edukacijų, kabinetų ir holo baldai, keramikos degimo krosnis, multimedia. Projektas įgyvendintas.
</t>
  </si>
  <si>
    <t xml:space="preserve">2020 m.  buvo pilnai  užbaigti Moigių I ir III  pastatų komplekso statybos ir tvarkybos darbai, įrengtas edukacinis restauravimo centras ir  įrengtas edukacinis centras, kurį sudaro miesto kultūros, etninės kultūros ir gamtos klasės, nupirkta ir sumontuota įranga ir baldai: vaizdo , garso technika, laboratorijos įranga, ekspozicijų įranga, buitinė technika, restauravimo centro prietaisai, ekspozicijų baldai ir interjero elementai, laboratorijų baldai, indai, virtuvės įrenginiai. Atnaujintos esamos ir įrengtos naujos ekspozicijos. Projekto veiklos užbaigtos 2020 m. spalio mėn. Projektas įgyvendintas.  </t>
  </si>
  <si>
    <t xml:space="preserve">Parengus rangos darbų (I etapo) viešojo pirkimo dokumentus ir suderinus su Centrine projektų valdymo agentūra, buvo vykdomos rangos darbų viešojo pirkimo procedūros. Su konkurso laimėtoja UAB "Kriautė" 2020 m. birželio 25 d. pasirašyta rangos darbų sutartis. Atlikta dalis pastato konstrukcijų įrengimo, architektūros, tvarkomųjų paveldosaugos darbų, įrengta dalis vandentiekio ir nuotekų šalinimo, vėdinimo sistemų įrengimo bei požeminių patalpų įrengimui paruošimo darbų. Pastato restauravimo ir statybos darbai tęsiami 2021 m., I etapo rangos darbus planuojama užbaigti 2021 m. rugsėjo mėn. </t>
  </si>
  <si>
    <t>Vykdoma pagal skiriamas lėšas. Atlikti kultūros paveldo objektų tvarkybos darbai. Sutvarkyti: I pasaulinio karo karių kapai (Velžio kelias),  I pasaulinio karo Turkestano musulmonų karių kapai</t>
  </si>
  <si>
    <t xml:space="preserve">2020 m. universaliojoje sporto arenoje „Cido“ įvyko 54 renginiai (30 sporto, 2 kultūros bei 22 kiti renginiai). Iš viso renginiuose apsilankė 62 645 žiūrovai (sporto renginiuose apsilankė 28 811 žiūrovai, kultūros – 11 547 žiūrovai, bei kituose renginiuose – 22 287 žiūrovai). </t>
  </si>
  <si>
    <t>2020 m. Panevėžio kūno kultūros ir sporto centre, Futbolo akademijoje, R. Sargūno sporto gimnazijoje ir "Žemynos progimnazijoje" sporto būrelius lankė daugiau kaip 2220 mokinių, nevyriausybinėse sporto organizacijose sportavo virš 3400 asmenų.</t>
  </si>
  <si>
    <t>Finansuoti 32 projektai neigiamų socialinių veiksnių prevencijai įgyvendinti. Organizavo 23 ugdymo įstaigos, 7 - nevyriausybinės organizacijos, 2 - biudžetinės įstaigos projektus. „Aš esu ateitis 2“,„Gražūs darbai –  šaunūs vaikai - 2020“,„Stok! Pagalvok! Pirmyn!“,„Kartu mes galime daugiau, 2020“,„Mėgaukis gyvenimu sveikai 2020“,Saugok save ir kitus“,„Mes prieš, o Tu? 2020“,„Pasirinkimo kryžkelė 4“,„Mano ateitis, mano rankose - 2“ ir kiti projektai.</t>
  </si>
  <si>
    <t>2020 m. Panevėžio mieste įrengta ir veikė 17 vaizdo kamerų. Vykdomi vaizdo kameromis transliuojamo vaizdo stebėjimai.</t>
  </si>
  <si>
    <t xml:space="preserve">Pagal skiriamą finasavimą įrengtos vaizdo kameros, kitos saugumo priemonės švietimo, sveikatos ir kitose įstaigose </t>
  </si>
  <si>
    <t xml:space="preserve">Tvarkoma pagal skiriamas lėšas. 2020 m. naujai įrengtos 3 reguliuojamos pėsčiųjų perėjos  J. Biliūno g.,   V. Alanto g. ir Šiaurinėje g. Atliktas paprastasis šviesoforų postų remontas Smėlynės – S. Kerbedžio gatvių sankryžoje. Siekiant pagerinti pėsčiųjų saugumą perėjose įrengtos iškiliosios eismo saugumo salelės, greičio mažinimo kalneliai, kryptinis apšvietimas. Papildomų eismo saugumo priemonių įdiegta daugiau kaip 11 perėjų. Rugsėjo mėnesį su AB „Lietuvos draudimas“ vykdant akciją „Apsaugok mane“ specialiais ženklais pažymėtos pėsčiųjų perėjos prie mokyklų. Atnaujintas miesto gatvių horizontalusis ženklinimas.
</t>
  </si>
  <si>
    <t>Miesto saugumo, neigiamų socialinių veiksnių prevencijai įgyvendinti projektai yra numatyti skirtingose veiklos plano programose, kur koordinatoriai yta Savivaldybės administracijos skyriai. Taip pat prie tokių projektų vykdymo prisideda Panevėžio VPK. Nebuvo poreikio įkurti atskirą koordinaconę tarybą.</t>
  </si>
  <si>
    <t>Suorganizuotų mokymų skaičius: tarybos nariams − ≥ 6, administracijos darbuotojams − 70;                                                                                                                                                                                                                                                                                                                                                                                                                                                                                                                                                                                                                asmenų, kėlusių kvalifikaciją, skaičius: 27 tarybos nariai, 150 administracijos darbuotojų</t>
  </si>
  <si>
    <t xml:space="preserve">2020 m. buvo rengiami žemės sklypų formavimo ir pertvarkymo projektai. Atnaujinta GIS programinė įranga, parengti žemėlapiai ir schemos. Teikti GIS duomenys, sukurtas vektorinis bazinis žemėlapio pagrindas. Plėtojamos kūrybinės dirbtuvės, idėjų, renginių, kūrybiniai konkursai, inovatyvių ir kitų iniciatyvų, kurie gerina miesto įvaizdį, darbai.
</t>
  </si>
  <si>
    <t xml:space="preserve">Nuolat diegiamos ir atnaujinamos Savivaldybės kompiuterizuotos darbo vietos.  Patobulinta elektroninio pašto sistema, taikant WEB aplikaciją. Toliau buvo diegiamos ir plėtojamos integruotos informacinės sistemos.  Nupirktas ir diegiamas Žemės nuomos mokesčio administravimo informacinės sistemos savitarnos svetainės modulis.Siekiant sumažinti administracinę naštą ir pakartotinio duomenų kaupimo, efektyvesnio Savivaldybės finansų valdymo Savivaldybės biudžetinėse įstaigose išplėtota finansų valdymo ir buhalterinės apskaitos informacinė sistema „Biudžetas VS“. Savivaldybės administracija ir biudžetinės įstaigos tiek buhalterinę apskaitą, tiek finansų valdymą tvarko bendroje informacinės sistemos  „Biudžetas VS“ duomenų bazėje. Visos biudžetinių įstaigų ataskaitos pateikiamos DVS „Avilys“ pasirašant el. parašu. Diegiami  nauji programiniai sprendimai Ikimokyklinio ugdymo mokyklų vaikų registracijos ir eilių sudarymo  informacinėje sistemoje. Atnaujinta centralizuoto priėmimo į mokyklas programinė įranga. Nupirktas ir diegiamas Socialinių išmokų apskaitos informacinės sistemos PARAMA e-paslaugos „Renovacija“ modulis. Modulis skirtas teikti paraiškoms dėl kredito, paimto daugiabučiui namui atnaujinti, ir palūkanų apmokėjimo už asmenis, turinčius teisę į būsto šildymo išlaidų kompensaciją. Įsigyta MS SQL Server programinė įranga (dešimčiai vartotojų), skirta licencijų informacinei sistemai. Švietimo srities informacijos kaupimui ir analizei sukurtas įrankis debesijos pagrindu. Ženkliai padidėjo atsakomybė už biudžetinių įstaigų duomenis, saugomus Savivaldybės serveriuose. E. plėtros skyrius patobulino dokumentų valdymą, įdiegiant elektroninių sutarčių informacinėje  sistemoje „Avilys“ (toliau – DVS „Avilys“). Visos biudžetinės įstaigos su Savivaldybės administracija dirba bendroje duomenų bazėje, taikydama visas informacinės sistemos galimybes.
</t>
  </si>
  <si>
    <t>Savivaldybės administracija su biudžetinėmis įstaigomis, kitomis institucijomis ir gyventojais  keičiasi el. dokumentais dokumentų valdymo informacinėje sistemoje (toliau-DVS) „Avilys“. DVS „Avilys“  įdiegta integracija su informacine sistema „E.pristatymas“ ir Administracinių ir viešųjų el. paslaugų portalu „Elektroniniai valdžios vartai“.</t>
  </si>
  <si>
    <t xml:space="preserve">Visiems miesto mokiniams sudaryta galimybė naudotis skaitmenine privalomąja grožine literatūra. 
Plėtojamas informacinių ir ryšių technologijų taikymas kasdieninėje įstaigų veikloje.
Atnaujinta kompiuterių techninė įranga. 
Nuolat diegiamos ir atnaujinamos Savivaldybės kompiuterizuotos darbo vietos.  Paruoštas ir sukonfigūruotas naujas informacinės sistemos „Biudžetas VS“ duomenų bazių serveris. 
Tęsiama įstaigos nuotolinių darbo vietų virtualaus privataus tinklo (VPN) pagrindu plėtra.
</t>
  </si>
  <si>
    <t>Didelis dėmesys buvo skiriamas el. paslaugų atnaujinimui ir plėtrai. Atnaujinta Savivaldybės paslaugų informacija Administracinių ir viešųjų el. paslaugų portale „Elektroniniai valdžios vartai“. Paslaugos atnaujintos pagal poreikį.
Įdiegtas portalas projektai.panevezys.lt ir patobulintas geoportalas maps.panevezys.lt</t>
  </si>
  <si>
    <t xml:space="preserve">Toliau plečiamas elektromobilių įkrovimo stotelių tinklas. Vadovaujantis Elektromobilių įkrovimo stotelių perdavimo savivaldybėms tvarka, Savivaldybės administracijai buvo perduota 7 vnt. elektromobilių įkrovimo stotelių Elinta City Charge V2 ir 3 vnt. Elinta City Charge mini 2, kurios bus sumontuotos miesto gatvėse ir viešosiose erdvėse. 2020 m. pabaigoje stotelė Elinta City Charge V2 jau sumontuota automobilių stovėjimo aikštelėje Ramygalos g. ir Vilniaus g. sankryžoje.
2020 m. tęsiami parengiamieji darbai dėl Elektroninio bilieto įdiegimo. Planuojama įdiegti ES SF lėšomis pagal priemonę „Darnaus judumo priemonių diegimas". Viena iš finansuojamų priemonės veiklų - intelektinių transporto sistemų diegimas ir plėtra mieste. </t>
  </si>
  <si>
    <t>2020 m. finansuotas 32 projektai. Didžiausia skirta suma 1-am projektui - 630 Eur, mažiausia - 100 Eur.</t>
  </si>
  <si>
    <t>2020 m. Savivaldybė dalinai finasavo 17 miesto bendruomenių  veiklos išlaidas. Didžiausia skirta suma 1-am projektui - 430 Eur, mažiausia - 300 Eur.</t>
  </si>
  <si>
    <t>Mieste veikia 668 daugiabučių namų savininkų bendrijos. Per 2020 m. pilnai įgyvendinti 8 daugiabučių namų atnaujinimo (modernizavimo) projektai, tęsiamas dar 34 daugiabučių namų atnaujinimo projektų įgyvendinimas.</t>
  </si>
  <si>
    <t>Įgyvendinant projektą „Komunalinių atliekų rūšiuojamojo surinkimo infrastruktūra“ paskelbtas  15 požeminių konteinerių aikštelių projektavimo paslaugų viešųjų pirkimų konkursas. Su viešąjį pirkimo konkursą laimėjusia UAB "Synergy Solutions" 2020-03-12 pasirašyta projektavimo paslaugų sutartis. Projekto veiklos pratęstos iki 2021 m.</t>
  </si>
  <si>
    <t>2019-04-25 UAB "Panevėžio autobusų parkas" pasirašė sutartį su viešojo konkurso laimėtoja Turkijos bendrove "BMC Otomotiv Sanayi ve Ticaret A.Ş" 12-kai  naujų autobusų įsigyti.  2020-01-13 Turkijos bendrovė pristatė autobusus.  Projektas įgyvendintas.</t>
  </si>
  <si>
    <t xml:space="preserve">2020 m. Panevėžio miesto infrastruktūros objektų priežiūros paslaugoms ir remonto darbams buvo panaudota 4 404 tūkst. Eur, iš jų 2 748 tūkst. Eur Ekonomikos skatinimo ir koronaviruso (COVID-19) plitimo sukeltų pasekmių mažinimo priemonių lėšų, 582 tūkst. Eur Kelių priežiūros ir plėtros programos lėšų, 933 tūkst. Eur Savivaldybės biudžeto lėšų ir 141 tūkst. Eur paramos lėšų.
Užbaigti Janonio g. jungties su „Via Baltica“ aplinkkeliu statybos (žr. 28 pav.), Liublino gatvės ir Bruknynės gatvės dalies kapitalinio remonto darbai. Atlikta dalis Šiaurinės gatvės dalies (nuo Pramonės g. iki Smėlynės g.) statybos, Kėdainių gatvės rekonstravimas darbų. Rengiami Bendrijų gatvės ir Kazio Naruševičiaus gatvės dalies kapitalinio remonto techniniai darbo projektai.
Tęsiamas daugiabučių namų teritorijų vidaus kelių bei šaligatvių remontas:  atlikti asfalto dangos remonto darbai 21 daugiabučių namų įvažose, prie 4 daugiabučių namų sutvarkyti šaligatviai naudotomis plytelėmis. </t>
  </si>
  <si>
    <r>
      <rPr>
        <i/>
        <sz val="9"/>
        <rFont val="Times New Roman"/>
        <family val="1"/>
      </rPr>
      <t>Panevėžio senvagės teritorija</t>
    </r>
    <r>
      <rPr>
        <sz val="9"/>
        <rFont val="Times New Roman"/>
        <family val="1"/>
      </rPr>
      <t xml:space="preserve"> - Su konkurso laimėtoja AB "Panevėžio statybos trestas" 2020-07-21 pasirašyta Rangos sutartis.  Per 2020 m. atlikta dalis Senvagės teritorijos rekonstravimo ir fontano įrengimo darbų. Projektą planuojama įgyvendinti 2021 m.
</t>
    </r>
    <r>
      <rPr>
        <i/>
        <sz val="9"/>
        <rFont val="Times New Roman"/>
        <family val="1"/>
      </rPr>
      <t>Skaistakalnio parkas</t>
    </r>
    <r>
      <rPr>
        <sz val="9"/>
        <rFont val="Times New Roman"/>
        <family val="1"/>
      </rPr>
      <t xml:space="preserve"> - 2020 metais UAB „Dujotiekio statyba“  vykdė tiltų, pėsčiųjų ir dviračių takų su poilsiui ir pramogoms pritaikytomis zonomis, esamų želdinių sutvarkymo ir naujų sodinimo bei apšvietimo įrengimo / atnaujinimo  statybos darbus. Planuojama projektą įgyvendinti 2021 m.  
</t>
    </r>
    <r>
      <rPr>
        <i/>
        <sz val="9"/>
        <rFont val="Times New Roman"/>
        <family val="1"/>
      </rPr>
      <t>Kultūros ir poilsio parkas</t>
    </r>
    <r>
      <rPr>
        <sz val="9"/>
        <rFont val="Times New Roman"/>
        <family val="1"/>
      </rPr>
      <t xml:space="preserve"> -2020 m. projektas baigtas įgyvendinti ir sutvarkyta dokumentacija. 
</t>
    </r>
    <r>
      <rPr>
        <i/>
        <sz val="9"/>
        <rFont val="Times New Roman"/>
        <family val="1"/>
      </rPr>
      <t xml:space="preserve">Jaunimo sodas </t>
    </r>
    <r>
      <rPr>
        <sz val="9"/>
        <rFont val="Times New Roman"/>
        <family val="1"/>
      </rPr>
      <t xml:space="preserve">- 2020 m. tęsiami I etapo rangos darbai. Vykdant rangos darbus buvo pertvarkyti želdiniai, atnaujinami/įrengiami mažosios architektūros elementai, pėsčiųjų ir dviračių takai, apšvietimas, vaikų žaidimo ir sporto aikštelės, viešasis tualetas,  įrengta krepšinio aikštelė, buvo vykdomi kiti statybos darbai. I etapo rangos darbai užbaigti, vyksta statybos užbaigimo procedūros. 
</t>
    </r>
    <r>
      <rPr>
        <i/>
        <sz val="9"/>
        <rFont val="Times New Roman"/>
        <family val="1"/>
      </rPr>
      <t>Kniaudiškių parkas</t>
    </r>
    <r>
      <rPr>
        <sz val="9"/>
        <rFont val="Times New Roman"/>
        <family val="1"/>
      </rPr>
      <t xml:space="preserve"> - 2020 m.užbaigtas rengti techninis projektas, įvyko viešasis projekto pristatymas miesto bendruomenei,  nupirkta ir atlikta Techninio projekto  ekspertizė, gautas statybą leidžiantis dokumentas. Parengti rangos darbų viešojo pirkimo dokumentai, perkami rangos darbai.  Rangos darbus planuojama įvykdyti per 2021 m.</t>
    </r>
  </si>
  <si>
    <t>Nupirkti rangos darbai, su konkurso laimėtoja AB "Panevėžio statybos trestas" pasirašyta rangos sutartis. Projektą planuojama baigti 2021 m.</t>
  </si>
  <si>
    <t>Projektas įgyvendinamas etapais, pagal dvi rangos sutartis: I etapo darbus vykdo UAB „Panevėžio melioracija“ ir S. Pakarklio įmonė (techninė priežiūra -  UAB „Statybos projektų valdymo grupė“); II etapo -  UAB „JK Ranga“ (techninė priežiūra - UAB „Prie Lėvens“). 2020 metais didžioji dalis darbų baigta – teritorija tapo lankoma miesto gyventojų, svečių, 2021 metais numatoma baigti tvarkyti projekto dokumentaciją ir baigti projektą.</t>
  </si>
  <si>
    <t xml:space="preserve">2020 m. AB Statkorpas ykdė Nepriklausomybės aikštės ir jos prieigų sutvarkymo statybos darbus, iškilo būtinybė papildomai atlikti detaliuosius archeologinius tyrinėjimus dėl atrastų kapinių šalia klebonijos. 2021 m. planuojama baigti rangos darbus. Dokumentacijos tvarkymas ir projekto pabaiga numatoma 2022 metais. </t>
  </si>
  <si>
    <t>Miesto viešųjų erdvių atnaujinimui, priežiūrai, poilsio ir rekreacinių zonų infrastruktūros sukūrimui  2020 m. panaudota 2600,4 tūkst. Savivaldybės biudžeto lėšų.</t>
  </si>
  <si>
    <t>Buvo tęsiamas daugiabučių namų teritorijų vidaus kelių bei šaligatvių remontas, bendradarbiaujant su daugiabučių namų savininkų bendrijomis rekonstruotos jų namų teritorijose esančios automobilių stovėjimo aikštelės. Daugiabučių namų teritorijose esančių automobilių aikštelių rekonstravimui, namų įvažoms įrengti skirta 285,0 tūkst.Eur.
2020 m. baigtas projektas „Dviračių infrastruktūros modernizavimas Panevėžio mieste (I etapas)“, „Dviračių takų plėtra Panevėžyje (Nemuno gatvės dviračių tako, (nuo Klaipėdos g. iki Ramygalos g.) rekonstrukcija ir trūkstamų atkarpų įrengimas)“. Šaligatviams, dviarčių takų dangai remontuoti ir prižiūrėti panaudota 514,9 tūkst. Eur</t>
  </si>
  <si>
    <t xml:space="preserve">PMSA Švietimo skyrius, Panevėžio verslo subjektai, KTU
Panevėžio technologijų ir verslo fakultetas, Panevėžio kolegija, PMTP
</t>
  </si>
  <si>
    <t>Atsižvelgus į gyventojų pageidavimus organizuotas autobusų eismas po miesto gimtadienio renginių. Organizuotas moksleivių vežimas 1-uoju M maršrutu. Organizuotas nemokamas keleivių vežimas į Panevėžio miesto Šilaičių civilines kapines Visų šventųjų dieną. UAB Panevėžio autobusų parkui išduota 15 papildomų leidimų vežti keleivius į miesto kapines Visų šventųjų ir Vėlinių dienomis. Organizuotas autobusų eismas pratęsta 9-ojo maršruto trasa.</t>
  </si>
  <si>
    <t xml:space="preserve">Savivaldybė, pristatydama miestą užsienio investuotojams, reklamuoja ir Panevėžio LEZ, pristato naujus investuotojus. Interneto svetainėje yra atskira LEZ rubrika.
Fokusuojamasi į tikslines rinkas, atrenkamos aktualios sritys (baldų gamyba, metalo apdirbimas, elektronika ir kt.) ir kontaktuojama su įmonėsmis. Susidomėjusios įmonės vizituojamos Lietuvoje ir užsienyje. Taip pat dalyvaujama įvairiuose renginiuose, parodose, kontaktų vakaruose, oficialiose dvišalėse delegacijose (Norvegija, Danija, Nyderlandai, Kinija, Ukraina ir kt.).
Šiuo metu LEZ 6 įmonės pasirašiusios sutartis ir nuomojasi ~23,1 ha žemės, jau investuota per 27 mln. Eur, sukurta 503 darbo vietų. 2020 m. papilomai išnuomota 6,7 ha.
2021-2022  m. planuojama  išnuomoti 4 ha, sukurti 640 darbo vietų ir pritraukti 16 mln.Eur.
Išnuomoti žemės ha yra įveiklinami etapais per keletą metų. </t>
  </si>
  <si>
    <t>Parengtas techninis projektas ir 2019 m. gautas statybą leidžiantis dokumentas. 2019 m. pateikta paraiška Lietuvos-Latvijos-Baltarusijos   tarpregioninio bendradarbiavimo programos konkursinei priemonei. Projektui finansavimas neskirtas.</t>
  </si>
  <si>
    <t>2020 m. įgyvendindinamas projektas „Socialinio būsto plėtra“, projektą planuojama užbaigti 2021 m. rugsėjo mėn. 
2021 m. sausio 1 d. būsto laukė 254 šeimos ir asmenys. Per 2020 metus  gauti 85 nauji prašymai, iš jų 81 patenkinta. Sudarytas sąrašas šeimų ir asmenų, turinčių teisę į Savivaldybės būstą (bendrabučiuose). 2021 m. sausio 1 d. patvirtintame sąraše – 39 šeimos ir asmenys.</t>
  </si>
  <si>
    <t>2020 m. buvo tęsiamos projekto veiklos. Pastate adresu Katedros a. 3 UAB "Svalex" atliko dalies patalpų paprastojo remonto darbus: pakeisti ir suremontuoti kambarių ir bendrųjų patalpų sanitariniai mazgai, pakeistos praplatintospatalpų ir balkonų durys, pakeistos pagrindinio įėjimo mechaninės durys į automatines, pakeisti langai, šviestuvai ir el. instaliacija, grindų danga,  bendro naudojimo vonios kambaryje įrengtas lubinis keltuvas, pastate demontuotas  senasis liftas ir sumontuotas naujas, įrengta rekuperacinė  vėdinimo sistema. Pastate adresu Katedros a.4 UAB "CoReal". 2020 m. atliko rekonstrukcijos darbus:  išardytas buvęs senas pastatas ir  pastatytas  naujas uždengtas skardinis stogas, sumontuoti plastikiniai langai, atlikta pastato išorės apdaila. Pastato viduje  sumontuotos pertvaros, atlikta vidaus patalpų apdaila, įrengta vidaus kanalizacijos bei vandentiekio sistemos. Dėl karantino apribojimų šio pastato rekonstrukcijos darbų sutartis pratęsta, darbus planuojama baigti 2021 m.</t>
  </si>
  <si>
    <t xml:space="preserve">Panevėžio miesto 2016–2020 m. mokyklų tinklo pertvarkos plane numatytos priemonės  įgyvendintos. Atlikus stebėseną, parengtas ir miesto taryboje patvirtintas bendrojo ugdymo mokyklų tinklo pertvarkos 2021-2025 metų bendrasis planas.Tenkinant miesto mokinių poreikius 2020 m. įsteigta Panevėžio Matematikos, informatikos ir fizikos akademija (MIFA). </t>
  </si>
  <si>
    <t>Atestacija planuojama ir vykdoma pagal patvirtintas trejų metų programas, 2020 m. atestuoti 22 mokytojai metodininko kvalifikacinei kategorijai ir16 mokytojo eksperto kvalifikacinei kategorijai.</t>
  </si>
  <si>
    <t>2020 m. vykdyti projektai:  „Neformaliojo švietimo infrastruktūros tobulinimas“- suremontuota Muzikos mokyklos koncertų salė, Dailės mokykloje įrengta fotografijos studija; projektas „Panevėžio „Vilties“ progimnazijos vidaus patalpų ir ugdymo aplinkos modernizavimas“, projektas „Panevėžio „Vilties“ progimnazijos pastato modernizavimas, siekiant pagerinti pastato energetines savybes“, projektas „Lopšelio - darželio „Rugelis“ vidaus patalpų ir ugdymo aplinkos modernizavimas“, projektas ,,Panevėžio regos centro „Linelis“ vidaus patalpų ir ugdymo aplinkos modernizavimas”.</t>
  </si>
  <si>
    <t>2020 m. tęsiamas projekto „Lengvosios atletikos maniežo  pastato modernizavimas, Liepų al.4, Panevėžys“ įgyvendinimas. Atnaujintas  Panevėžio sporto komplekso „Aukštaitija“ stadionas (Jakšto g. 1) – rekonstruoti bėgimo takai su sektoriais, įrengta moderni stadiono vejos laistymo sistema. Naujomis tribūnomis (622 sėdimų vietų) gali džiaugtis Panevėžio miesto „Žemynos“ progimnazijos bei miesto bendruomenės stebėdamos aukšto lygio varžybas.
Ikimokyklinio ugdymo mokyklose nuolat atnaujinamos lauko edukacinės erdvės: statomi vaikų žaidimų įrenginiai, įrengiamos specialios saugios dangos, žaidimų aikštelių betoninės dangos atnaujinamos (išdažomos) ir pritaikomos  edukacinėms veikloms - pažinimo, skaičiavimo, matavimo užduotims.</t>
  </si>
  <si>
    <t>Panevėžio mieste besimokantiems mokiniams sudarytos sąlygos mokytis nuotoliniu būdu 100 proc</t>
  </si>
  <si>
    <t xml:space="preserve">2020 m. Savivaldybės finansinė parama – 6894 Eur – skirta toliau iš dalies finansuoti ir pusę metinės studijų kainos apmokėti Panevėžio kolegijos 6 nuolatinėse ir ištęstinėse studijose studijuojantiems studentams, naujai skirta finansinė parama 4 Panevėžio kolegijos ikimokyklinį ir priešmokyklinį ugdymą studijuojantiems studentams, kelionės išlaidos sesijų metų iš dalies kompensuotos 1 persikvalifikuojančiam pedagogui. </t>
  </si>
  <si>
    <t xml:space="preserve">Kultūros ir meno įstaigose savanoriavo  166 savanoriai (Elenos Mezginaitės viešojoje bibliotekoje 5 vaikų vasaros stovyklų metu talkino 5 savanoriai. Kraštotyros muziejuje - 3 savanoriai talkino organizuojant G. Petkevičaitės-Bitės medalio „Tarnaukite Lietuvai“ įteikimo ceremoniją,  konferenciją - diskusiją „Nepriklausomybės atkūrimui 30. Pasiekimai. Problemos. Praradimai“, konferenciją „Iš Panevėžio praeities: antisovietiniai ir alternatyvūs judėjimai“ . Muzikiniame teatre - 26 savanoriai talkino organizuojant 30 renginių, kultūros centre Panevėžio bendruomenių rūmuose - 103,  organizuojant renginius - „Miesto gimtadienis", „Vasarvidžio šventė" ir kitas miesto šventes. Kino centre „Garsas“ 30 savanorių talkino organizuojant 7 renginius:XVI tarptautinis filmų festivalis „Europos kinas ir dieną, ir naktį“, „Aš+miestas=Kinas“ ir kt.)  </t>
  </si>
  <si>
    <t>Finansuoti 4 projektai: Dailės galerijos projektas „Kooperacija“, kino centro „Garsas“ projektas „Mano mokytojas – kinas“, Panevėžio apskrities Gabrielės Petkevičaitės-Bitės viešosios bibliotekos projektas „Šiaurės šalių vaikų knygos potvynis“, asociacijos „Aukštaičių kultūros draugija“ projektas „Etninės kultūros populiarinimo renginių ciklas „Etnokultūriniai mokymai Panevėžyje“. Kofinansuoti du projektai, Lietuvos kultūros tarybai skyrus 6,5 tūkst. Eur finansavimą.</t>
  </si>
  <si>
    <t>Dalinai finansuota 12 kultūros ir meno projektai. Iš jų 3 dėl COVID-19 situacijos Lietuvoje nebuvo galimybės įgyvendinti. Šių projektų įgyvendinimui skirtos lėšos grąžintos į Savivaldybės biudžetą (6,4 tūkst Eur). Kofinansuotas vienas projektas, Lietuvos kultūros tarybai skyrus 7,1 tūkst. Eur finansavimą.</t>
  </si>
  <si>
    <t>Paskelbus Lietuvoje karantiną dėl COVID -19 pandemijos, sustabdyta kultūros ir meno įstaigų veikla.  To pasekoje nepasiektas planuotas renginių skaičius. Visas dėmesys buvo skirtas, organizuojant  išskirtinius miesto masinius renginius (Vasario 16-osios, Kovo 11-osios dienos renginiai,  miesto gimtadienis ir kt.).</t>
  </si>
  <si>
    <t>Tarptautinis akmens skulptūros simpoziumas „Skulptūros tarp mūsų" 2020 m. nevyko.</t>
  </si>
  <si>
    <t xml:space="preserve">2020 m. buvo planuota 22 išskirtiniai miesto masiniai renginiai (Vasario 16-osios, Kovo 11-osios dienos renginiai,  miesto gimtadienis ir kt.). Dėl  COVID -19 pandemijos 7 renginiai nesuorganizuoti.  </t>
  </si>
  <si>
    <t>Finansuotas projektas „„Kultūrinės paralelės. Panevėžio tapytojai Liunene“, tačiau dėl COVID-19 karantino, projekto įgyvendinti nebuvo galimybės. Projekto įgyvendinimui skirtos 1300 Eur lėšos grąžintos į biudžetą.</t>
  </si>
  <si>
    <t>Dalinai finansuota 11 profesionalaus meno projektų:  teatro meno (2), dailės (5), muzikos (4). Kofinansuoti 4 projektai, Lietuvos kultūros tarybai skyrus 27,3 tūkst. Eur finansavimą.</t>
  </si>
  <si>
    <t xml:space="preserve">Paremti 6 tarptautiniai profesionalaus meno festivaliai: kino („Europos kinas ir dieną, ir naktį“, „Kino pavasaris Panevėžyje“), dailės (IV tarptautinis meninio stiklo simpoziumas „GlassJazz`20“ , tarptautinis tapytojų pleneras „Panevėžys 2020“, skirtas K. Naruševičiui atminti), teatro (Tarptautinis lėlių teatrų festivalis „Lėlė gatvėje 2020 m.“), šokių (XII tarptautinis vaikų tautinių šokių festivalis „Mes nupinsim šokių pynę 2020“). Iš jų 2 prokektai neįgyvendinti dėl paskelbto COVID-19 karantino. 4,2 tūkst. Eur lėšos grąžintos į biudžetą. </t>
  </si>
  <si>
    <t>2019 m. spalio 23 dieną Stasio Eidrigevičiaus menų centras su Centrine projektų valdymo agentūra pasirašė sutartį dėl projekto „Stasio Eidrigevičiaus menų centro Panevėžyje įkūrimas modernizuojant viešąją kultūros infrastruktūrą“ finansavimo iš Europos Sąjungos struktūrinių fondų lėšų.
2020 m. buvo kuriama SEMC strategija. Išgryninta įstaigos vizija, misija ir pagrindinės veiklos. Dalyvauta su savo stendu Vilniaus knygų mugėje. Išleisti 4 atvirukai su S. Eidrigevičiaus kūrinių reprodukcijomis.  Pagamintos šilkinės skarelės su S. Eidrigevičiaus kūrinių reprodukcijomis. Kūrinių aprašai nerengti, nes įstaiga neturėjo reikalingos kvalifikacijos specialistų. Neįsigyta meno kūrinių, nes neturima saugojimo vietos bei kvalifikuotų specialistų, galinčių nustatyti kūrinių meninę vertę.</t>
  </si>
  <si>
    <t>2020 m.  pristatytas visuomenei nauja  Panevėžio istorijos ekspozicija: Epochų dialogai (jos dalys: „Didžiuojamės Panevėžiu“, „Panevėžio krašto etnografija“, „Priešistorė“,  „Modernėjantis miestas“, „Raudonasis teroras“, „Okupacijos gniaužtuose 1940-1990“, „Panevėžio kraštas 1918-1940“</t>
  </si>
  <si>
    <t>2020 m. Savivaldybės viešoji biblioteka nebuvo modernizuojama.</t>
  </si>
  <si>
    <t>Suremontavus memorialines patalpas pastate Šv.Zitos g.18, išeksponuota  kilnojamoji paroda „G. Petkevičaitė-Bitė: gyvenimas žmogui ir tėvynei“ ;  surengta  G. Petkevičaitės-Bitės atminimo medalio „Tarnaukite Lietuvai“ įteikimo ceremonija.</t>
  </si>
  <si>
    <t>2020 metais VšĮ Panevėžio mechatronikos centras (PMC) kartu su Kauno technologijos universiteto Panevėžio verslo ir technologijų fakultetu (KTU PTVF) ir AB "Roquette Amilina" tęsė projekto "Aukštos maistinės vertės iš kviečių atliekų išskyrimas" vykdymą, finansuojamą per Lietuvos mokstų tarybą (LMT) projekto "Mokslininkų iš užsienio pritraukimas vykdyti mokslinius tyrimus“ priemonę. Taip pat kartu su KTU PTVF buvo pradėtas naujas  projektas "Elektrostatinių mikrostruktūrų taikymas aplinkos ir visuomenės sveikatos stebėsenos jutikliams", kurio metu projektuojami, konstruojami ir testuojami inovatyvūs dujų ir bio– jutikliai. Projektuotas finansuojamas per LMT ir bus vykdomas iki 2023 m. rugsėjo mėnesio. Be to, kartu su KTU buvo vykdomas realistiško vairavimo simuliatoriaus projektavimas ir konstravimas. Projektas finansuotas per Mokslo, inovacijų ir technologijų agentūrą (MITA) ir privačią kompaniją. Projektas pabaigtas 2021 metų vidury. PMC taip pat tęsė kvalifikacijos kėlimo programą, surengiant automatizavimo (automatikos valdiklių, pneumoautomatikos) kursus Panevėžio regiono įmonių darbuotojams. Taip pat buvo bendradarbiaujant su įvairiomis Panevėžio ir Lietuvos įmonėmis, tokiomis kaip Lankmeta, Adax, Factobotics, Neurotechnology ir KTU, atliekant užsakomuosius tyrimus, vykdant eksperimentinę veiklą ir kitą ekspertinę veiklą.</t>
  </si>
  <si>
    <t xml:space="preserve">Investicinio projekto „Geriamojo vandens tiekimo ir nuotekų tvarkymo sistemų renovavimas ir plėtra Panevėžio mieste ir rajone" 2017-2020 m. įgyvendinimas. Per 2020 m. vandentiekio tinklų rekonstruota 3,83 km.     </t>
  </si>
  <si>
    <t>Investicinio projekto „Geriamojo vandens tiekimo ir nuotekų tvarkymo sistemų renovavimas ir plėtra Panevėžio mieste ir rajone" 2017-2020 m. įgyvendinimas. 2017 - 2019 m. paklota 19,5 km vandentiekio tinklų ir 19 km nuotekų tinklų Žemaičių, Durpyno, Šiaulių, Stoties, Velžio kel.gatvėse ir Panevėžio miesto pietvakarinėje dalyje. 2020 m. vandentiekio ir nuotekų tinklai nebuvo klojami, vyko projektavimo darbai.</t>
  </si>
  <si>
    <t xml:space="preserve">Investicinio projekto „Geriamojo vandens tiekimo ir nuotekų tvarkymo sistemų renovavimas ir plėtra Panevėžio mieste ir rajone" 2017-2020 m. įgyvendinimas. Per 2020 m. nuotekų šalinimo tinklų rekonstruota 2,56 km. </t>
  </si>
  <si>
    <t>Vykdomi darbai pagal 2014-2020 m. ES fondų investicinių veiksmų programos priemonę „Šilumos tinklų modernizavimas ir plėtra".  2020 m. užbaigti 2 šilumos tinklų rekonstravimo projektai.  Dar 3 šilumos tinklų rekonstravimo projektai tęsiami, jų pabaiga 2021 m.</t>
  </si>
  <si>
    <t>2357,8</t>
  </si>
  <si>
    <t>Pratęsus projekto „Oro kokybės valdymo plano parengimas ir taršos mažinimo priemonių įgyvendinimas“ finansavimo administravimo sutartį, 2020 metais buvo įsigytas dar vienas (papildomai)  gatvių ir šaligatvių priežiūros ir valymo automobilis. Projektas įgyvendintas.</t>
  </si>
  <si>
    <t>Priemonės numatytos Panevėžio miesto savivaldybės aplinkos oro kokybės gerinimo priemonių plane yra įgyvendinamos (šilumos trasų renovacija, gatvių valymo atliekų surinkimas, bešeimininkių atliekų tvarkymas, tvarkomi seni dviračių takai, tiesiami nauji dviračių takai, optimizuojamas viešojo keleivinio transporto matšrutų tinklas, įrengti dviračių stovai prie pagrindinių miesto traukos vietų, įrengiamos elektromobilių įkrovimo stotelės, asfaltuojamos žvyruotos gatvės, sodinami augalai šalia taršos šaltinių mieste).</t>
  </si>
  <si>
    <t>Atlikti Nevėžio upės vandens kokybės tyrimai ir nustatyta vandens būklė.
Vykdyta Nevėžio upės vagos priežiūra upės atkarpoje, ribojamoje J.Biliūno–Vakarinės gatvių (pašalinta vandens augmenija).                                                                    Į senvagę įleista amūrų ir plačiakakčių vandens augalijai naikinti.</t>
  </si>
  <si>
    <t>Surinktų gatvės valymo atliekų kiekis tvarkomas pagal skirtą finansavmą. Todėl faktiniai rodikliai skiriasi nuo planinių. 2020 m. miesto bendrojo naudojimo teritorijoje susidarė toks bešeimininkių padangų kiekis.</t>
  </si>
  <si>
    <t xml:space="preserve">Buvo vykdomas tyliosios viešosios zonos triukšmo bei maudyklų vandens kokybės monitoringas. 2020 metais buvo rengiama nauja Panevėžio miesto savivaldybės aplinkos monitoringo programa, kurią Savivaldybės tarybapatvirtino 2020 m. lapkričio 26 d. sprendimu Nr. 1-350.
</t>
  </si>
  <si>
    <t>Panevėžio socialinių paslaugų centre veikia vaikų dienos centras. Paslaugų gavėjų - 45. 2020 m. įvyko SPC vaikų dienos centro akreditacija. Dienos socialinės globos centre vietų skaičius  išliko toks pat - 15 vietų (yra keletas laisvų vietų). Poreikis patenkintas. Asmenų, laukiančių dienos socialinės globos paslaugoms, nebuvo. 314 asmenų teikiamos pagalbos į namus paslaugas Kompleksinės nuolatinės specialistų priežiūros paslaugos (dienos socilainės globos paslaugos) asmens namuose suteiktos 53 asmenų. Nakvynės namų skyriaus laikino apnakvindinimo paslauga pasinaudota 136, o laikino apgyvendinimo paslauga pasinaudota 67 kartus.</t>
  </si>
  <si>
    <t xml:space="preserve">Savivaldybė dalyvauja projekte ,,Integralios pagalbos paslaugų, teikiamų namuose, plėtra ir kokybės gerinimas Panevėžio mieste“. Mieste integralios pagalbos projektus vykdo trys įstaigos: SPC, Šv. Juozapo globos namai ir VšĮ Integruotų sveikatos paslaugų centras. 2020 m. paslaugas gavo 53 sunkios negalios gyventojų.
Tęsiamos ES finansuojamo kompleksinių paslaugų šeimai projekto veiklos –  Bendruomeniniai šeimos namai. Projekto partneris – Šv. Juozapo globos namai. 
</t>
  </si>
  <si>
    <t xml:space="preserve"> 2020 m. Panevėžyje globojami 146 vaikai, iš jų 96 – globėjų šeimose. Per metus nustatyta 30 naujų vaikų globos (rūpybos) atvejų. Vis daugiau vaikų, patekusių į globos sistemą, apgyvendinami ne institucijoje, o globėjų šeimose. Globėjų šeimose laikinoji globa nustatyta 18 atvejų. Panevėžio socialinių paslaugų centro Globos centro (toliau- Globos centro) budinčių globotojų šeimose 10 atvejų, socialinės globos įstaigoje – tik 2 atvejai. Nė vienas mažylis iki 3 metų nebuvo laikinai apgyvendinamas globos įstaigoje. Šiam teigiamam rodikliui įtakos turėjo sėkmingas Panevėžio miesto savivaldybės vaikų globos sistemos pertvarkos 2016–2020 m. veiksmų plano priemonių vykdymas, Globos centro veiklos ir atvejo vadybos proceso koordinavimas. Suformuota nuosekli ir koordinuota pagalbos ir paslaugų sistema Panevėžio mieste, kuri socialinių problemų turinčiai šeimai, vaikui, likusiam be tėvų globos, sudaro sąlygas gauti individualias, pagal nustatytus poreikius paslaugas ir, nepatiriant socialinės atskirties, leidžia vaikui augti saugioje, jo raidai palankioje aplinkoje – globėjų, budinčių globotojų šeimoje, ypatingais atvejais – bendruomeniniuose vaikų globos namuose, atitinkančiuose šeimos sąlygas. Globos centre pagal individualios veiklos sutartis dirba 6 budinčių globotojų šeimos, vidutiniškai per mėnesį suteikiančios trumpalaikę socialinę globą 13 vaikų ( 2019 m. vidurkis 11 vaikų į mėnesį). Globos centras teikia nuolatinę pagalbą: suteiktos 3945 unikalios paslaugos globėjams (rūpintojams), budintiems globėjams, šiose šeimose gyvenantiems globojamiems (rūpinamiems) vaikams ir asmenims besirengiantiems globoti vaikus, pravesti pagrindiniai ir tęstiniai mokymai globėjų grupei pagal globėjų, įtėvių mokymų programą (toliau- GIMK), parengtos išvados dėl tinkamumo globoti vaikus bei tenkinti jų poreikius. 
</t>
  </si>
  <si>
    <t xml:space="preserve">
2020 metais išlaikytas esamų gavėjų skaičių. Visos vietos užimtos (70 paslaugų gavėjų).   </t>
  </si>
  <si>
    <r>
      <t>Vykdomas CPVA projektas ,,VšĮ Šv. Juozapo globos namų infrastruktūros modernizavimas ir paslaugų plėtra įkūriant grupinio gyvenimo namus" (2.2.1.4. priemonė).</t>
    </r>
    <r>
      <rPr>
        <sz val="9"/>
        <rFont val="Times New Roman"/>
        <family val="1"/>
      </rPr>
      <t xml:space="preserve"> </t>
    </r>
    <r>
      <rPr>
        <sz val="9"/>
        <rFont val="Times New Roman"/>
        <family val="1"/>
        <charset val="186"/>
      </rPr>
      <t>Projektas vykdomas, pasirašyta savarankiško gyvenimo namų statybos – rekonstravimo darbų rangos sutartis.</t>
    </r>
  </si>
  <si>
    <t xml:space="preserve">Buvo organizuoti Panevėžio miesto savivaldybės sporto organizacijų projektų įgyvendinimo trimetės (2020–2022 m.) programos (toliau – Trimetė programa) bei Panevėžio miesto savivaldybės sporto renginių projektų (toliau – Sporto renginių projektų) finansavimo konkursai. Trimetės programos konkurso tikslas – skatinti Panevėžio miesto komandinių žaidimų atstovus, žaidžiančius Lietuvos aukščiausiosiose lygose, techninių sporto šakų atstovus, dalyvaujančius Lietuvos čempionatuose, ir individualių sporto šakų atstovus, dalyvaujančius Europos bei pasaulio taurės varžybose ar čempionatuose, siekti kokybinių ir kiekybinių sporto rezultatų. Prisidėti prie teigiamo miesto įvaizdžio kūrimo, garsinimo, reprezentavimo ir rezultatyvaus atstovavimo (finansuota 24 sporto klubai, ugdantys aukšto meistriškumo sportininkus). Sporto renginių projektų konkurso tikslas – atrinkti ir finansuoti sporto organizacijų projektus, skirtus sporto renginio (-ių) organizavimui Panevėžio mieste. Buvo pateikta 21 finansuotina paraiška. Finansuoti tarptautiniai, tradiciniai ar sporto renginiai skirti Panevėžio miesto atmintinoms datoms paminėti ir/arba jubiliejiniai renginiai, skirti įžymių panevėžiečių atminimui. Buvo įgyvendinti šie projektai: tradicinis 33-asis tarptautinis šachmatų festivalis „Panevėžys Open 2020“, Lietuvos irklenčių taurė ir Baltijos šalių irklenčių taurė (Baltic SUP taurės etapas), Lietuvos baidarių ir kanojų irklavimo meistrų čempionatas V. Ščiukos taurė,  Jaunimo ir šeimų sporto festivalis ir kt. Dėl 2020 m. visame pasaulyje, taip pat ir Lietuvoje, kilusios COVID-19 pandemijos, įvestų karantinų, ribojimų ne visi projektai buvo įgyvendinti.
</t>
  </si>
  <si>
    <t xml:space="preserve">Dėl pasaulyje, šalyje susiklosčiusios situacijos (Covid-19 infekcijos plitimo), paskelbtų karantinų, bei šalyje įvestų apribojimų, buvo suorganizuotos tarptautinės varžybos: Tarptautinės galiūnų varžybos ,,Stihl Savickas classic 2020“; Tarptautinės, tradicinės krepšinio varžybos ,,Raimundas Sargūnas CUP“. </t>
  </si>
  <si>
    <t>Vykdoma pagal skiriamas lėšas (remiamos biudžetinių ir nevyriausybinių  sporto organizacijų veiklos programos). 
Panevėžio sporto centro (toliau - Centro) bazėse vyko 97 renginiai, sporto pratybose ir varžybose dalyvavo 10 570  sportininkų, renginius stebėjo apie 2000 žiūrovų. Sportininkų bendrabutyje gyveno 2430 renginių dalyvių ir sportininkų ir svečių. Sporto centre 16-koje sporto šakų sukomplektuota 111 sportinio ugdymo grupių, čia treniravosi 1 280 ugdytinių. 
,,Žemynos“ progimnazijos baseine 2020 m. tarifikuotos 27 sportinio plaukimo ir 2 sveikatingumo grupės. Treniravosi 340 mokinių, su jais dirbo 10 trenerių. ,,Žemynos“ rogimnazijos aukšto sportinio meistriškumo plaukikai turėjo galimybę dalyvauti Baltijos šalių čempionate (9 plaukikai), Lietuvos plaukimo federacijos (toliau – LPF) sprinto taurės varžybose, Lietuvos čempionate. Projekte ,,Mokėk plaukti ir saugiai elgtis vandenyje 2020“ plaukimo pagrindų mokėsi 250 antrokų.                                                  VšĮ futbolo akademijoje ,,Panevėžys“  2020 m. Futbolo akademijoje tarifikuotos 28 grupės, kuriose ugdomi 423   jaunieji futbolininkai.
Finansuotų nevyriausybinių sporto organizacijų  programų skaičius - 45, sportuojančiųjų skaičius - virš 4700.</t>
  </si>
  <si>
    <r>
      <t xml:space="preserve">PMSA Sporto </t>
    </r>
    <r>
      <rPr>
        <sz val="9"/>
        <rFont val="Times New Roman"/>
        <family val="1"/>
        <charset val="186"/>
      </rPr>
      <t>skyrius,
BĮ Panevėžio sporto centra</t>
    </r>
    <r>
      <rPr>
        <sz val="9"/>
        <rFont val="Times New Roman"/>
        <family val="1"/>
      </rPr>
      <t xml:space="preserve">s
</t>
    </r>
  </si>
  <si>
    <t>PMSA Sporto skyrius,
BĮ Panevėžio sporto centras</t>
  </si>
  <si>
    <t xml:space="preserve">Iš dalies finansuojamos aukšto meistriškumo sportininkų rengimo programos, skirtos premijas aukšto meistriškumo sportininkams ir jų treneriams už sporto laimėjimus. Olimpinei ir nacionalinei rinktinei parengtų sportininkų skaičius - 166, pasaulio ir Europos pirmenybėse dalyvavusių miesto sportininkų  skaičius - 11, remiamų žaidimų sporto komandų skaičius - 3, Olimpinėse žaidynėse, Pasaulio ir Europos čempionatuose laimėtų prizinių  vietų skaičius - 4. </t>
  </si>
  <si>
    <t xml:space="preserve">Tęsiamas Panevėžio sporto centro Lengvosios atletikos maniežo pastato modernizavimas, Liepų al. 4, Panevėžys. Pagal maniežo modernizavimo projektą perdažytos vidaus sienos, įsigyti  sertifikuoti šuolio į aukštį sektorius ir imtynių kilimas, keičiama danga. Nupirktos 1 144 vietų žiūrovų tribūnos, mobilus informacinis LED ekranas. Atnaujintas  Panevėžio sporto komplekso „Aukštaitija“ stadionas, Jakšto g. 1, Panevėžys – rekonstruoti bėgimo takai su sektoriais, įrengta moderni stadiono vejos laistymo sistema. 
 </t>
  </si>
  <si>
    <t>PMSA Sporto skyrius,
BĮ Panevėžio  sporto centras</t>
  </si>
  <si>
    <t xml:space="preserve">Panevėžio miesto poliklinikoje atlikti pastato remonto darbai, įsigyta odontologinė įranga. Panevėžio greitosios medicinos pagalbos stoties įrengta buitinė gamybinė nuotekynė, stoginė, automobilių parkavimo aikštelė; įsigyta medicinos įranga (defibriliatoriai, elektrokardiografai; atsiurbėjai, nešiojami radijo terminalai, nešiojama radijo stotis); įsigyti nauji 2 GMP automobiliai, baldai kabinetui. Panevėžio fizinės medicinos ir reabilitacijos centro įsigyta medicininės įrangos (kompresinės terapijos įranga, defibriliatorius, elektroterapijos ir magneto terapijos prietaisai; povandeninio masažo vonia, deguonies koncentratoriai; smūginės bangos terapijos prietaisas; termoskeneris); baldai kabinetų įrengimui, minkštasuoliai, spintelės; elektrinė masažo kušetė; oro sausintuvai; glaistymo sistema, vakuumavimo įrankių komplektas vėdinimo sistemai, šilumos palaikymo spintelė); mobilūs telefonai. Panevėžio palaikomojo gydymo ir slaugos ligoninė įsigijo medicininė įrangos (plaučių ventiliaijos aparatas; pacientų monitoravcimo įranga; deguonies koncentratorius; atnaujino elektrinė viryklė, daržovių pjaustyklė; įsigytos mobilios vonios, dušo vėžimėliai. Panevėžio miesto odontologijos poliklinika įsigijo juostų užlydimo aparatą, kompresorius; sodapūtę, atnaujino baldus (suolai pacientams); remontuotas sterilizatorius prailginant tarnavimo laiką (išdidinta vertė).  </t>
  </si>
  <si>
    <t xml:space="preserve">Suorganizuoti 2259 renginiai (akcijos, seminarai, paskaitos, praktiniai užsiėmimai ir kt.), kuriuose dalyvavo 55417 Panevėžio miesto gyventojai. Net 25 proc. šių renginių buvo skirta penkių savivaldybės visuomenės sveikatos stebėsenos probleminių rodiklių gerinimui. Pagal specialiąją programą surengta 484 renginių ar suteikta kitų tiesioginių paslaugų 6324 asmenims. Panevėžio miesto gyventojų. Visuomenės sveikatos biuras stebėjo sveikatos rodiklius, užtikrino sveikatos priežiūros paslaugų teikimą gyventojams, ugdymo įstaigose, organizavo privalomus higienos ir pirmosios pagalbos mokymus, vykdė ankstyvosios intervencijos, skirtos nereguliariai vartojantiems psichoaktyviąsias medžiagas ar eksperimentuojantiems jomis jaunuoliams, užsiėmimus. Su kitomis įstaigomis teikė širdies ir kraujagyslių ligų, cukrinio diabeto rizikos grupės asmenų sveikatos stiprinimo paslaugas, vykdė psichikos sveikatos gerinimo, sveikos mitybos įgūdžių formavimo ir fizinio aktyvumo skatinimo priemones, vykdė supratimo apie mikroorganizmų atsparumą antimikrobinėms medžiagoms didinimą.
</t>
  </si>
  <si>
    <t xml:space="preserve">Visuomenės sveikatos biuras bendradarbiavimo pagrindu įgyvendino virš 10 sveikatinimo programų ar projektų. ES lėšomis finansuojamas projektas ,,Sveikos gyvensenos skatinimas Panevėžio mieste“ Nr.08.4.2-ESFA-R-630-51-004 Suorganizuoti Švietėjiški renginiai Panevėžio miesto įstaigose. Pravesta 17 švietėjiškų renginių senjorams (vieno renginio trukmė 4 val.: 2 val. teorijos, 2 praktikos), juose dalyvavo 261 dalyvis. Įvyko Internetiniai sveikatinimo seminarai. Seminarai vyko per Zoom programėlę, dalyvavo 3 vaikų grupės iki 18 m. po 50 vaikų ir 3 senjorų grupės po 50, dalyvavo 300 dalyvių.Pravestas švietėjiškas renginys senjorams tema „Sveikas žmogus – laimingas žmogus“, dalyvavo 31 senjoras, renginio trukmė 4 val. Suorganizuotos dvi sveikatinimo stovyklos vaikams iki 18 m., dalyvavo 45 vaikai. Stovyklų trukmė 3 d. po 8 val.                    </t>
  </si>
  <si>
    <t>Paslauga teikiama ne pirmus metus. Teikta visapusiška informacija apie savipagalbos grupes, jie buvo skatinami tirtis, o prireikus – gydytis, dalijamos medicininės paskirties prekės keičiami švirkštai, atlikti  ŽIV testai. 
2020 metais fiksuota 416 apsilankymų, teiktos konsultacijos, išdalinti sterilūs švirkštai ir adatos, atlikti 84 ŽIV testai (rezultatas neigiamas).</t>
  </si>
  <si>
    <t>Vykdoma išorinės reklamos leidimų peržiūra ir patikrinimas. Panevėžio m. savivaldybės internetiniame puslapyje veikia interaktyvi išorinės reklamos peržiūros platforma. Parengtas išorinės reklamos specialusis planas.</t>
  </si>
  <si>
    <t>Panevėžio miesto savivaldybė parengė ir 2018-07-23 Savivaldybės taryba patvirtino Panevėžio miesto darnaus judumo planą (DJP). Jame pateiktos rekomendacijos darniam judumui vystyti, apibrėžti variantai ir suformuluota vizija „Panevėžys – gyvybingas regiono centras, kuriame lengva ir patogu judėti visiems“. Svarbiausios priemonės bus skiriamos gerinti judėjimo sąlygas pagrindinėse gatvėse bei lokaliuose centruose, skatinti pėsčiųjų ir dviračių eismą. DJP buvo rengiamas keliais etapais. Pirmuoju atlikta visapusė miesto transporto ir žmonių keliavimo įpročių analizė, numatytos tendencijos. Antruoju parengtos rekomendacijos, trečiuoju apibrėžti judumo variantai iki 2030 m. ir pateiktas ekonominis vertinimas, sudarytas veiksmų iki 2020 m. planas, apskaičiuotos preliminarios jam įgyvendinti reikalingos lėšos.  Projektas parengtas ir pagal galimybes įgyvendinamas.</t>
  </si>
  <si>
    <t>Rengiamas teritorijos, ribojamos Respublikos g., Kranto g., Topolių al. ir registruotų sklypų pietinėje pusėje detalusis planas (baigiamasis etapas). 2020 m. sausio 30 d.Tarybos sprendimu Nr. 1-2  patvirtintas Panevėžio m. istorinės dalies teritorijos ir apsaugos zonos ribų nustatymo bei tvarkymo specialiojo plano keitimas.</t>
  </si>
  <si>
    <t>2020 m. nebuvo ruošiami  pastatų atnaujinimo, esančių miesto istorinėje dalyje, dokumentai, pagal kuriuos būtų nustatomas  nekilnojamojo kultūros paveldo objektų tvarkymo planas (tvarka), kadangi planas reikalauja didelių išlaidų. Tokią tvarką planuojame paruošti rengiant 2021-2027 metų strateginį planą.</t>
  </si>
  <si>
    <t>J.Balčikonio gimnazija yra parengusi ir su Panevėžio Kultūros paveldo dapartamentu suderinusi specialiuosius paveldosaugos reikalavimus dėl palėpių įrengimo. Techninį projektą rengia J.Balčikonio gimnazija. Parengus projektą, bus prašoma lėšų iš  Kultūros paveldo departamento ir savivaldybės biudžeto. J.Balčikonio gimnazija 2020 m. nesikreipė į Savivaldybę dėl lėšų skyrimo palėpių įrengimui.</t>
  </si>
  <si>
    <t>Pateikta paraiška Lietuvos verslo paramos agentūrai Europos Sąjungos fondų investicijoms gauti pagal 2014–2020 metų Europos Sąjungos fondų investicijų veiksmų programos 4 prioriteto „Energijos efektyvumo ir atsinaujinančių išteklių energijos gamybos ir naudojimo skatinimas“ 04.3.1-LVPA-T-116 priemonę „Gatvių apšvietimo modernizavimas“. LR energetikos ministro 2020 m. gruodžio 10 d. įsakymu Nr. 1-414 skirtas 2 mln. eurų finansavimas projektui „Panevėžio miesto gatvių apšvietimo modernizavimas“.
Suremontuoti  Katedros g. apšvietimo tinklai už 15,8 tūkst. eurų. Suprojektuoti ir suremontuoti  apšvietimo tinklai Klaipėdos g. dalies (nuo J. Tilvyčio g. iki Vilniaus g.) ir Vilniaus g. dalies (nuo Klaipėdos g. iki J. Basanavičius g.) pietinėje pusėje už 58,6 tūkst. Eur. Atlikta Tinklų g. apšvietimo tinklų įrengimo darbų už 69,6 tūkst. eurų.</t>
  </si>
  <si>
    <t>Naujai renovuotų daugiabučių namų augimas &gt; 5 proc.</t>
  </si>
  <si>
    <t>Savivaldybės atsinaujinančių energijos išteklių plėtros finansavimo programos rengimas atidėtas iki bus parengtas Savivaldybės atsinaujinančių energijos išteklių plėtros planas ir bus parengta Savivaldybės daugiabučių namų kvartalų energinio efektyvumo didinimo programa.</t>
  </si>
  <si>
    <t xml:space="preserve">Įgyvendinant projektą „Elektromobilių įkrovimo prieigų tinklo kūrimas Panevėžio mieste“ įrengtos 3 didelės galios elektromobilių įkrovos stotelės Elektros g. 9, Savanorių a. (prie Laisvės a. 17) ir Parko g. 12. Elektromobilių įkrovos paslaugos visiems vartotojams bus teikiamos nemokamai 24 valandas per parą, 7 dienas per savaitę iki 2024 metų.  </t>
  </si>
  <si>
    <t xml:space="preserve">Darbai artimiausiu metu neplanuojami dėl lėšų stokos. </t>
  </si>
  <si>
    <t>Vadovaujantis 2019-06-17 Tarybos sprendimu Nr. TSP-226, pakeistas Integruotos teritorijų vystymo programos 2.1.8 punktas, vietoj „dviračių vietų įrengimo ir "Bike sharing" sistemos diegimas", įrašyta „Darnaus judumo priemonių diegimas".Iš darnaus judumo priemonių yra įgyvendinami šie projektai:
1.	„Intelektinės transporto sistemos diegimas Panevėžio mieste“ (bus modernizuotas šviesoforų tinklas: Basanavičiaus g. – Vilniaus g.; J. Basanavičiaus – Ukmergės g.; J. Biliūno g. – Velžio kelias – Vilniaus g. – Pajuostės pl.; J. Basanavičiaus g. – Savanorių a.; Vilniaus g. – Ramygalos g.; J. Basanavičiaus g. – Elektros g. ir juos prijungiant prie bendros ITS sistemos. Sukurta intelektinė transporto sistema pagerins eismo srautų valdymą ir kontrolę.
2.	„Darnaus judumo priemonių diegimas Panevėžio mieste“ (e-bilieto diegimas)</t>
  </si>
  <si>
    <t>2020  metais Užimtumo tarnyba atliko 2021 metų Panevėžio regiono darbo rinkos prognozę (tyrimą), remiantis ekonominių ir demografinių rodiklių analizės rezultatais, šalies ekonomikos ekspertų išvadomis, taip pat darbdavių atsakymais į klausimus apie verslo perspektyvas, darbo vietų steigimą ir likvidavimą įmonėse.</t>
  </si>
  <si>
    <t>2020 m. per įvairias programas į profesinį mokymą nusiųsti 366 bedarbiai iš Panevėžio miesto. Daugiausiai pagal profesijas: C, CE vairuotojo, krautuvų vairuotojo, metalų suvirintojo, siuvėjo, elektromontuotojo, kasininko pardavėjo. 70 proc. baigusių profesinį  mokymą miesto gyventojų  pradėjo dirbti 2020 metais. Vidutinis metinis bedarbių proc. nuo darbingo amžiaus gyventojų Panevėžio m. 2020 m. -12,7</t>
  </si>
  <si>
    <t>Įgyvendinamas projektas „Transformacija iš apleistų erdvių į išpuoselėtas“. Paruošta numatytos sutvarkyti teritorijos Skaistakanio parke darbų koncepcija. 2020 m.parengtas teritorijos sutvarkymo  techninis projektas ir nupirkti rangos darbai (teritorijos valymas, naujų želdynų kūrimas, takų, mažosios architektūros elementų, teritorijos apšvietimo įrengimas ir kt.). Projekto darbai užbaigti 2021 m.</t>
  </si>
  <si>
    <t xml:space="preserve">Leidimai, licenzijos, įvairios sąlygos išduodami pagal įstatymuose numatytus terminus. 2018 m. supaprastinta leidimų prekiauti ir teikti paslaugas viešose vietose išdavimo tvarka. 
2020 m. tęsiamas projektas „Paslaugų ir asmenų aptanavimo kokybės gerinimas Panevėžio miesto ir Panevėžio rajono savivaldybėse“. 
Visos informacinės visuomenės plėtros priemonės sudaro sąlygas administracinei naštai mažinti.
Plėtojamas informacinių ir ryšių technologijų taikymas kasdieninėje įstaigų veikloje.
E. plėtros skyrius kompiuterizavo visų biudžetinių įstaigų dokumentų valdymą, įdiegiant dokumentų valdymo informacinę sistemą „Avilys“.
Siekiant sumažinti administracinę naštą ir pakartotinio duomenų kaupimo, efektyvesnio Savivaldybės finansų valdymo Savivaldybės biudžetinėse įstaigose  įdiegta finansų valdymo ir buhalterinės apskaitos informacinė sistema „Biudžetas VS“.
</t>
  </si>
  <si>
    <t>Įgyvendinta  Panevėžio miesto profesinio ugdymo programa bendrojo ugdymo mokykloms. 
Gimnazijų mokiniams buvo vedamos lektorių bei verslininkų  pamokos, suorganizuotas konkursas,  konferencija informatikos mokytojams su verslo atstovais. Vesti praktiniai užsiėmimai miesto mokyklų mokiniams.   Organizuota Studentų tiriamųjų darbų konferencija.  Diegiamos naujosios technologijos švietimo įstaigose, plėtojama robotika „Minties” gimnazijoje, veikia Panevėžio švietimo centro padalinys  robotikos centras „RoboLabas“, baigiamas kurti STEAM centras. Centras skatins vaikus domėtis gamtos mokslų, technologijų, inžinierijos, matematikos tyrimų ir ekspermentinės veiklos srities mokslais, o jaunimą – rinktis šių mokslo sričių studijas, ugdyti jų kūrybiškumą, iniciatyvumą, verslumą ir lyderystę.   
KTU PTVF vyko mokymai - būreliai Panevėžio m. moksleiviams pagal akredituotas neformaliojo vaikų švietimo programas.</t>
  </si>
  <si>
    <t>Miesto istorinėje dalyje esančių gatvių tvarkyba 2019 m. – 2020 m. Smėlynės g. atkarpa (tarp M.Tiškevičiaus ir Elektros g.), Staniūnų g. (atkarpa tarp Ukmergės g. ir Vilniaus g.) 
Paženklinti suplanuoti kultūros paveldo objektai. (Kranto g. 43 (J.Aleknai), Ramygalos g. 41A(V.Kuzmai), A.Smetonos g. 30(Panevėžio m. ir apskrities viršininkams), Bruknynės g. 22 (M. Grigoniui).</t>
  </si>
  <si>
    <t xml:space="preserve">2020 metais  Panevėžio kultūros ir poilsio parke buvo patobulinta diskgolfo trasa - uždengta sintetine žolės danga, įrengta stacionari orientavimosi trasa. Atidaryti Ekrano marių  Rožyno progimnazijos diskgolfo parkai. </t>
  </si>
  <si>
    <t>2020 m. buvo organizuojami teminiai, specifiniai mokymai ir seminarai Panevėžio miesto savivaldybės administracijos 102  darbuotojams. Organizuoti kursai, mokymai, susiję su antikorupcine veikla Savivaldybės tarybos nariams, Savivaldybės administracijos, Savivaldybės įstaigų darbuotojams.</t>
  </si>
  <si>
    <t>Priemonė vykdoma pagal skiriamas lėšas. Tobulinama TRAFI programėlė, kuri leidžia pateikti pačius tiksliausius maršrutus, atsižvelgiant į viešojo transporto kamščių situaciją realiu laiku. Skirta naudotis per mobiliąsias ryšio priemones. Įgarsinta dalis autobusų, kuriuose transliuojama garsinė ir vaizdinė informacija apie stoteles.</t>
  </si>
  <si>
    <t>Miesto centrinės dalies urbanistinio atnaujinimo koncepcija – tai Panevėžio m. istorinės dalies regeneravimo koncepcija, apimanti visuminį urbanistinį audinį įvairaus priklausomumo objektais (viešaisiais ir privačiais, įvairių naudojimo būdų – gyvenamieji, komerciniai, visuomeniniai). 2018 m. pradėta įgyvendinti pati svarbiausia prioritetinė miesto dalis. Laisvės a. šiaurinėje dalyje pradėtas atstatyti sugriautas urbanistinis karkasas (Laisvės a. 2, Laisvės a. 3, parengtas projektas Elektros g. 9A). Modernizuojama Laisvės aikštė ir jos prieigos (Klaipėdos g., Respublikos g.).</t>
  </si>
  <si>
    <t xml:space="preserve">Nėra sukurtas mechanizmas, skatinantis įmonių įsijungimą į miesto, nacionalinius klasterius. Veikiančių ūkio subjektų skaičius Panevėžio mieste išaugo 1,0 proc. lyginant su 2019 metais.  </t>
  </si>
  <si>
    <t xml:space="preserve">2020 m. finansuoti 7 neformaliojo suaugusiųjų švietimo ir tęstinio mokymosi programų, finansuojamų Panevėžio miesto savivaldybės biudžeto lėšomis, projektai. Įgyvendinamas Panevėžio miesto savivaldybės neformaliojo suaugusiųjų švietimo ir tęstinio mokymosi 2019–2021 m. veiksmų planas.  2020 m. Suorganizuoti  486 edukaciniai  renginiai įvairioms tikslinėms grupėms, kuriuose dalyvavo 12 453  dalyviai. Inicijuoti/surengti  Trečiojo amžiaus universiteto Panevėžio fakulteto (veikia : istorijos fakultete- politikų klubas,  etnologų, taikus įvairių religijų sambūvis, įdomiosios istorijos, sveikatos fakultete-psichologijos ir sveikos gyvensenos grupės, menų fakultete- linijinių šokių  2 grupės, dainos klubas „Atgaiva“, mezgimo, siuvimo, tapybos, literatų klubas, fotografijos) švietėjiški renginiai, kuriuose dalyvavo  apie 5130    dalyvių.  Veikia ir užsienio kalbų –lenkų 3 g., anglų k. 4 g., prancūzų- 2 g. ,vokiečių -3 g. , esperantų -1 g. fakultetas.  Veiklą stabdė paskelbtas karantinas, tačiau  nuo balandžio mėn. iki birželio ir nuo lapkričio iki sausio mėnesio vyko nuotoliniai renginiai zoom platformoje, juose dalyvavo apie 560 klausytojų.                                                         
</t>
  </si>
  <si>
    <t xml:space="preserve">KTU PTVF akredituota nauja studijų pirmos pakopos programa „Programuojamos automatikos sistemos“ ir 2020 m. pradėtas priėmimas į šią programą. 
Tęsiamas Rožyno, Beržų, „Ąžuolo“,    „Žemynos“, „Saulėtekio“ ir A. Lipniūno  progimnazijų 5-8 klasių mokiniams technologijų mokymo kursas, suderintas su atitinkama formaliojo profesinio mokymo programa, VšĮ Panevėžio profesinio rengimo centro profesinio mokymo bazėje. Organizuotos ekskursijos bendrojo ugdymo mokyklų į mokslo įstaigas ir įmones. 
Įgyvendinant Panevėžio miesto savivaldybės „Panevėžio Pramonės 4.0 vystymo strategiją“,  nuo 2019 m. veikia Panevėžio robotikos centras „RoboLabas“. 2020-2021 m. vyko daugiau nei 100 formaliojo ugdymo pamokų, kuriose dalyvavo 1600 Panevėžio mokyklų mokinių. Įgyvendinant ERASMUS+ KA2 projektą bendradarbiaujant su tarptautiniais partneriais bei Vilniaus VGTU inžinerijos licėjumi ir VšĮ ,,Robotikos mokykla“.  Centre numatyta steigti „Panevėžio regiono STEAM atviros prieigos centrą“, todėl 2020 m. daug dėmesio skirta STEAM dalykų mokytojų kompetencijų plėtotei.
</t>
  </si>
  <si>
    <t>Bendrovės lėšomis rekonstruota 0,58 km  nuotekų tinklų.</t>
  </si>
  <si>
    <t>Bedrovės lėšomis nutiesta 0,92 km vandentiekio tinklų ir 0,7 km nuotekų tinklų.</t>
  </si>
  <si>
    <t>2019 m.buvo suorganizuotas konkursas, kurio metu pateikti projektiniai pasiūlymai. Tačiau pasiūlymai neatitiko reikalavimų, todėl nugalėtojas nebuvo išrinktas. Darbai artimiausiu metu neplanuojami.</t>
  </si>
  <si>
    <t>2019 m. parengtas Investicijų projektas (IP), suderintas su Regiono plėtros taryba. buvo rengiama visos sistemos techninė specifikacija ir pirkimo sąlygos.
Per 2020 m.buvo koreguojama paraiška pagal pakeistą priemonės Aprašą ir gautas CPVA pastabas. Analizuoti kitų miestų e-bilieto sistemų pirkimai ir parengtos pirkimų specifikacijos. 
Finansavimo sutartis pasirašyta 2021 m. kovo mėn, todėl įgyvendinimas nusikėlė į 2021-2022 m.</t>
  </si>
  <si>
    <t xml:space="preserve">VšĮ Panevėžio mokslo ir technologijų parkas 2014-2020 metais neteikė nei vieno projekto ES finansavimui gauti, nes buvusiuose kvietimuose, VšĮ, kurių dalininkė yra Savivaldybė ar Valstybė buvo netinkamas pareiškėjas. 2020 m. buvo parengti 3 projektai:
1.MTP bendradarbiaudamas su VšĮ  “Pokyčių projektai” Aktyvių piliečių fondui 2020 m. vasario 28 d. parengė ir pateikė projekto “ŽINOME KAIP” konceptą. 
Planuota, kad projektas prisidės prie APF programos tikslo – stiprios ir aktyvios pilietinės visuomenės kūrimo ir  įgalintų pažeidžiamų visuomenės grupių, kvies jaunus panevėžiečius kurti bendravimo ir pasitikėjimo atmosferą savo mieste. Sudarys sąlygas drąsiam piliečių, miestelėnų ir viešosios politikos įgyvendintojų dialogui, siekiant, kad jaunas žmogus norėtų ir žinotų, kaip kurti savo miestą. 
Projektui finansavimas neskirtas dėl fondo lėšų trūkumo.
2. Panevėžio savivaldybės 2020 m. vaikų vasaros stovyklų ir kitų neformaliojo vaikų švietimo veiklų finansavimo konkursui Parkas pateikė projektą “Idėjų stovykla”. 
Šalyje paskelbus karantinui, uždraustas neformalaus ugdymo kontaktinis įgyvendinimas, finansavimas grąžintas Savivaldybei.
3. Panevėžio miesto savivaldybės aplinkosaugos švietimo projektų konkursui pateiktas projektas “Rūšiuok 365”. 
Finansavimas projektui neskirtas.
</t>
  </si>
  <si>
    <t>PRIEMONIŲ ĮGYVENDINIMO LYGIO RODIKLIAI UŽ 2014-2020 M.
IŠ VISO (VISI PRIORITETAI)</t>
  </si>
  <si>
    <t>2014 m.</t>
  </si>
  <si>
    <t>2015 m.</t>
  </si>
  <si>
    <t>2016 m.</t>
  </si>
  <si>
    <t>2017 m.</t>
  </si>
  <si>
    <t>Pabaigta įgyvendinti priemonių</t>
  </si>
  <si>
    <t xml:space="preserve">PRITARTA
Panevėžio miesto savivaldybės tarybos
2021 m. lapkričio  d. sprendimu Nr.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</si>
</sst>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 #,##0.00_-;_-* &quot;-&quot;??_-;_-@_-"/>
    <numFmt numFmtId="165" formatCode="#,##0.0"/>
    <numFmt numFmtId="166" formatCode="0.0"/>
  </numFmts>
  <fonts count="55" x14ac:knownFonts="1">
    <font>
      <sz val="11"/>
      <color theme="1"/>
      <name val="Calibri"/>
      <family val="2"/>
      <charset val="186"/>
      <scheme val="minor"/>
    </font>
    <font>
      <sz val="11"/>
      <name val="Calibri"/>
      <family val="2"/>
      <charset val="186"/>
      <scheme val="minor"/>
    </font>
    <font>
      <sz val="9"/>
      <color theme="1"/>
      <name val="Calibri"/>
      <family val="2"/>
      <charset val="186"/>
      <scheme val="minor"/>
    </font>
    <font>
      <b/>
      <sz val="11"/>
      <color theme="1"/>
      <name val="Calibri"/>
      <family val="2"/>
      <charset val="186"/>
      <scheme val="minor"/>
    </font>
    <font>
      <b/>
      <sz val="9"/>
      <color theme="1"/>
      <name val="Times New Roman"/>
      <family val="1"/>
      <charset val="186"/>
    </font>
    <font>
      <sz val="11"/>
      <color rgb="FFFF0000"/>
      <name val="Calibri"/>
      <family val="2"/>
      <charset val="186"/>
      <scheme val="minor"/>
    </font>
    <font>
      <sz val="9"/>
      <color rgb="FFFF0000"/>
      <name val="Times New Roman"/>
      <family val="1"/>
      <charset val="186"/>
    </font>
    <font>
      <sz val="9"/>
      <color rgb="FFFF0000"/>
      <name val="Times New Roman"/>
      <family val="1"/>
    </font>
    <font>
      <sz val="11"/>
      <color theme="1"/>
      <name val="Times New Roman"/>
      <family val="1"/>
    </font>
    <font>
      <sz val="10"/>
      <color rgb="FFFF0000"/>
      <name val="Times New Roman"/>
      <family val="1"/>
    </font>
    <font>
      <sz val="11"/>
      <name val="Times New Roman"/>
      <family val="1"/>
    </font>
    <font>
      <sz val="11"/>
      <color rgb="FFFF0000"/>
      <name val="Times New Roman"/>
      <family val="1"/>
    </font>
    <font>
      <sz val="12"/>
      <color rgb="FFFF0000"/>
      <name val="Times New Roman"/>
      <family val="1"/>
    </font>
    <font>
      <b/>
      <sz val="11"/>
      <name val="Times New Roman"/>
      <family val="1"/>
    </font>
    <font>
      <sz val="9"/>
      <color rgb="FFFF0000"/>
      <name val="Calibri"/>
      <family val="2"/>
      <charset val="186"/>
    </font>
    <font>
      <sz val="9"/>
      <color rgb="FFFF0000"/>
      <name val="Calibri"/>
      <family val="2"/>
      <charset val="186"/>
      <scheme val="minor"/>
    </font>
    <font>
      <b/>
      <sz val="11"/>
      <color theme="1"/>
      <name val="Times New Roman"/>
      <family val="1"/>
    </font>
    <font>
      <b/>
      <sz val="8"/>
      <color theme="1"/>
      <name val="Times New Roman"/>
      <family val="1"/>
      <charset val="186"/>
    </font>
    <font>
      <sz val="8"/>
      <color theme="1"/>
      <name val="Calibri"/>
      <family val="2"/>
      <charset val="186"/>
      <scheme val="minor"/>
    </font>
    <font>
      <b/>
      <sz val="8"/>
      <color theme="1"/>
      <name val="Times New Roman"/>
      <family val="1"/>
    </font>
    <font>
      <b/>
      <sz val="8"/>
      <name val="Times New Roman"/>
      <family val="1"/>
      <charset val="186"/>
    </font>
    <font>
      <sz val="10"/>
      <name val="Calibri"/>
      <family val="2"/>
      <charset val="186"/>
      <scheme val="minor"/>
    </font>
    <font>
      <b/>
      <sz val="10"/>
      <name val="Times New Roman"/>
      <family val="1"/>
      <charset val="186"/>
    </font>
    <font>
      <sz val="8"/>
      <color rgb="FFFF0000"/>
      <name val="Times New Roman"/>
      <family val="1"/>
    </font>
    <font>
      <sz val="8"/>
      <color rgb="FFFF0000"/>
      <name val="Calibri"/>
      <family val="2"/>
      <charset val="186"/>
    </font>
    <font>
      <b/>
      <sz val="9"/>
      <name val="Times New Roman"/>
      <family val="1"/>
    </font>
    <font>
      <b/>
      <sz val="8"/>
      <name val="Times New Roman"/>
      <family val="1"/>
    </font>
    <font>
      <sz val="9"/>
      <name val="Times New Roman"/>
      <family val="1"/>
    </font>
    <font>
      <b/>
      <sz val="10"/>
      <name val="Times New Roman"/>
      <family val="1"/>
    </font>
    <font>
      <b/>
      <i/>
      <sz val="10"/>
      <name val="Times New Roman"/>
      <family val="1"/>
    </font>
    <font>
      <sz val="10"/>
      <name val="Times New Roman"/>
      <family val="1"/>
    </font>
    <font>
      <b/>
      <i/>
      <sz val="11"/>
      <name val="Times New Roman"/>
      <family val="1"/>
    </font>
    <font>
      <sz val="9"/>
      <name val="Times New Roman"/>
      <family val="1"/>
      <charset val="186"/>
    </font>
    <font>
      <b/>
      <i/>
      <sz val="9"/>
      <name val="Times New Roman"/>
      <family val="1"/>
      <charset val="186"/>
    </font>
    <font>
      <b/>
      <sz val="9"/>
      <name val="Times New Roman"/>
      <family val="1"/>
      <charset val="186"/>
    </font>
    <font>
      <sz val="9"/>
      <name val="Calibri"/>
      <family val="2"/>
      <charset val="186"/>
      <scheme val="minor"/>
    </font>
    <font>
      <sz val="9"/>
      <name val="Calibri"/>
      <family val="2"/>
      <charset val="186"/>
    </font>
    <font>
      <sz val="9"/>
      <color theme="1"/>
      <name val="Times New Roman"/>
      <family val="1"/>
      <charset val="186"/>
    </font>
    <font>
      <sz val="9"/>
      <color theme="1"/>
      <name val="Calibri"/>
      <family val="2"/>
      <charset val="186"/>
    </font>
    <font>
      <sz val="8"/>
      <name val="Calibri"/>
      <family val="2"/>
      <charset val="186"/>
      <scheme val="minor"/>
    </font>
    <font>
      <sz val="10"/>
      <color theme="1"/>
      <name val="Times New Roman"/>
      <family val="1"/>
    </font>
    <font>
      <b/>
      <i/>
      <sz val="9"/>
      <color rgb="FFFF0000"/>
      <name val="Times New Roman"/>
      <family val="1"/>
    </font>
    <font>
      <sz val="12"/>
      <name val="Times New Roman"/>
      <family val="1"/>
    </font>
    <font>
      <sz val="12"/>
      <name val="Times New Roman"/>
      <family val="1"/>
      <charset val="186"/>
    </font>
    <font>
      <b/>
      <i/>
      <sz val="9"/>
      <color theme="1"/>
      <name val="Times New Roman"/>
      <family val="1"/>
      <charset val="186"/>
    </font>
    <font>
      <sz val="6"/>
      <name val="Times New Roman"/>
      <family val="1"/>
      <charset val="186"/>
    </font>
    <font>
      <sz val="8"/>
      <name val="Times New Roman"/>
      <family val="1"/>
      <charset val="186"/>
    </font>
    <font>
      <sz val="8"/>
      <name val="Times New Roman"/>
      <family val="1"/>
    </font>
    <font>
      <sz val="8"/>
      <name val="Calibri"/>
      <family val="2"/>
      <charset val="186"/>
    </font>
    <font>
      <i/>
      <sz val="9"/>
      <name val="Times New Roman"/>
      <family val="1"/>
    </font>
    <font>
      <sz val="9"/>
      <name val="Times New Roman"/>
      <family val="1"/>
      <charset val="1"/>
    </font>
    <font>
      <sz val="9"/>
      <color rgb="FFFF0000"/>
      <name val="Times New Roman"/>
      <family val="1"/>
      <charset val="1"/>
    </font>
    <font>
      <sz val="11"/>
      <color theme="1"/>
      <name val="Calibri"/>
      <family val="2"/>
      <charset val="186"/>
      <scheme val="minor"/>
    </font>
    <font>
      <b/>
      <sz val="7"/>
      <name val="Times New Roman"/>
      <family val="1"/>
      <charset val="186"/>
    </font>
    <font>
      <b/>
      <sz val="11"/>
      <name val="Times New Roman"/>
      <family val="1"/>
      <charset val="186"/>
    </font>
  </fonts>
  <fills count="8">
    <fill>
      <patternFill patternType="none"/>
    </fill>
    <fill>
      <patternFill patternType="gray125"/>
    </fill>
    <fill>
      <patternFill patternType="solid">
        <fgColor rgb="FFC86866"/>
        <bgColor indexed="64"/>
      </patternFill>
    </fill>
    <fill>
      <patternFill patternType="solid">
        <fgColor rgb="FFCC6866"/>
        <bgColor indexed="64"/>
      </patternFill>
    </fill>
    <fill>
      <patternFill patternType="solid">
        <fgColor rgb="FFF2DBDB"/>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bgColor indexed="64"/>
      </patternFill>
    </fill>
  </fills>
  <borders count="6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bottom style="medium">
        <color rgb="FF000000"/>
      </bottom>
      <diagonal/>
    </border>
    <border>
      <left/>
      <right/>
      <top/>
      <bottom style="medium">
        <color rgb="FF000000"/>
      </bottom>
      <diagonal/>
    </border>
    <border>
      <left/>
      <right style="medium">
        <color rgb="FF000000"/>
      </right>
      <top/>
      <bottom style="medium">
        <color indexed="64"/>
      </bottom>
      <diagonal/>
    </border>
    <border>
      <left/>
      <right style="medium">
        <color rgb="FF000000"/>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style="medium">
        <color rgb="FF000000"/>
      </bottom>
      <diagonal/>
    </border>
    <border>
      <left style="medium">
        <color indexed="64"/>
      </left>
      <right/>
      <top/>
      <bottom style="medium">
        <color rgb="FF000000"/>
      </bottom>
      <diagonal/>
    </border>
    <border>
      <left/>
      <right style="medium">
        <color rgb="FF000000"/>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rgb="FF000000"/>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diagonal/>
    </border>
    <border>
      <left style="thick">
        <color rgb="FF000000"/>
      </left>
      <right style="thick">
        <color rgb="FF000000"/>
      </right>
      <top style="medium">
        <color rgb="FF000000"/>
      </top>
      <bottom style="medium">
        <color rgb="FF000000"/>
      </bottom>
      <diagonal/>
    </border>
    <border>
      <left style="thick">
        <color rgb="FF000000"/>
      </left>
      <right style="thick">
        <color rgb="FF000000"/>
      </right>
      <top/>
      <bottom style="medium">
        <color rgb="FF000000"/>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medium">
        <color indexed="64"/>
      </top>
      <bottom/>
      <diagonal/>
    </border>
    <border>
      <left/>
      <right style="thin">
        <color indexed="64"/>
      </right>
      <top/>
      <bottom style="medium">
        <color rgb="FF000000"/>
      </bottom>
      <diagonal/>
    </border>
  </borders>
  <cellStyleXfs count="2">
    <xf numFmtId="0" fontId="0" fillId="0" borderId="0"/>
    <xf numFmtId="164" fontId="52" fillId="0" borderId="0" applyFont="0" applyFill="0" applyBorder="0" applyAlignment="0" applyProtection="0"/>
  </cellStyleXfs>
  <cellXfs count="609">
    <xf numFmtId="0" fontId="0" fillId="0" borderId="0" xfId="0"/>
    <xf numFmtId="0" fontId="0" fillId="0" borderId="0" xfId="0" applyAlignment="1">
      <alignment vertical="top"/>
    </xf>
    <xf numFmtId="166" fontId="0" fillId="0" borderId="0" xfId="0" applyNumberFormat="1" applyAlignment="1">
      <alignment horizontal="left"/>
    </xf>
    <xf numFmtId="0" fontId="0" fillId="0" borderId="0" xfId="0" applyFont="1"/>
    <xf numFmtId="0" fontId="0" fillId="0" borderId="0" xfId="0" applyFill="1"/>
    <xf numFmtId="0" fontId="0" fillId="0" borderId="0" xfId="0" applyFont="1" applyAlignment="1">
      <alignment vertical="top"/>
    </xf>
    <xf numFmtId="166" fontId="0" fillId="0" borderId="0" xfId="0" applyNumberFormat="1"/>
    <xf numFmtId="0" fontId="1" fillId="0" borderId="0" xfId="0" applyFont="1"/>
    <xf numFmtId="0" fontId="3" fillId="0" borderId="0" xfId="0" applyFont="1"/>
    <xf numFmtId="0" fontId="2" fillId="0" borderId="0" xfId="0" applyFont="1"/>
    <xf numFmtId="0" fontId="8" fillId="0" borderId="0" xfId="0" applyFont="1"/>
    <xf numFmtId="0" fontId="4" fillId="3" borderId="10" xfId="0" applyFont="1" applyFill="1" applyBorder="1" applyAlignment="1">
      <alignment horizontal="center" vertical="top" wrapText="1"/>
    </xf>
    <xf numFmtId="0" fontId="11" fillId="0" borderId="0" xfId="0" applyFont="1" applyBorder="1" applyAlignment="1">
      <alignment wrapText="1"/>
    </xf>
    <xf numFmtId="0" fontId="11" fillId="0" borderId="0" xfId="0" applyFont="1"/>
    <xf numFmtId="0" fontId="12" fillId="0" borderId="0" xfId="0" applyFont="1" applyBorder="1" applyAlignment="1">
      <alignment wrapText="1"/>
    </xf>
    <xf numFmtId="0" fontId="5" fillId="0" borderId="0" xfId="0" applyFont="1"/>
    <xf numFmtId="0" fontId="7" fillId="0" borderId="9" xfId="0" applyFont="1" applyBorder="1" applyAlignment="1">
      <alignment horizontal="center" vertical="top"/>
    </xf>
    <xf numFmtId="166" fontId="7" fillId="0" borderId="4" xfId="0" applyNumberFormat="1" applyFont="1" applyBorder="1" applyAlignment="1">
      <alignment horizontal="center" vertical="top"/>
    </xf>
    <xf numFmtId="0" fontId="7" fillId="7" borderId="4" xfId="0" applyFont="1" applyFill="1" applyBorder="1" applyAlignment="1">
      <alignment horizontal="center" vertical="top"/>
    </xf>
    <xf numFmtId="0" fontId="7" fillId="0" borderId="43" xfId="0" applyFont="1" applyBorder="1" applyAlignment="1">
      <alignment horizontal="center" vertical="top"/>
    </xf>
    <xf numFmtId="166" fontId="7" fillId="0" borderId="43" xfId="0" applyNumberFormat="1" applyFont="1" applyBorder="1" applyAlignment="1">
      <alignment horizontal="center" vertical="top"/>
    </xf>
    <xf numFmtId="0" fontId="9" fillId="0" borderId="43" xfId="0" applyFont="1" applyBorder="1" applyAlignment="1">
      <alignment horizontal="center" vertical="top"/>
    </xf>
    <xf numFmtId="0" fontId="7" fillId="0" borderId="38" xfId="0" applyFont="1" applyBorder="1" applyAlignment="1">
      <alignment vertical="top"/>
    </xf>
    <xf numFmtId="0" fontId="7" fillId="0" borderId="10" xfId="0" applyFont="1" applyBorder="1" applyAlignment="1">
      <alignment vertical="top"/>
    </xf>
    <xf numFmtId="0" fontId="6" fillId="0" borderId="22" xfId="0" applyFont="1" applyBorder="1" applyAlignment="1">
      <alignment horizontal="center" vertical="top" wrapText="1"/>
    </xf>
    <xf numFmtId="0" fontId="14" fillId="0" borderId="22" xfId="0" applyFont="1" applyBorder="1" applyAlignment="1">
      <alignment horizontal="center" vertical="top"/>
    </xf>
    <xf numFmtId="0" fontId="6" fillId="7" borderId="22" xfId="0" applyFont="1" applyFill="1" applyBorder="1" applyAlignment="1">
      <alignment horizontal="center" vertical="top" wrapText="1"/>
    </xf>
    <xf numFmtId="0" fontId="14" fillId="7" borderId="22" xfId="0" applyFont="1" applyFill="1" applyBorder="1" applyAlignment="1">
      <alignment horizontal="center" vertical="top"/>
    </xf>
    <xf numFmtId="166" fontId="14" fillId="0" borderId="22" xfId="0" applyNumberFormat="1" applyFont="1" applyBorder="1" applyAlignment="1">
      <alignment horizontal="center" vertical="top"/>
    </xf>
    <xf numFmtId="166" fontId="6" fillId="0" borderId="22" xfId="0" applyNumberFormat="1" applyFont="1" applyBorder="1" applyAlignment="1">
      <alignment horizontal="center" vertical="top"/>
    </xf>
    <xf numFmtId="0" fontId="6" fillId="0" borderId="22" xfId="0" applyFont="1" applyBorder="1" applyAlignment="1">
      <alignment horizontal="center" vertical="top"/>
    </xf>
    <xf numFmtId="166" fontId="7" fillId="0" borderId="22" xfId="0" applyNumberFormat="1" applyFont="1" applyBorder="1" applyAlignment="1">
      <alignment horizontal="center" vertical="top"/>
    </xf>
    <xf numFmtId="0" fontId="15" fillId="0" borderId="23" xfId="0" applyFont="1" applyBorder="1" applyAlignment="1">
      <alignment vertical="top"/>
    </xf>
    <xf numFmtId="0" fontId="15" fillId="0" borderId="26" xfId="0" applyFont="1" applyBorder="1" applyAlignment="1">
      <alignment vertical="top"/>
    </xf>
    <xf numFmtId="0" fontId="14" fillId="7" borderId="37" xfId="0" applyFont="1" applyFill="1" applyBorder="1" applyAlignment="1">
      <alignment horizontal="center" vertical="top"/>
    </xf>
    <xf numFmtId="0" fontId="15" fillId="0" borderId="38" xfId="0" applyFont="1" applyBorder="1" applyAlignment="1">
      <alignment vertical="top"/>
    </xf>
    <xf numFmtId="0" fontId="15" fillId="0" borderId="10" xfId="0" applyFont="1" applyBorder="1" applyAlignment="1">
      <alignment vertical="top"/>
    </xf>
    <xf numFmtId="0" fontId="16" fillId="0" borderId="0" xfId="0" applyFont="1"/>
    <xf numFmtId="0" fontId="1" fillId="7" borderId="0" xfId="0" applyFont="1" applyFill="1"/>
    <xf numFmtId="0" fontId="7" fillId="0" borderId="4" xfId="0" applyFont="1" applyBorder="1" applyAlignment="1">
      <alignment horizontal="center" vertical="top"/>
    </xf>
    <xf numFmtId="0" fontId="17" fillId="2" borderId="11" xfId="0" applyFont="1" applyFill="1" applyBorder="1" applyAlignment="1">
      <alignment horizontal="center" textRotation="90" wrapText="1"/>
    </xf>
    <xf numFmtId="0" fontId="10" fillId="0" borderId="0" xfId="0" applyFont="1" applyAlignment="1">
      <alignment horizontal="left"/>
    </xf>
    <xf numFmtId="0" fontId="1" fillId="0" borderId="0" xfId="0" applyFont="1" applyAlignment="1">
      <alignment horizontal="left"/>
    </xf>
    <xf numFmtId="0" fontId="7" fillId="0" borderId="22" xfId="0" applyFont="1" applyBorder="1" applyAlignment="1">
      <alignment horizontal="center" vertical="top"/>
    </xf>
    <xf numFmtId="0" fontId="14" fillId="6" borderId="4" xfId="0" applyFont="1" applyFill="1" applyBorder="1" applyAlignment="1">
      <alignment horizontal="left" vertical="top"/>
    </xf>
    <xf numFmtId="166" fontId="20" fillId="0" borderId="22" xfId="0" applyNumberFormat="1" applyFont="1" applyBorder="1" applyAlignment="1">
      <alignment vertical="top"/>
    </xf>
    <xf numFmtId="0" fontId="15" fillId="0" borderId="21" xfId="0" applyFont="1" applyBorder="1" applyAlignment="1">
      <alignment vertical="top"/>
    </xf>
    <xf numFmtId="0" fontId="0" fillId="0" borderId="31" xfId="0" applyBorder="1"/>
    <xf numFmtId="166" fontId="6" fillId="0" borderId="22" xfId="0" applyNumberFormat="1" applyFont="1" applyBorder="1" applyAlignment="1">
      <alignment horizontal="left" vertical="top"/>
    </xf>
    <xf numFmtId="0" fontId="21" fillId="0" borderId="0" xfId="0" applyFont="1"/>
    <xf numFmtId="166" fontId="23" fillId="0" borderId="0" xfId="0" applyNumberFormat="1" applyFont="1"/>
    <xf numFmtId="2" fontId="23" fillId="7" borderId="9" xfId="0" applyNumberFormat="1" applyFont="1" applyFill="1" applyBorder="1" applyAlignment="1">
      <alignment horizontal="center" vertical="center"/>
    </xf>
    <xf numFmtId="166" fontId="24" fillId="0" borderId="9" xfId="0" applyNumberFormat="1" applyFont="1" applyBorder="1" applyAlignment="1">
      <alignment horizontal="center" vertical="top"/>
    </xf>
    <xf numFmtId="0" fontId="24" fillId="6" borderId="4" xfId="0" applyFont="1" applyFill="1" applyBorder="1" applyAlignment="1">
      <alignment horizontal="center" vertical="top"/>
    </xf>
    <xf numFmtId="0" fontId="24" fillId="0" borderId="4" xfId="0" applyFont="1" applyBorder="1" applyAlignment="1">
      <alignment horizontal="left" vertical="top"/>
    </xf>
    <xf numFmtId="0" fontId="7" fillId="0" borderId="40" xfId="0" applyFont="1" applyBorder="1" applyAlignment="1">
      <alignment horizontal="center" vertical="top"/>
    </xf>
    <xf numFmtId="0" fontId="7" fillId="6" borderId="4" xfId="0" applyFont="1" applyFill="1" applyBorder="1" applyAlignment="1">
      <alignment horizontal="center" vertical="top"/>
    </xf>
    <xf numFmtId="166" fontId="23" fillId="0" borderId="9" xfId="0" applyNumberFormat="1" applyFont="1" applyFill="1" applyBorder="1" applyAlignment="1">
      <alignment horizontal="left" vertical="top"/>
    </xf>
    <xf numFmtId="0" fontId="5" fillId="0" borderId="0" xfId="0" applyFont="1" applyAlignment="1">
      <alignment vertical="top"/>
    </xf>
    <xf numFmtId="166" fontId="15" fillId="0" borderId="0" xfId="0" applyNumberFormat="1" applyFont="1" applyAlignment="1">
      <alignment vertical="top"/>
    </xf>
    <xf numFmtId="0" fontId="26" fillId="3" borderId="7" xfId="0" applyFont="1" applyFill="1" applyBorder="1" applyAlignment="1">
      <alignment horizontal="center" vertical="top" wrapText="1"/>
    </xf>
    <xf numFmtId="0" fontId="26" fillId="3" borderId="11" xfId="0" applyFont="1" applyFill="1" applyBorder="1" applyAlignment="1">
      <alignment horizontal="center" vertical="top" wrapText="1"/>
    </xf>
    <xf numFmtId="0" fontId="25" fillId="2" borderId="11" xfId="0" applyFont="1" applyFill="1" applyBorder="1" applyAlignment="1">
      <alignment horizontal="center" textRotation="90" wrapText="1"/>
    </xf>
    <xf numFmtId="0" fontId="27" fillId="6" borderId="38" xfId="0" applyFont="1" applyFill="1" applyBorder="1" applyAlignment="1">
      <alignment horizontal="center" vertical="top" wrapText="1"/>
    </xf>
    <xf numFmtId="0" fontId="27" fillId="6" borderId="4" xfId="0" applyFont="1" applyFill="1" applyBorder="1" applyAlignment="1">
      <alignment horizontal="center" vertical="top" wrapText="1"/>
    </xf>
    <xf numFmtId="0" fontId="27" fillId="0" borderId="3" xfId="0" applyFont="1" applyBorder="1" applyAlignment="1">
      <alignment horizontal="center" vertical="top" wrapText="1"/>
    </xf>
    <xf numFmtId="0" fontId="27" fillId="0" borderId="9" xfId="0" applyFont="1" applyBorder="1" applyAlignment="1">
      <alignment horizontal="center" vertical="top" wrapText="1"/>
    </xf>
    <xf numFmtId="0" fontId="27" fillId="0" borderId="38" xfId="0" applyFont="1" applyBorder="1" applyAlignment="1">
      <alignment horizontal="center" vertical="top" wrapText="1"/>
    </xf>
    <xf numFmtId="0" fontId="27" fillId="0" borderId="4" xfId="0" applyFont="1" applyBorder="1" applyAlignment="1">
      <alignment horizontal="center" vertical="top" wrapText="1"/>
    </xf>
    <xf numFmtId="0" fontId="27" fillId="0" borderId="9" xfId="0" applyFont="1" applyBorder="1" applyAlignment="1">
      <alignment horizontal="left" vertical="top" wrapText="1"/>
    </xf>
    <xf numFmtId="0" fontId="27" fillId="0" borderId="39" xfId="0" applyFont="1" applyBorder="1" applyAlignment="1">
      <alignment horizontal="center" vertical="top" wrapText="1"/>
    </xf>
    <xf numFmtId="0" fontId="27" fillId="0" borderId="40" xfId="0" applyFont="1" applyBorder="1" applyAlignment="1">
      <alignment horizontal="center" vertical="top" wrapText="1"/>
    </xf>
    <xf numFmtId="0" fontId="27" fillId="7" borderId="4" xfId="0" applyFont="1" applyFill="1" applyBorder="1" applyAlignment="1">
      <alignment horizontal="center" vertical="top" wrapText="1"/>
    </xf>
    <xf numFmtId="0" fontId="27" fillId="7" borderId="38" xfId="0" applyFont="1" applyFill="1" applyBorder="1" applyAlignment="1">
      <alignment horizontal="center" vertical="top" wrapText="1"/>
    </xf>
    <xf numFmtId="0" fontId="27" fillId="0" borderId="52" xfId="0" applyFont="1" applyBorder="1" applyAlignment="1">
      <alignment horizontal="center" vertical="center" wrapText="1"/>
    </xf>
    <xf numFmtId="0" fontId="27" fillId="0" borderId="42" xfId="0" applyFont="1" applyBorder="1" applyAlignment="1">
      <alignment horizontal="center" vertical="top" wrapText="1"/>
    </xf>
    <xf numFmtId="0" fontId="27" fillId="0" borderId="43" xfId="0" applyFont="1" applyBorder="1" applyAlignment="1">
      <alignment horizontal="center" vertical="top" wrapText="1"/>
    </xf>
    <xf numFmtId="0" fontId="30" fillId="0" borderId="43" xfId="0" applyFont="1" applyBorder="1" applyAlignment="1">
      <alignment horizontal="center" vertical="top" wrapText="1"/>
    </xf>
    <xf numFmtId="0" fontId="32" fillId="7" borderId="22" xfId="0" applyFont="1" applyFill="1" applyBorder="1" applyAlignment="1">
      <alignment horizontal="center" vertical="top" wrapText="1"/>
    </xf>
    <xf numFmtId="0" fontId="27" fillId="0" borderId="22" xfId="0" applyFont="1" applyBorder="1" applyAlignment="1">
      <alignment horizontal="center" vertical="top" wrapText="1"/>
    </xf>
    <xf numFmtId="0" fontId="32" fillId="0" borderId="22" xfId="0" applyFont="1" applyFill="1" applyBorder="1" applyAlignment="1">
      <alignment horizontal="center" vertical="top" wrapText="1"/>
    </xf>
    <xf numFmtId="0" fontId="32" fillId="6" borderId="22" xfId="0" applyFont="1" applyFill="1" applyBorder="1" applyAlignment="1">
      <alignment horizontal="center" vertical="top" wrapText="1"/>
    </xf>
    <xf numFmtId="0" fontId="34" fillId="4" borderId="1" xfId="0" applyFont="1" applyFill="1" applyBorder="1" applyAlignment="1">
      <alignment horizontal="center" vertical="top" wrapText="1"/>
    </xf>
    <xf numFmtId="0" fontId="33" fillId="4" borderId="15" xfId="0" applyFont="1" applyFill="1" applyBorder="1" applyAlignment="1">
      <alignment horizontal="center" vertical="top" wrapText="1"/>
    </xf>
    <xf numFmtId="0" fontId="33" fillId="4" borderId="5" xfId="0" applyFont="1" applyFill="1" applyBorder="1" applyAlignment="1">
      <alignment horizontal="center" vertical="top" wrapText="1"/>
    </xf>
    <xf numFmtId="0" fontId="32" fillId="4" borderId="1" xfId="0" applyFont="1" applyFill="1" applyBorder="1" applyAlignment="1">
      <alignment horizontal="center" vertical="top" wrapText="1"/>
    </xf>
    <xf numFmtId="0" fontId="32" fillId="0" borderId="9" xfId="0" applyFont="1" applyBorder="1" applyAlignment="1">
      <alignment horizontal="center" vertical="top" wrapText="1"/>
    </xf>
    <xf numFmtId="0" fontId="32" fillId="4" borderId="38" xfId="0" applyFont="1" applyFill="1" applyBorder="1" applyAlignment="1">
      <alignment horizontal="center" vertical="top" wrapText="1"/>
    </xf>
    <xf numFmtId="0" fontId="33" fillId="4" borderId="21" xfId="0" applyFont="1" applyFill="1" applyBorder="1" applyAlignment="1">
      <alignment horizontal="center" vertical="top" wrapText="1"/>
    </xf>
    <xf numFmtId="0" fontId="32" fillId="0" borderId="38" xfId="0" applyFont="1" applyBorder="1" applyAlignment="1">
      <alignment horizontal="left" vertical="top" wrapText="1"/>
    </xf>
    <xf numFmtId="0" fontId="32" fillId="6" borderId="38" xfId="0" applyFont="1" applyFill="1" applyBorder="1" applyAlignment="1">
      <alignment horizontal="center" vertical="top" wrapText="1"/>
    </xf>
    <xf numFmtId="0" fontId="32" fillId="6" borderId="4" xfId="0" applyFont="1" applyFill="1" applyBorder="1" applyAlignment="1">
      <alignment horizontal="center" vertical="top" wrapText="1"/>
    </xf>
    <xf numFmtId="0" fontId="27" fillId="6" borderId="4" xfId="0" applyFont="1" applyFill="1" applyBorder="1" applyAlignment="1">
      <alignment horizontal="left" vertical="top" wrapText="1"/>
    </xf>
    <xf numFmtId="0" fontId="27" fillId="0" borderId="9" xfId="0" applyFont="1" applyBorder="1" applyAlignment="1">
      <alignment horizontal="center" vertical="top"/>
    </xf>
    <xf numFmtId="166" fontId="27" fillId="0" borderId="4" xfId="0" applyNumberFormat="1" applyFont="1" applyBorder="1" applyAlignment="1">
      <alignment horizontal="center" vertical="top"/>
    </xf>
    <xf numFmtId="0" fontId="27" fillId="0" borderId="40" xfId="0" applyFont="1" applyBorder="1" applyAlignment="1">
      <alignment horizontal="left" vertical="top" wrapText="1"/>
    </xf>
    <xf numFmtId="0" fontId="27" fillId="0" borderId="4" xfId="0" applyFont="1" applyBorder="1" applyAlignment="1">
      <alignment horizontal="center" vertical="top"/>
    </xf>
    <xf numFmtId="0" fontId="27" fillId="0" borderId="43" xfId="0" applyFont="1" applyBorder="1" applyAlignment="1">
      <alignment horizontal="left" vertical="top" wrapText="1"/>
    </xf>
    <xf numFmtId="166" fontId="27" fillId="0" borderId="43" xfId="0" applyNumberFormat="1" applyFont="1" applyBorder="1" applyAlignment="1">
      <alignment horizontal="center" vertical="top"/>
    </xf>
    <xf numFmtId="166" fontId="27" fillId="0" borderId="9" xfId="0" applyNumberFormat="1" applyFont="1" applyBorder="1" applyAlignment="1">
      <alignment horizontal="center" vertical="top"/>
    </xf>
    <xf numFmtId="166" fontId="27" fillId="0" borderId="22" xfId="0" applyNumberFormat="1" applyFont="1" applyBorder="1" applyAlignment="1">
      <alignment horizontal="center" vertical="top"/>
    </xf>
    <xf numFmtId="0" fontId="27" fillId="0" borderId="22" xfId="0" applyFont="1" applyBorder="1" applyAlignment="1">
      <alignment horizontal="left" vertical="top" wrapText="1"/>
    </xf>
    <xf numFmtId="166" fontId="36" fillId="0" borderId="22" xfId="0" applyNumberFormat="1" applyFont="1" applyBorder="1" applyAlignment="1">
      <alignment horizontal="center" vertical="top"/>
    </xf>
    <xf numFmtId="0" fontId="36" fillId="0" borderId="22" xfId="0" applyFont="1" applyBorder="1" applyAlignment="1">
      <alignment horizontal="center" vertical="top"/>
    </xf>
    <xf numFmtId="166" fontId="32" fillId="0" borderId="22" xfId="0" applyNumberFormat="1" applyFont="1" applyBorder="1" applyAlignment="1">
      <alignment horizontal="center" vertical="top" wrapText="1"/>
    </xf>
    <xf numFmtId="166" fontId="32" fillId="0" borderId="22" xfId="0" applyNumberFormat="1" applyFont="1" applyBorder="1" applyAlignment="1">
      <alignment horizontal="center" vertical="top"/>
    </xf>
    <xf numFmtId="0" fontId="27" fillId="0" borderId="22" xfId="0" applyFont="1" applyBorder="1" applyAlignment="1">
      <alignment horizontal="center" vertical="top"/>
    </xf>
    <xf numFmtId="166" fontId="32" fillId="0" borderId="22" xfId="0" applyNumberFormat="1" applyFont="1" applyFill="1" applyBorder="1" applyAlignment="1">
      <alignment horizontal="center" vertical="top"/>
    </xf>
    <xf numFmtId="0" fontId="37" fillId="0" borderId="22" xfId="0" applyFont="1" applyBorder="1" applyAlignment="1">
      <alignment horizontal="left" vertical="top" wrapText="1"/>
    </xf>
    <xf numFmtId="0" fontId="37" fillId="0" borderId="22" xfId="0" applyFont="1" applyBorder="1" applyAlignment="1">
      <alignment horizontal="center" vertical="top" wrapText="1"/>
    </xf>
    <xf numFmtId="0" fontId="37" fillId="7" borderId="22" xfId="0" applyFont="1" applyFill="1" applyBorder="1" applyAlignment="1">
      <alignment horizontal="left" vertical="top" wrapText="1"/>
    </xf>
    <xf numFmtId="0" fontId="37" fillId="7" borderId="22" xfId="0" applyFont="1" applyFill="1" applyBorder="1" applyAlignment="1">
      <alignment horizontal="center" vertical="top" wrapText="1"/>
    </xf>
    <xf numFmtId="0" fontId="32" fillId="0" borderId="22" xfId="0" applyFont="1" applyBorder="1" applyAlignment="1">
      <alignment horizontal="center" vertical="top"/>
    </xf>
    <xf numFmtId="166" fontId="38" fillId="0" borderId="22" xfId="0" applyNumberFormat="1" applyFont="1" applyBorder="1" applyAlignment="1">
      <alignment horizontal="center" vertical="top"/>
    </xf>
    <xf numFmtId="166" fontId="38" fillId="7" borderId="22" xfId="0" applyNumberFormat="1" applyFont="1" applyFill="1" applyBorder="1" applyAlignment="1">
      <alignment horizontal="center" vertical="top"/>
    </xf>
    <xf numFmtId="166" fontId="27" fillId="0" borderId="9" xfId="0" applyNumberFormat="1" applyFont="1" applyBorder="1" applyAlignment="1">
      <alignment horizontal="center" vertical="top" wrapText="1"/>
    </xf>
    <xf numFmtId="166" fontId="1" fillId="0" borderId="0" xfId="0" applyNumberFormat="1" applyFont="1"/>
    <xf numFmtId="166" fontId="23" fillId="0" borderId="4" xfId="0" applyNumberFormat="1" applyFont="1" applyBorder="1" applyAlignment="1">
      <alignment horizontal="left" vertical="top"/>
    </xf>
    <xf numFmtId="0" fontId="40" fillId="0" borderId="0" xfId="0" applyFont="1"/>
    <xf numFmtId="0" fontId="13" fillId="0" borderId="0" xfId="0" applyFont="1" applyAlignment="1">
      <alignment horizontal="center" wrapText="1"/>
    </xf>
    <xf numFmtId="0" fontId="27" fillId="0" borderId="4" xfId="0" applyFont="1" applyBorder="1" applyAlignment="1">
      <alignment horizontal="left" vertical="top" wrapText="1"/>
    </xf>
    <xf numFmtId="0" fontId="25" fillId="3" borderId="10" xfId="0" applyFont="1" applyFill="1" applyBorder="1" applyAlignment="1">
      <alignment horizontal="center" vertical="top" wrapText="1"/>
    </xf>
    <xf numFmtId="0" fontId="32" fillId="0" borderId="22" xfId="0" applyFont="1" applyBorder="1" applyAlignment="1">
      <alignment horizontal="center" vertical="top" wrapText="1"/>
    </xf>
    <xf numFmtId="0" fontId="32" fillId="0" borderId="4" xfId="0" applyFont="1" applyBorder="1" applyAlignment="1">
      <alignment horizontal="left" vertical="top" wrapText="1"/>
    </xf>
    <xf numFmtId="0" fontId="32" fillId="6" borderId="4" xfId="0" applyFont="1" applyFill="1" applyBorder="1" applyAlignment="1">
      <alignment horizontal="left" vertical="top" wrapText="1"/>
    </xf>
    <xf numFmtId="0" fontId="32" fillId="4" borderId="1" xfId="0" applyFont="1" applyFill="1" applyBorder="1" applyAlignment="1">
      <alignment horizontal="center" vertical="top" wrapText="1"/>
    </xf>
    <xf numFmtId="0" fontId="32" fillId="0" borderId="3" xfId="0" applyFont="1" applyBorder="1" applyAlignment="1">
      <alignment horizontal="center" vertical="top" wrapText="1"/>
    </xf>
    <xf numFmtId="0" fontId="32" fillId="0" borderId="4" xfId="0" applyFont="1" applyBorder="1" applyAlignment="1">
      <alignment horizontal="left" vertical="top" wrapText="1"/>
    </xf>
    <xf numFmtId="0" fontId="33" fillId="4" borderId="10" xfId="0" applyFont="1" applyFill="1" applyBorder="1" applyAlignment="1">
      <alignment horizontal="center" vertical="top" wrapText="1"/>
    </xf>
    <xf numFmtId="0" fontId="33" fillId="4" borderId="5" xfId="0" applyFont="1" applyFill="1" applyBorder="1" applyAlignment="1">
      <alignment horizontal="center" vertical="top" wrapText="1"/>
    </xf>
    <xf numFmtId="0" fontId="32" fillId="0" borderId="9" xfId="0" applyFont="1" applyBorder="1" applyAlignment="1">
      <alignment horizontal="left" vertical="top" wrapText="1"/>
    </xf>
    <xf numFmtId="0" fontId="32" fillId="0" borderId="3" xfId="0" applyFont="1" applyBorder="1" applyAlignment="1">
      <alignment horizontal="left" vertical="top" wrapText="1"/>
    </xf>
    <xf numFmtId="0" fontId="33" fillId="4" borderId="15" xfId="0" applyFont="1" applyFill="1" applyBorder="1" applyAlignment="1">
      <alignment horizontal="center" vertical="top" wrapText="1"/>
    </xf>
    <xf numFmtId="166" fontId="7" fillId="6" borderId="4" xfId="0" applyNumberFormat="1" applyFont="1" applyFill="1" applyBorder="1" applyAlignment="1">
      <alignment horizontal="center" vertical="top"/>
    </xf>
    <xf numFmtId="0" fontId="10" fillId="0" borderId="0" xfId="0" applyFont="1"/>
    <xf numFmtId="0" fontId="10" fillId="0" borderId="0" xfId="0" applyFont="1" applyAlignment="1">
      <alignment vertical="top"/>
    </xf>
    <xf numFmtId="0" fontId="1" fillId="0" borderId="0" xfId="0" applyFont="1" applyAlignment="1">
      <alignment horizontal="left" wrapText="1"/>
    </xf>
    <xf numFmtId="0" fontId="10" fillId="0" borderId="0" xfId="0" applyFont="1" applyBorder="1" applyAlignment="1">
      <alignment wrapText="1"/>
    </xf>
    <xf numFmtId="0" fontId="42" fillId="0" borderId="0" xfId="0" applyFont="1" applyBorder="1" applyAlignment="1">
      <alignment wrapText="1"/>
    </xf>
    <xf numFmtId="0" fontId="43" fillId="0" borderId="0" xfId="0" applyFont="1" applyBorder="1" applyAlignment="1">
      <alignment wrapText="1"/>
    </xf>
    <xf numFmtId="166" fontId="27" fillId="7" borderId="4" xfId="0" applyNumberFormat="1" applyFont="1" applyFill="1" applyBorder="1" applyAlignment="1">
      <alignment horizontal="center" vertical="top" wrapText="1"/>
    </xf>
    <xf numFmtId="0" fontId="30" fillId="0" borderId="43" xfId="0" applyFont="1" applyBorder="1" applyAlignment="1">
      <alignment horizontal="center" vertical="top"/>
    </xf>
    <xf numFmtId="166" fontId="6" fillId="7" borderId="22" xfId="0" applyNumberFormat="1" applyFont="1" applyFill="1" applyBorder="1" applyAlignment="1">
      <alignment horizontal="center" vertical="top"/>
    </xf>
    <xf numFmtId="2" fontId="6" fillId="0" borderId="22" xfId="0" applyNumberFormat="1" applyFont="1" applyBorder="1" applyAlignment="1">
      <alignment horizontal="center" vertical="top"/>
    </xf>
    <xf numFmtId="0" fontId="20" fillId="3" borderId="7" xfId="0" applyFont="1" applyFill="1" applyBorder="1" applyAlignment="1">
      <alignment horizontal="center" vertical="top" wrapText="1"/>
    </xf>
    <xf numFmtId="0" fontId="20" fillId="2" borderId="7" xfId="0" applyFont="1" applyFill="1" applyBorder="1" applyAlignment="1">
      <alignment horizontal="center" textRotation="90" wrapText="1"/>
    </xf>
    <xf numFmtId="0" fontId="20" fillId="2" borderId="25" xfId="0" applyFont="1" applyFill="1" applyBorder="1" applyAlignment="1">
      <alignment horizontal="center" textRotation="90" wrapText="1"/>
    </xf>
    <xf numFmtId="0" fontId="22" fillId="5" borderId="22" xfId="0" applyFont="1" applyFill="1" applyBorder="1" applyAlignment="1">
      <alignment horizontal="center" wrapText="1"/>
    </xf>
    <xf numFmtId="0" fontId="38" fillId="7" borderId="22" xfId="0" applyFont="1" applyFill="1" applyBorder="1" applyAlignment="1">
      <alignment horizontal="center" vertical="top"/>
    </xf>
    <xf numFmtId="0" fontId="37" fillId="7" borderId="37" xfId="0" applyFont="1" applyFill="1" applyBorder="1" applyAlignment="1">
      <alignment horizontal="center" vertical="top" wrapText="1"/>
    </xf>
    <xf numFmtId="0" fontId="37" fillId="7" borderId="37" xfId="0" applyFont="1" applyFill="1" applyBorder="1" applyAlignment="1">
      <alignment horizontal="left" vertical="top" wrapText="1"/>
    </xf>
    <xf numFmtId="0" fontId="4" fillId="4" borderId="22" xfId="0" applyFont="1" applyFill="1" applyBorder="1" applyAlignment="1">
      <alignment horizontal="center" vertical="top" wrapText="1"/>
    </xf>
    <xf numFmtId="166" fontId="37" fillId="7" borderId="22" xfId="0" applyNumberFormat="1" applyFont="1" applyFill="1" applyBorder="1" applyAlignment="1">
      <alignment horizontal="center" vertical="top"/>
    </xf>
    <xf numFmtId="0" fontId="27" fillId="0" borderId="4" xfId="0" applyFont="1" applyBorder="1" applyAlignment="1">
      <alignment horizontal="left" vertical="top" wrapText="1"/>
    </xf>
    <xf numFmtId="0" fontId="32" fillId="0" borderId="4" xfId="0" applyFont="1" applyBorder="1" applyAlignment="1">
      <alignment horizontal="left" vertical="top" wrapText="1"/>
    </xf>
    <xf numFmtId="0" fontId="32" fillId="0" borderId="3" xfId="0" applyFont="1" applyBorder="1" applyAlignment="1">
      <alignment horizontal="center" vertical="top" wrapText="1"/>
    </xf>
    <xf numFmtId="0" fontId="32" fillId="0" borderId="3" xfId="0" applyFont="1" applyBorder="1" applyAlignment="1">
      <alignment horizontal="left" vertical="top" wrapText="1"/>
    </xf>
    <xf numFmtId="0" fontId="32" fillId="0" borderId="1" xfId="0" applyFont="1" applyFill="1" applyBorder="1" applyAlignment="1">
      <alignment horizontal="center" vertical="top" wrapText="1"/>
    </xf>
    <xf numFmtId="0" fontId="32" fillId="0" borderId="36" xfId="0" applyFont="1" applyBorder="1" applyAlignment="1">
      <alignment vertical="top" wrapText="1"/>
    </xf>
    <xf numFmtId="0" fontId="32" fillId="0" borderId="22" xfId="0" applyFont="1" applyBorder="1" applyAlignment="1">
      <alignment vertical="top" wrapText="1"/>
    </xf>
    <xf numFmtId="166" fontId="32" fillId="0" borderId="22" xfId="0" applyNumberFormat="1" applyFont="1" applyBorder="1" applyAlignment="1">
      <alignment horizontal="left" vertical="top"/>
    </xf>
    <xf numFmtId="165" fontId="32" fillId="0" borderId="24" xfId="0" applyNumberFormat="1" applyFont="1" applyBorder="1" applyAlignment="1">
      <alignment vertical="top"/>
    </xf>
    <xf numFmtId="165" fontId="32" fillId="0" borderId="22" xfId="0" applyNumberFormat="1" applyFont="1" applyBorder="1" applyAlignment="1">
      <alignment horizontal="center" vertical="top"/>
    </xf>
    <xf numFmtId="166" fontId="32" fillId="6" borderId="22" xfId="0" applyNumberFormat="1" applyFont="1" applyFill="1" applyBorder="1" applyAlignment="1">
      <alignment horizontal="center" vertical="top"/>
    </xf>
    <xf numFmtId="0" fontId="36" fillId="6" borderId="22" xfId="0" applyFont="1" applyFill="1" applyBorder="1" applyAlignment="1">
      <alignment horizontal="center" vertical="top"/>
    </xf>
    <xf numFmtId="0" fontId="32" fillId="6" borderId="22" xfId="0" applyFont="1" applyFill="1" applyBorder="1" applyAlignment="1">
      <alignment horizontal="left" vertical="top" wrapText="1"/>
    </xf>
    <xf numFmtId="0" fontId="32" fillId="0" borderId="23" xfId="0" applyFont="1" applyBorder="1" applyAlignment="1">
      <alignment horizontal="center" vertical="top" wrapText="1"/>
    </xf>
    <xf numFmtId="0" fontId="32" fillId="0" borderId="24" xfId="0" applyFont="1" applyBorder="1" applyAlignment="1">
      <alignment horizontal="center" vertical="top" wrapText="1"/>
    </xf>
    <xf numFmtId="0" fontId="32" fillId="0" borderId="37" xfId="0" applyFont="1" applyBorder="1" applyAlignment="1">
      <alignment horizontal="left" vertical="top" wrapText="1"/>
    </xf>
    <xf numFmtId="0" fontId="33" fillId="4" borderId="27" xfId="0" applyFont="1" applyFill="1" applyBorder="1" applyAlignment="1">
      <alignment horizontal="center" vertical="top" wrapText="1"/>
    </xf>
    <xf numFmtId="166" fontId="36" fillId="7" borderId="22" xfId="0" applyNumberFormat="1" applyFont="1" applyFill="1" applyBorder="1" applyAlignment="1">
      <alignment horizontal="center" vertical="top"/>
    </xf>
    <xf numFmtId="166" fontId="27" fillId="7" borderId="22" xfId="0" applyNumberFormat="1" applyFont="1" applyFill="1" applyBorder="1" applyAlignment="1">
      <alignment horizontal="center" vertical="top"/>
    </xf>
    <xf numFmtId="0" fontId="27" fillId="7" borderId="22" xfId="0" applyFont="1" applyFill="1" applyBorder="1" applyAlignment="1">
      <alignment horizontal="left" vertical="top"/>
    </xf>
    <xf numFmtId="166" fontId="14" fillId="0" borderId="4" xfId="0" applyNumberFormat="1" applyFont="1" applyFill="1" applyBorder="1" applyAlignment="1">
      <alignment horizontal="left" vertical="top"/>
    </xf>
    <xf numFmtId="0" fontId="27" fillId="0" borderId="4" xfId="0" applyFont="1" applyBorder="1" applyAlignment="1">
      <alignment horizontal="left" vertical="top" wrapText="1"/>
    </xf>
    <xf numFmtId="0" fontId="32" fillId="0" borderId="3" xfId="0" applyFont="1" applyFill="1" applyBorder="1" applyAlignment="1">
      <alignment horizontal="center" vertical="top" wrapText="1"/>
    </xf>
    <xf numFmtId="0" fontId="32" fillId="0" borderId="4" xfId="0" applyFont="1" applyBorder="1" applyAlignment="1">
      <alignment horizontal="left" vertical="top" wrapText="1"/>
    </xf>
    <xf numFmtId="0" fontId="32" fillId="0" borderId="9" xfId="0" applyFont="1" applyFill="1" applyBorder="1" applyAlignment="1">
      <alignment horizontal="left" vertical="top" wrapText="1"/>
    </xf>
    <xf numFmtId="0" fontId="32" fillId="0" borderId="38" xfId="0" applyFont="1" applyBorder="1" applyAlignment="1">
      <alignment horizontal="center" vertical="top" wrapText="1"/>
    </xf>
    <xf numFmtId="0" fontId="45" fillId="0" borderId="4" xfId="0" applyFont="1" applyBorder="1" applyAlignment="1">
      <alignment horizontal="center" vertical="top" wrapText="1"/>
    </xf>
    <xf numFmtId="0" fontId="32" fillId="0" borderId="4" xfId="0" applyFont="1" applyBorder="1" applyAlignment="1">
      <alignment horizontal="center" vertical="top" wrapText="1"/>
    </xf>
    <xf numFmtId="0" fontId="46" fillId="0" borderId="4" xfId="0" applyFont="1" applyBorder="1" applyAlignment="1">
      <alignment horizontal="center" vertical="top" wrapText="1"/>
    </xf>
    <xf numFmtId="166" fontId="47" fillId="7" borderId="4" xfId="0" applyNumberFormat="1" applyFont="1" applyFill="1" applyBorder="1" applyAlignment="1">
      <alignment horizontal="center" vertical="top"/>
    </xf>
    <xf numFmtId="166" fontId="47" fillId="0" borderId="4" xfId="0" applyNumberFormat="1" applyFont="1" applyBorder="1" applyAlignment="1">
      <alignment horizontal="center" vertical="top"/>
    </xf>
    <xf numFmtId="0" fontId="32" fillId="0" borderId="39" xfId="0" applyFont="1" applyBorder="1" applyAlignment="1">
      <alignment horizontal="left" vertical="top" wrapText="1"/>
    </xf>
    <xf numFmtId="0" fontId="32" fillId="0" borderId="41" xfId="0" applyFont="1" applyBorder="1" applyAlignment="1">
      <alignment horizontal="left" vertical="top" wrapText="1"/>
    </xf>
    <xf numFmtId="0" fontId="32" fillId="0" borderId="42" xfId="0" applyFont="1" applyBorder="1" applyAlignment="1">
      <alignment horizontal="left" vertical="top" wrapText="1"/>
    </xf>
    <xf numFmtId="0" fontId="32" fillId="0" borderId="10" xfId="0" applyFont="1" applyBorder="1" applyAlignment="1">
      <alignment horizontal="left" vertical="top" wrapText="1"/>
    </xf>
    <xf numFmtId="0" fontId="32" fillId="0" borderId="8" xfId="0" applyFont="1" applyBorder="1" applyAlignment="1">
      <alignment horizontal="left" vertical="top" wrapText="1"/>
    </xf>
    <xf numFmtId="166" fontId="46" fillId="0" borderId="8" xfId="0" applyNumberFormat="1" applyFont="1" applyBorder="1" applyAlignment="1">
      <alignment horizontal="left" vertical="top"/>
    </xf>
    <xf numFmtId="166" fontId="46" fillId="0" borderId="38" xfId="0" applyNumberFormat="1" applyFont="1" applyBorder="1" applyAlignment="1">
      <alignment horizontal="left" vertical="top"/>
    </xf>
    <xf numFmtId="0" fontId="48" fillId="0" borderId="9" xfId="0" applyFont="1" applyBorder="1" applyAlignment="1">
      <alignment horizontal="left" vertical="top"/>
    </xf>
    <xf numFmtId="0" fontId="27" fillId="0" borderId="38" xfId="0" applyFont="1" applyBorder="1" applyAlignment="1">
      <alignment horizontal="left" vertical="top" wrapText="1"/>
    </xf>
    <xf numFmtId="166" fontId="47" fillId="0" borderId="8" xfId="0" applyNumberFormat="1" applyFont="1" applyBorder="1" applyAlignment="1">
      <alignment horizontal="left" vertical="top"/>
    </xf>
    <xf numFmtId="166" fontId="47" fillId="0" borderId="38" xfId="0" applyNumberFormat="1" applyFont="1" applyBorder="1" applyAlignment="1">
      <alignment horizontal="left" vertical="top"/>
    </xf>
    <xf numFmtId="0" fontId="47" fillId="0" borderId="10" xfId="0" applyFont="1" applyBorder="1" applyAlignment="1">
      <alignment horizontal="left" vertical="top"/>
    </xf>
    <xf numFmtId="166" fontId="46" fillId="0" borderId="10" xfId="0" applyNumberFormat="1" applyFont="1" applyBorder="1" applyAlignment="1">
      <alignment horizontal="left" vertical="top"/>
    </xf>
    <xf numFmtId="0" fontId="46" fillId="0" borderId="10" xfId="0" applyFont="1" applyBorder="1" applyAlignment="1">
      <alignment horizontal="left" vertical="top"/>
    </xf>
    <xf numFmtId="0" fontId="46" fillId="0" borderId="38" xfId="0" applyFont="1" applyBorder="1" applyAlignment="1">
      <alignment horizontal="left" vertical="top"/>
    </xf>
    <xf numFmtId="0" fontId="48" fillId="0" borderId="4" xfId="0" applyFont="1" applyBorder="1" applyAlignment="1">
      <alignment horizontal="left" vertical="top"/>
    </xf>
    <xf numFmtId="0" fontId="32" fillId="4" borderId="1" xfId="0" applyFont="1" applyFill="1" applyBorder="1" applyAlignment="1">
      <alignment horizontal="center" vertical="top" wrapText="1"/>
    </xf>
    <xf numFmtId="0" fontId="32" fillId="0" borderId="38" xfId="0" applyFont="1" applyFill="1" applyBorder="1" applyAlignment="1">
      <alignment horizontal="center" vertical="top" wrapText="1"/>
    </xf>
    <xf numFmtId="0" fontId="32" fillId="0" borderId="4" xfId="0" applyFont="1" applyFill="1" applyBorder="1" applyAlignment="1">
      <alignment horizontal="left" vertical="top" wrapText="1"/>
    </xf>
    <xf numFmtId="0" fontId="32" fillId="0" borderId="38" xfId="0" applyFont="1" applyFill="1" applyBorder="1" applyAlignment="1">
      <alignment horizontal="left" vertical="top" wrapText="1"/>
    </xf>
    <xf numFmtId="0" fontId="32" fillId="0" borderId="5" xfId="0" applyFont="1" applyFill="1" applyBorder="1" applyAlignment="1">
      <alignment horizontal="left" vertical="top" wrapText="1"/>
    </xf>
    <xf numFmtId="166" fontId="36" fillId="0" borderId="5" xfId="0" applyNumberFormat="1" applyFont="1" applyFill="1" applyBorder="1" applyAlignment="1">
      <alignment horizontal="center" vertical="top"/>
    </xf>
    <xf numFmtId="166" fontId="36" fillId="0" borderId="38" xfId="0" applyNumberFormat="1" applyFont="1" applyFill="1" applyBorder="1" applyAlignment="1">
      <alignment horizontal="center" vertical="top"/>
    </xf>
    <xf numFmtId="0" fontId="33" fillId="4" borderId="15" xfId="0" applyFont="1" applyFill="1" applyBorder="1" applyAlignment="1">
      <alignment horizontal="left" vertical="top" wrapText="1"/>
    </xf>
    <xf numFmtId="0" fontId="33" fillId="4" borderId="5" xfId="0" applyFont="1" applyFill="1" applyBorder="1" applyAlignment="1">
      <alignment horizontal="left" vertical="top" wrapText="1"/>
    </xf>
    <xf numFmtId="0" fontId="33" fillId="4" borderId="5" xfId="0" applyFont="1" applyFill="1" applyBorder="1" applyAlignment="1">
      <alignment horizontal="left" vertical="top" wrapText="1"/>
    </xf>
    <xf numFmtId="166" fontId="47" fillId="0" borderId="4" xfId="0" applyNumberFormat="1" applyFont="1" applyBorder="1" applyAlignment="1">
      <alignment horizontal="left" vertical="top"/>
    </xf>
    <xf numFmtId="0" fontId="47" fillId="0" borderId="4" xfId="0" applyFont="1" applyBorder="1" applyAlignment="1">
      <alignment horizontal="left" vertical="top"/>
    </xf>
    <xf numFmtId="0" fontId="36" fillId="0" borderId="4" xfId="0" applyFont="1" applyFill="1" applyBorder="1" applyAlignment="1">
      <alignment horizontal="left" vertical="top"/>
    </xf>
    <xf numFmtId="0" fontId="32" fillId="7" borderId="38" xfId="0" applyFont="1" applyFill="1" applyBorder="1" applyAlignment="1">
      <alignment horizontal="center" vertical="top" wrapText="1"/>
    </xf>
    <xf numFmtId="0" fontId="32" fillId="7" borderId="4" xfId="0" applyFont="1" applyFill="1" applyBorder="1" applyAlignment="1">
      <alignment horizontal="left" vertical="top" wrapText="1"/>
    </xf>
    <xf numFmtId="0" fontId="36" fillId="7" borderId="4" xfId="0" applyFont="1" applyFill="1" applyBorder="1" applyAlignment="1">
      <alignment horizontal="left" vertical="top"/>
    </xf>
    <xf numFmtId="0" fontId="36" fillId="7" borderId="9" xfId="0" applyFont="1" applyFill="1" applyBorder="1" applyAlignment="1">
      <alignment horizontal="left" vertical="top"/>
    </xf>
    <xf numFmtId="0" fontId="32" fillId="6" borderId="4" xfId="0" applyFont="1" applyFill="1" applyBorder="1" applyAlignment="1">
      <alignment horizontal="left" vertical="top" wrapText="1"/>
    </xf>
    <xf numFmtId="0" fontId="27" fillId="0" borderId="4" xfId="0" applyFont="1" applyFill="1" applyBorder="1" applyAlignment="1">
      <alignment horizontal="left" vertical="top" wrapText="1"/>
    </xf>
    <xf numFmtId="166" fontId="47" fillId="0" borderId="4" xfId="0" applyNumberFormat="1" applyFont="1" applyFill="1" applyBorder="1" applyAlignment="1">
      <alignment horizontal="left" vertical="top"/>
    </xf>
    <xf numFmtId="0" fontId="27" fillId="0" borderId="9" xfId="0" applyFont="1" applyFill="1" applyBorder="1" applyAlignment="1">
      <alignment horizontal="left" vertical="top" wrapText="1"/>
    </xf>
    <xf numFmtId="166" fontId="27" fillId="0" borderId="4" xfId="0" applyNumberFormat="1" applyFont="1" applyFill="1" applyBorder="1" applyAlignment="1">
      <alignment horizontal="left" vertical="top"/>
    </xf>
    <xf numFmtId="166" fontId="27" fillId="0" borderId="9" xfId="0" applyNumberFormat="1" applyFont="1" applyFill="1" applyBorder="1" applyAlignment="1">
      <alignment horizontal="left" vertical="top"/>
    </xf>
    <xf numFmtId="0" fontId="27" fillId="0" borderId="9" xfId="0" applyFont="1" applyFill="1" applyBorder="1" applyAlignment="1">
      <alignment horizontal="left" vertical="top"/>
    </xf>
    <xf numFmtId="166" fontId="46" fillId="0" borderId="4" xfId="0" applyNumberFormat="1" applyFont="1" applyFill="1" applyBorder="1" applyAlignment="1">
      <alignment horizontal="left" vertical="top"/>
    </xf>
    <xf numFmtId="166" fontId="46" fillId="0" borderId="9" xfId="0" applyNumberFormat="1" applyFont="1" applyFill="1" applyBorder="1" applyAlignment="1">
      <alignment horizontal="left" vertical="top"/>
    </xf>
    <xf numFmtId="166" fontId="48" fillId="0" borderId="9" xfId="0" applyNumberFormat="1" applyFont="1" applyFill="1" applyBorder="1" applyAlignment="1">
      <alignment horizontal="left" vertical="top"/>
    </xf>
    <xf numFmtId="0" fontId="48" fillId="0" borderId="9" xfId="0" applyFont="1" applyFill="1" applyBorder="1" applyAlignment="1">
      <alignment horizontal="left" vertical="top"/>
    </xf>
    <xf numFmtId="0" fontId="33" fillId="4" borderId="21" xfId="0" applyFont="1" applyFill="1" applyBorder="1" applyAlignment="1">
      <alignment horizontal="left" vertical="top" wrapText="1"/>
    </xf>
    <xf numFmtId="0" fontId="33" fillId="4" borderId="10" xfId="0" applyFont="1" applyFill="1" applyBorder="1" applyAlignment="1">
      <alignment horizontal="left" vertical="top" wrapText="1"/>
    </xf>
    <xf numFmtId="0" fontId="36" fillId="5" borderId="4" xfId="0" applyFont="1" applyFill="1" applyBorder="1" applyAlignment="1">
      <alignment horizontal="left" vertical="top"/>
    </xf>
    <xf numFmtId="0" fontId="32" fillId="4" borderId="2" xfId="0" applyFont="1" applyFill="1" applyBorder="1" applyAlignment="1">
      <alignment horizontal="center" vertical="top" wrapText="1"/>
    </xf>
    <xf numFmtId="0" fontId="33" fillId="4" borderId="16" xfId="0" applyFont="1" applyFill="1" applyBorder="1" applyAlignment="1">
      <alignment horizontal="left" vertical="top" wrapText="1"/>
    </xf>
    <xf numFmtId="0" fontId="33" fillId="4" borderId="0" xfId="0" applyFont="1" applyFill="1" applyBorder="1" applyAlignment="1">
      <alignment horizontal="left" vertical="top" wrapText="1"/>
    </xf>
    <xf numFmtId="0" fontId="27" fillId="7" borderId="4" xfId="0" applyFont="1" applyFill="1" applyBorder="1" applyAlignment="1">
      <alignment horizontal="left" vertical="top" wrapText="1"/>
    </xf>
    <xf numFmtId="166" fontId="27" fillId="0" borderId="4" xfId="0" applyNumberFormat="1" applyFont="1" applyBorder="1" applyAlignment="1">
      <alignment horizontal="left" vertical="top"/>
    </xf>
    <xf numFmtId="0" fontId="27" fillId="0" borderId="4" xfId="0" applyFont="1" applyBorder="1" applyAlignment="1">
      <alignment horizontal="left" vertical="top" wrapText="1"/>
    </xf>
    <xf numFmtId="0" fontId="27" fillId="0" borderId="4" xfId="0" applyFont="1" applyBorder="1" applyAlignment="1">
      <alignment horizontal="left" vertical="top" wrapText="1"/>
    </xf>
    <xf numFmtId="0" fontId="27" fillId="6" borderId="53" xfId="0" applyFont="1" applyFill="1" applyBorder="1" applyAlignment="1">
      <alignment horizontal="center" vertical="center" wrapText="1"/>
    </xf>
    <xf numFmtId="0" fontId="27" fillId="6" borderId="4" xfId="0" applyFont="1" applyFill="1" applyBorder="1" applyAlignment="1">
      <alignment horizontal="center" vertical="top"/>
    </xf>
    <xf numFmtId="0" fontId="27" fillId="0" borderId="3" xfId="0" applyFont="1" applyBorder="1" applyAlignment="1">
      <alignment horizontal="left" vertical="top" wrapText="1"/>
    </xf>
    <xf numFmtId="0" fontId="27" fillId="7" borderId="22" xfId="0" applyFont="1" applyFill="1" applyBorder="1" applyAlignment="1">
      <alignment horizontal="left" vertical="top" wrapText="1"/>
    </xf>
    <xf numFmtId="166" fontId="27" fillId="0" borderId="22" xfId="0" applyNumberFormat="1" applyFont="1" applyBorder="1" applyAlignment="1">
      <alignment horizontal="center" vertical="top" wrapText="1"/>
    </xf>
    <xf numFmtId="0" fontId="27" fillId="0" borderId="10" xfId="0" applyFont="1" applyBorder="1" applyAlignment="1">
      <alignment horizontal="left" vertical="top" wrapText="1"/>
    </xf>
    <xf numFmtId="0" fontId="32" fillId="0" borderId="9" xfId="0" applyFont="1" applyFill="1" applyBorder="1" applyAlignment="1">
      <alignment horizontal="left" vertical="top" wrapText="1"/>
    </xf>
    <xf numFmtId="0" fontId="50" fillId="0" borderId="4" xfId="0" applyFont="1" applyBorder="1" applyAlignment="1">
      <alignment horizontal="left" vertical="top" wrapText="1"/>
    </xf>
    <xf numFmtId="0" fontId="50" fillId="0" borderId="4" xfId="0" applyFont="1" applyBorder="1" applyAlignment="1">
      <alignment horizontal="center" vertical="top" wrapText="1"/>
    </xf>
    <xf numFmtId="166" fontId="50" fillId="0" borderId="4" xfId="0" applyNumberFormat="1" applyFont="1" applyBorder="1" applyAlignment="1">
      <alignment horizontal="center" vertical="top"/>
    </xf>
    <xf numFmtId="166" fontId="51" fillId="0" borderId="4" xfId="0" applyNumberFormat="1" applyFont="1" applyBorder="1" applyAlignment="1">
      <alignment horizontal="center" vertical="top"/>
    </xf>
    <xf numFmtId="0" fontId="27" fillId="0" borderId="39" xfId="0" applyFont="1" applyBorder="1" applyAlignment="1">
      <alignment horizontal="left" vertical="top" wrapText="1"/>
    </xf>
    <xf numFmtId="0" fontId="32" fillId="0" borderId="33" xfId="0" applyFont="1" applyBorder="1" applyAlignment="1">
      <alignment vertical="top" wrapText="1"/>
    </xf>
    <xf numFmtId="0" fontId="32" fillId="0" borderId="42" xfId="0" quotePrefix="1" applyFont="1" applyBorder="1" applyAlignment="1">
      <alignment vertical="center" wrapText="1"/>
    </xf>
    <xf numFmtId="0" fontId="32" fillId="0" borderId="42" xfId="0" applyFont="1" applyBorder="1" applyAlignment="1">
      <alignment horizontal="center" vertical="center" wrapText="1"/>
    </xf>
    <xf numFmtId="0" fontId="32" fillId="0" borderId="39" xfId="0" quotePrefix="1" applyFont="1" applyBorder="1" applyAlignment="1">
      <alignment vertical="center" wrapText="1"/>
    </xf>
    <xf numFmtId="0" fontId="32" fillId="0" borderId="1" xfId="0" applyFont="1" applyBorder="1" applyAlignment="1">
      <alignment vertical="top" wrapText="1"/>
    </xf>
    <xf numFmtId="0" fontId="27" fillId="0" borderId="4" xfId="0" applyFont="1" applyBorder="1" applyAlignment="1">
      <alignment horizontal="left" vertical="top" wrapText="1"/>
    </xf>
    <xf numFmtId="0" fontId="32" fillId="0" borderId="4" xfId="0" applyFont="1" applyBorder="1" applyAlignment="1">
      <alignment horizontal="left" vertical="top" wrapText="1"/>
    </xf>
    <xf numFmtId="0" fontId="32" fillId="7" borderId="4" xfId="0" applyFont="1" applyFill="1" applyBorder="1" applyAlignment="1">
      <alignment horizontal="left" vertical="top" wrapText="1"/>
    </xf>
    <xf numFmtId="49" fontId="47" fillId="7" borderId="9" xfId="0" applyNumberFormat="1" applyFont="1" applyFill="1" applyBorder="1" applyAlignment="1">
      <alignment horizontal="center" vertical="center"/>
    </xf>
    <xf numFmtId="0" fontId="27" fillId="7" borderId="9" xfId="0" applyFont="1" applyFill="1" applyBorder="1" applyAlignment="1">
      <alignment horizontal="left" vertical="top" wrapText="1"/>
    </xf>
    <xf numFmtId="166" fontId="47" fillId="7" borderId="9" xfId="0" applyNumberFormat="1" applyFont="1" applyFill="1" applyBorder="1" applyAlignment="1">
      <alignment horizontal="center" vertical="center"/>
    </xf>
    <xf numFmtId="166" fontId="32" fillId="0" borderId="41" xfId="0" applyNumberFormat="1" applyFont="1" applyBorder="1" applyAlignment="1">
      <alignment horizontal="left" vertical="top" wrapText="1"/>
    </xf>
    <xf numFmtId="166" fontId="46" fillId="0" borderId="3" xfId="0" applyNumberFormat="1" applyFont="1" applyBorder="1" applyAlignment="1">
      <alignment horizontal="left" vertical="top"/>
    </xf>
    <xf numFmtId="0" fontId="46" fillId="0" borderId="8" xfId="0" applyFont="1" applyBorder="1" applyAlignment="1">
      <alignment horizontal="left" vertical="top"/>
    </xf>
    <xf numFmtId="0" fontId="46" fillId="0" borderId="3" xfId="0" applyFont="1" applyBorder="1" applyAlignment="1">
      <alignment horizontal="left" vertical="top"/>
    </xf>
    <xf numFmtId="166" fontId="47" fillId="0" borderId="22" xfId="0" applyNumberFormat="1" applyFont="1" applyBorder="1" applyAlignment="1">
      <alignment horizontal="center" vertical="top"/>
    </xf>
    <xf numFmtId="2" fontId="47" fillId="0" borderId="22" xfId="0" applyNumberFormat="1" applyFont="1" applyBorder="1" applyAlignment="1">
      <alignment horizontal="center" vertical="top"/>
    </xf>
    <xf numFmtId="0" fontId="36" fillId="7" borderId="22" xfId="0" applyFont="1" applyFill="1" applyBorder="1" applyAlignment="1">
      <alignment horizontal="center" vertical="top"/>
    </xf>
    <xf numFmtId="0" fontId="32" fillId="0" borderId="36" xfId="0" applyFont="1" applyBorder="1" applyAlignment="1">
      <alignment horizontal="left" vertical="top" wrapText="1"/>
    </xf>
    <xf numFmtId="0" fontId="32" fillId="0" borderId="4" xfId="0" applyFont="1" applyBorder="1" applyAlignment="1">
      <alignment horizontal="left" vertical="top" wrapText="1"/>
    </xf>
    <xf numFmtId="0" fontId="32" fillId="6" borderId="4" xfId="0" applyFont="1" applyFill="1" applyBorder="1" applyAlignment="1">
      <alignment horizontal="left" vertical="top" wrapText="1"/>
    </xf>
    <xf numFmtId="0" fontId="32" fillId="0" borderId="4" xfId="0" applyFont="1" applyFill="1" applyBorder="1" applyAlignment="1">
      <alignment horizontal="left" vertical="top" wrapText="1"/>
    </xf>
    <xf numFmtId="0" fontId="27" fillId="6" borderId="22" xfId="0" applyFont="1" applyFill="1" applyBorder="1" applyAlignment="1">
      <alignment vertical="top" wrapText="1"/>
    </xf>
    <xf numFmtId="0" fontId="1" fillId="6" borderId="22" xfId="0" applyFont="1" applyFill="1" applyBorder="1"/>
    <xf numFmtId="0" fontId="27" fillId="6" borderId="22" xfId="0" applyFont="1" applyFill="1" applyBorder="1" applyAlignment="1">
      <alignment horizontal="left" vertical="top" wrapText="1"/>
    </xf>
    <xf numFmtId="166" fontId="32" fillId="7" borderId="22" xfId="0" applyNumberFormat="1" applyFont="1" applyFill="1" applyBorder="1" applyAlignment="1">
      <alignment horizontal="center" vertical="top"/>
    </xf>
    <xf numFmtId="0" fontId="27" fillId="0" borderId="4" xfId="0" applyFont="1" applyBorder="1" applyAlignment="1">
      <alignment horizontal="left" vertical="top" wrapText="1"/>
    </xf>
    <xf numFmtId="0" fontId="32" fillId="7" borderId="4" xfId="0" applyFont="1" applyFill="1" applyBorder="1" applyAlignment="1">
      <alignment horizontal="left" vertical="top" wrapText="1"/>
    </xf>
    <xf numFmtId="166" fontId="47" fillId="7" borderId="9" xfId="1" applyNumberFormat="1" applyFont="1" applyFill="1" applyBorder="1" applyAlignment="1">
      <alignment horizontal="center" vertical="center"/>
    </xf>
    <xf numFmtId="0" fontId="27" fillId="0" borderId="4" xfId="0" applyFont="1" applyBorder="1" applyAlignment="1">
      <alignment horizontal="left" vertical="top" wrapText="1"/>
    </xf>
    <xf numFmtId="0" fontId="44" fillId="4" borderId="22" xfId="0" applyFont="1" applyFill="1" applyBorder="1" applyAlignment="1">
      <alignment horizontal="center" vertical="top" wrapText="1"/>
    </xf>
    <xf numFmtId="0" fontId="37" fillId="4" borderId="22" xfId="0" applyFont="1" applyFill="1" applyBorder="1" applyAlignment="1">
      <alignment horizontal="center" vertical="top" wrapText="1"/>
    </xf>
    <xf numFmtId="0" fontId="33" fillId="4" borderId="22" xfId="0" applyFont="1" applyFill="1" applyBorder="1" applyAlignment="1">
      <alignment horizontal="center" vertical="top" wrapText="1"/>
    </xf>
    <xf numFmtId="0" fontId="32" fillId="4" borderId="22" xfId="0" applyFont="1" applyFill="1" applyBorder="1" applyAlignment="1">
      <alignment horizontal="center" vertical="top" wrapText="1"/>
    </xf>
    <xf numFmtId="0" fontId="32" fillId="0" borderId="36" xfId="0" applyFont="1" applyBorder="1" applyAlignment="1">
      <alignment horizontal="center" vertical="top" wrapText="1"/>
    </xf>
    <xf numFmtId="0" fontId="32" fillId="0" borderId="37" xfId="0" applyFont="1" applyBorder="1" applyAlignment="1">
      <alignment horizontal="center" vertical="top" wrapText="1"/>
    </xf>
    <xf numFmtId="0" fontId="32" fillId="7" borderId="22" xfId="0" applyFont="1" applyFill="1" applyBorder="1" applyAlignment="1">
      <alignment horizontal="left" vertical="top" wrapText="1"/>
    </xf>
    <xf numFmtId="0" fontId="32" fillId="0" borderId="22" xfId="0" applyFont="1" applyBorder="1" applyAlignment="1">
      <alignment horizontal="left" vertical="top" wrapText="1"/>
    </xf>
    <xf numFmtId="0" fontId="32" fillId="0" borderId="4" xfId="0" applyFont="1" applyBorder="1" applyAlignment="1">
      <alignment horizontal="left" vertical="top" wrapText="1"/>
    </xf>
    <xf numFmtId="166" fontId="48" fillId="7" borderId="4" xfId="0" applyNumberFormat="1" applyFont="1" applyFill="1" applyBorder="1" applyAlignment="1">
      <alignment horizontal="left" vertical="top"/>
    </xf>
    <xf numFmtId="0" fontId="48" fillId="7" borderId="4" xfId="0" applyFont="1" applyFill="1" applyBorder="1" applyAlignment="1">
      <alignment horizontal="left" vertical="top"/>
    </xf>
    <xf numFmtId="0" fontId="32" fillId="7" borderId="4" xfId="0" applyFont="1" applyFill="1" applyBorder="1" applyAlignment="1">
      <alignment horizontal="center" vertical="top" wrapText="1"/>
    </xf>
    <xf numFmtId="0" fontId="14" fillId="7" borderId="4" xfId="0" applyFont="1" applyFill="1" applyBorder="1" applyAlignment="1">
      <alignment horizontal="left" vertical="top"/>
    </xf>
    <xf numFmtId="0" fontId="14" fillId="7" borderId="9" xfId="0" applyFont="1" applyFill="1" applyBorder="1" applyAlignment="1">
      <alignment horizontal="left" vertical="top"/>
    </xf>
    <xf numFmtId="0" fontId="25" fillId="0" borderId="10" xfId="0" applyFont="1" applyBorder="1" applyAlignment="1">
      <alignment vertical="top"/>
    </xf>
    <xf numFmtId="0" fontId="27" fillId="0" borderId="10" xfId="0" applyFont="1" applyBorder="1" applyAlignment="1">
      <alignment vertical="top"/>
    </xf>
    <xf numFmtId="166" fontId="26" fillId="0" borderId="38" xfId="0" applyNumberFormat="1" applyFont="1" applyBorder="1" applyAlignment="1">
      <alignment vertical="top"/>
    </xf>
    <xf numFmtId="0" fontId="20" fillId="3" borderId="15" xfId="0" applyFont="1" applyFill="1" applyBorder="1" applyAlignment="1"/>
    <xf numFmtId="0" fontId="20" fillId="3" borderId="5" xfId="0" applyFont="1" applyFill="1" applyBorder="1" applyAlignment="1"/>
    <xf numFmtId="0" fontId="20" fillId="3" borderId="19" xfId="0" applyFont="1" applyFill="1" applyBorder="1" applyAlignment="1"/>
    <xf numFmtId="0" fontId="20" fillId="3" borderId="12" xfId="0" applyFont="1" applyFill="1" applyBorder="1" applyAlignment="1"/>
    <xf numFmtId="166" fontId="36" fillId="7" borderId="37" xfId="0" applyNumberFormat="1" applyFont="1" applyFill="1" applyBorder="1" applyAlignment="1">
      <alignment horizontal="center" vertical="top"/>
    </xf>
    <xf numFmtId="2" fontId="32" fillId="0" borderId="22" xfId="0" applyNumberFormat="1" applyFont="1" applyBorder="1" applyAlignment="1">
      <alignment horizontal="center" vertical="top"/>
    </xf>
    <xf numFmtId="0" fontId="34" fillId="0" borderId="26" xfId="0" applyFont="1" applyBorder="1" applyAlignment="1">
      <alignment vertical="top"/>
    </xf>
    <xf numFmtId="0" fontId="20" fillId="0" borderId="10" xfId="0" applyFont="1" applyBorder="1" applyAlignment="1">
      <alignment vertical="top"/>
    </xf>
    <xf numFmtId="166" fontId="53" fillId="0" borderId="38" xfId="0" applyNumberFormat="1" applyFont="1" applyBorder="1" applyAlignment="1">
      <alignment vertical="top"/>
    </xf>
    <xf numFmtId="166" fontId="53" fillId="0" borderId="10" xfId="0" applyNumberFormat="1" applyFont="1" applyBorder="1" applyAlignment="1">
      <alignment vertical="top"/>
    </xf>
    <xf numFmtId="0" fontId="32" fillId="7" borderId="4" xfId="0" applyFont="1" applyFill="1" applyBorder="1" applyAlignment="1">
      <alignment horizontal="left" vertical="top" wrapText="1"/>
    </xf>
    <xf numFmtId="166" fontId="27" fillId="0" borderId="4" xfId="0" applyNumberFormat="1" applyFont="1" applyBorder="1" applyAlignment="1">
      <alignment horizontal="center" vertical="top" wrapText="1"/>
    </xf>
    <xf numFmtId="166" fontId="20" fillId="0" borderId="24" xfId="0" applyNumberFormat="1" applyFont="1" applyBorder="1" applyAlignment="1">
      <alignment vertical="top"/>
    </xf>
    <xf numFmtId="0" fontId="34" fillId="3" borderId="48" xfId="0" applyFont="1" applyFill="1" applyBorder="1" applyAlignment="1">
      <alignment horizontal="center" vertical="top" wrapText="1"/>
    </xf>
    <xf numFmtId="0" fontId="20" fillId="3" borderId="59" xfId="0" applyFont="1" applyFill="1" applyBorder="1" applyAlignment="1"/>
    <xf numFmtId="0" fontId="20" fillId="3" borderId="60" xfId="0" applyFont="1" applyFill="1" applyBorder="1" applyAlignment="1"/>
    <xf numFmtId="0" fontId="20" fillId="2" borderId="46" xfId="0" applyFont="1" applyFill="1" applyBorder="1" applyAlignment="1">
      <alignment horizontal="center" textRotation="90" wrapText="1"/>
    </xf>
    <xf numFmtId="0" fontId="1" fillId="6" borderId="0" xfId="0" applyFont="1" applyFill="1" applyBorder="1" applyAlignment="1">
      <alignment horizontal="center" vertical="top" wrapText="1"/>
    </xf>
    <xf numFmtId="166" fontId="32" fillId="0" borderId="0" xfId="0" applyNumberFormat="1" applyFont="1" applyBorder="1" applyAlignment="1">
      <alignment vertical="top"/>
    </xf>
    <xf numFmtId="0" fontId="32" fillId="0" borderId="2" xfId="0" quotePrefix="1" applyFont="1" applyBorder="1" applyAlignment="1">
      <alignment vertical="center" wrapText="1"/>
    </xf>
    <xf numFmtId="0" fontId="27" fillId="0" borderId="33" xfId="0" applyFont="1" applyBorder="1" applyAlignment="1">
      <alignment horizontal="left" vertical="top" wrapText="1"/>
    </xf>
    <xf numFmtId="0" fontId="32" fillId="0" borderId="38" xfId="0" quotePrefix="1" applyFont="1" applyBorder="1" applyAlignment="1">
      <alignment horizontal="center" vertical="center" wrapText="1"/>
    </xf>
    <xf numFmtId="0" fontId="32" fillId="0" borderId="38" xfId="0" applyFont="1" applyBorder="1" applyAlignment="1">
      <alignment horizontal="left" vertical="center" wrapText="1"/>
    </xf>
    <xf numFmtId="166" fontId="47" fillId="0" borderId="38" xfId="0" applyNumberFormat="1" applyFont="1" applyBorder="1" applyAlignment="1">
      <alignment horizontal="center" vertical="center"/>
    </xf>
    <xf numFmtId="166" fontId="47" fillId="0" borderId="38" xfId="0" applyNumberFormat="1" applyFont="1" applyBorder="1" applyAlignment="1">
      <alignment horizontal="center" vertical="top"/>
    </xf>
    <xf numFmtId="2" fontId="47" fillId="7" borderId="4" xfId="0" applyNumberFormat="1" applyFont="1" applyFill="1" applyBorder="1" applyAlignment="1">
      <alignment horizontal="center" vertical="center"/>
    </xf>
    <xf numFmtId="49" fontId="47" fillId="7" borderId="4" xfId="0" applyNumberFormat="1" applyFont="1" applyFill="1" applyBorder="1" applyAlignment="1">
      <alignment horizontal="center" vertical="center"/>
    </xf>
    <xf numFmtId="166" fontId="27" fillId="6" borderId="4" xfId="0" applyNumberFormat="1" applyFont="1" applyFill="1" applyBorder="1" applyAlignment="1">
      <alignment horizontal="center" vertical="top"/>
    </xf>
    <xf numFmtId="0" fontId="10" fillId="0" borderId="0" xfId="0" applyFont="1" applyBorder="1" applyAlignment="1">
      <alignment horizontal="left" vertical="top" wrapText="1"/>
    </xf>
    <xf numFmtId="0" fontId="13" fillId="0" borderId="0" xfId="0" applyFont="1" applyBorder="1" applyAlignment="1">
      <alignment horizontal="center" wrapText="1"/>
    </xf>
    <xf numFmtId="0" fontId="13" fillId="0" borderId="0" xfId="0" applyFont="1" applyAlignment="1">
      <alignment horizontal="right" wrapText="1"/>
    </xf>
    <xf numFmtId="0" fontId="10" fillId="0" borderId="22" xfId="0" applyFont="1" applyBorder="1" applyAlignment="1">
      <alignment horizontal="center" wrapText="1"/>
    </xf>
    <xf numFmtId="166" fontId="10" fillId="0" borderId="22" xfId="0" applyNumberFormat="1" applyFont="1" applyBorder="1" applyAlignment="1">
      <alignment horizontal="center" wrapText="1"/>
    </xf>
    <xf numFmtId="166" fontId="1" fillId="0" borderId="22" xfId="0" applyNumberFormat="1" applyFont="1" applyBorder="1" applyAlignment="1">
      <alignment horizontal="center" wrapText="1"/>
    </xf>
    <xf numFmtId="0" fontId="1" fillId="0" borderId="22" xfId="0" applyFont="1" applyBorder="1" applyAlignment="1">
      <alignment horizontal="center" wrapText="1"/>
    </xf>
    <xf numFmtId="0" fontId="10" fillId="0" borderId="24" xfId="0" applyFont="1" applyBorder="1" applyAlignment="1">
      <alignment horizontal="center" wrapText="1"/>
    </xf>
    <xf numFmtId="0" fontId="1" fillId="0" borderId="24" xfId="0" applyFont="1" applyBorder="1" applyAlignment="1">
      <alignment horizontal="center" wrapText="1"/>
    </xf>
    <xf numFmtId="166" fontId="10" fillId="0" borderId="24" xfId="0" applyNumberFormat="1" applyFont="1" applyBorder="1" applyAlignment="1">
      <alignment horizontal="center" wrapText="1"/>
    </xf>
    <xf numFmtId="0" fontId="54" fillId="0" borderId="24" xfId="0" applyFont="1" applyBorder="1" applyAlignment="1">
      <alignment horizontal="center" wrapText="1"/>
    </xf>
    <xf numFmtId="0" fontId="54" fillId="0" borderId="22" xfId="0" applyFont="1" applyBorder="1" applyAlignment="1">
      <alignment horizontal="center" wrapText="1"/>
    </xf>
    <xf numFmtId="166" fontId="1" fillId="0" borderId="24" xfId="0" applyNumberFormat="1" applyFont="1" applyBorder="1" applyAlignment="1">
      <alignment horizontal="center" wrapText="1"/>
    </xf>
    <xf numFmtId="0" fontId="10" fillId="0" borderId="23" xfId="0" applyFont="1" applyBorder="1" applyAlignment="1">
      <alignment wrapText="1"/>
    </xf>
    <xf numFmtId="0" fontId="0" fillId="0" borderId="26" xfId="0" applyBorder="1" applyAlignment="1">
      <alignment wrapText="1"/>
    </xf>
    <xf numFmtId="0" fontId="0" fillId="0" borderId="24" xfId="0" applyBorder="1" applyAlignment="1">
      <alignment wrapText="1"/>
    </xf>
    <xf numFmtId="0" fontId="10" fillId="0" borderId="26" xfId="0" applyFont="1" applyBorder="1" applyAlignment="1">
      <alignment wrapText="1"/>
    </xf>
    <xf numFmtId="0" fontId="10" fillId="0" borderId="0" xfId="0" applyFont="1" applyBorder="1" applyAlignment="1">
      <alignment horizontal="left" vertical="top" wrapText="1"/>
    </xf>
    <xf numFmtId="0" fontId="13" fillId="0" borderId="31" xfId="0" applyFont="1" applyBorder="1" applyAlignment="1">
      <alignment horizontal="center" wrapText="1"/>
    </xf>
    <xf numFmtId="0" fontId="13" fillId="0" borderId="0" xfId="0" applyFont="1" applyAlignment="1">
      <alignment horizontal="left"/>
    </xf>
    <xf numFmtId="0" fontId="10" fillId="0" borderId="23" xfId="0" applyFont="1" applyBorder="1" applyAlignment="1">
      <alignment horizontal="left" wrapText="1"/>
    </xf>
    <xf numFmtId="0" fontId="10" fillId="0" borderId="26" xfId="0" applyFont="1" applyBorder="1" applyAlignment="1">
      <alignment horizontal="left" wrapText="1"/>
    </xf>
    <xf numFmtId="0" fontId="1" fillId="0" borderId="23" xfId="0" applyFont="1" applyBorder="1" applyAlignment="1">
      <alignment wrapText="1"/>
    </xf>
    <xf numFmtId="0" fontId="1" fillId="0" borderId="26" xfId="0" applyFont="1" applyBorder="1" applyAlignment="1">
      <alignment wrapText="1"/>
    </xf>
    <xf numFmtId="0" fontId="1" fillId="0" borderId="23" xfId="0" applyFont="1" applyBorder="1" applyAlignment="1">
      <alignment horizontal="left" wrapText="1"/>
    </xf>
    <xf numFmtId="0" fontId="1" fillId="0" borderId="26" xfId="0" applyFont="1" applyBorder="1" applyAlignment="1">
      <alignment horizontal="left" wrapText="1"/>
    </xf>
    <xf numFmtId="0" fontId="27" fillId="0" borderId="21" xfId="0" applyFont="1" applyBorder="1" applyAlignment="1">
      <alignment horizontal="justify" vertical="top" wrapText="1"/>
    </xf>
    <xf numFmtId="0" fontId="27" fillId="0" borderId="10" xfId="0" applyFont="1" applyBorder="1" applyAlignment="1">
      <alignment horizontal="justify" vertical="top" wrapText="1"/>
    </xf>
    <xf numFmtId="0" fontId="27" fillId="0" borderId="4" xfId="0" applyFont="1" applyBorder="1" applyAlignment="1">
      <alignment horizontal="justify" vertical="top" wrapText="1"/>
    </xf>
    <xf numFmtId="0" fontId="30" fillId="4" borderId="1" xfId="0" applyFont="1" applyFill="1" applyBorder="1" applyAlignment="1">
      <alignment horizontal="center" vertical="top" wrapText="1"/>
    </xf>
    <xf numFmtId="0" fontId="30" fillId="4" borderId="2" xfId="0" applyFont="1" applyFill="1" applyBorder="1" applyAlignment="1">
      <alignment horizontal="center" vertical="top" wrapText="1"/>
    </xf>
    <xf numFmtId="0" fontId="29" fillId="4" borderId="15" xfId="0" applyFont="1" applyFill="1" applyBorder="1" applyAlignment="1">
      <alignment horizontal="center" vertical="top" wrapText="1"/>
    </xf>
    <xf numFmtId="0" fontId="29" fillId="4" borderId="16" xfId="0" applyFont="1" applyFill="1" applyBorder="1" applyAlignment="1">
      <alignment horizontal="center" vertical="top" wrapText="1"/>
    </xf>
    <xf numFmtId="0" fontId="29" fillId="4" borderId="5" xfId="0" applyFont="1" applyFill="1" applyBorder="1" applyAlignment="1">
      <alignment horizontal="center" vertical="top" wrapText="1"/>
    </xf>
    <xf numFmtId="0" fontId="29" fillId="4" borderId="0" xfId="0" applyFont="1" applyFill="1" applyBorder="1" applyAlignment="1">
      <alignment horizontal="center" vertical="top" wrapText="1"/>
    </xf>
    <xf numFmtId="0" fontId="29" fillId="4" borderId="6" xfId="0" applyFont="1" applyFill="1" applyBorder="1" applyAlignment="1">
      <alignment horizontal="center" vertical="top" wrapText="1"/>
    </xf>
    <xf numFmtId="0" fontId="30" fillId="4" borderId="31" xfId="0" applyFont="1" applyFill="1" applyBorder="1" applyAlignment="1">
      <alignment horizontal="center" vertical="top" wrapText="1"/>
    </xf>
    <xf numFmtId="0" fontId="30" fillId="4" borderId="35" xfId="0" applyFont="1" applyFill="1" applyBorder="1" applyAlignment="1">
      <alignment horizontal="center" vertical="top" wrapText="1"/>
    </xf>
    <xf numFmtId="0" fontId="30" fillId="4" borderId="0" xfId="0" applyFont="1" applyFill="1" applyBorder="1" applyAlignment="1">
      <alignment horizontal="center" vertical="top" wrapText="1"/>
    </xf>
    <xf numFmtId="0" fontId="30" fillId="4" borderId="7" xfId="0" applyFont="1" applyFill="1" applyBorder="1" applyAlignment="1">
      <alignment horizontal="center" vertical="top" wrapText="1"/>
    </xf>
    <xf numFmtId="0" fontId="28" fillId="4" borderId="1" xfId="0" applyFont="1" applyFill="1" applyBorder="1" applyAlignment="1">
      <alignment horizontal="center" vertical="top" wrapText="1"/>
    </xf>
    <xf numFmtId="0" fontId="28" fillId="4" borderId="3" xfId="0" applyFont="1" applyFill="1" applyBorder="1" applyAlignment="1">
      <alignment horizontal="center" vertical="top" wrapText="1"/>
    </xf>
    <xf numFmtId="0" fontId="29" fillId="4" borderId="17" xfId="0" applyFont="1" applyFill="1" applyBorder="1" applyAlignment="1">
      <alignment horizontal="center" vertical="top" wrapText="1"/>
    </xf>
    <xf numFmtId="0" fontId="29" fillId="4" borderId="8" xfId="0" applyFont="1" applyFill="1" applyBorder="1" applyAlignment="1">
      <alignment horizontal="center" vertical="top" wrapText="1"/>
    </xf>
    <xf numFmtId="0" fontId="29" fillId="4" borderId="20" xfId="0" applyFont="1" applyFill="1" applyBorder="1" applyAlignment="1">
      <alignment horizontal="center" vertical="top" wrapText="1"/>
    </xf>
    <xf numFmtId="0" fontId="30" fillId="4" borderId="8" xfId="0" applyFont="1" applyFill="1" applyBorder="1" applyAlignment="1">
      <alignment horizontal="center" vertical="top" wrapText="1"/>
    </xf>
    <xf numFmtId="0" fontId="30" fillId="4" borderId="13" xfId="0" applyFont="1" applyFill="1" applyBorder="1" applyAlignment="1">
      <alignment horizontal="center" vertical="top" wrapText="1"/>
    </xf>
    <xf numFmtId="0" fontId="10" fillId="4" borderId="1" xfId="0" applyFont="1" applyFill="1" applyBorder="1" applyAlignment="1">
      <alignment horizontal="center" vertical="top" wrapText="1"/>
    </xf>
    <xf numFmtId="0" fontId="10" fillId="4" borderId="3" xfId="0" applyFont="1" applyFill="1" applyBorder="1" applyAlignment="1">
      <alignment horizontal="center" vertical="top" wrapText="1"/>
    </xf>
    <xf numFmtId="0" fontId="31" fillId="4" borderId="15" xfId="0" applyFont="1" applyFill="1" applyBorder="1" applyAlignment="1">
      <alignment horizontal="center" vertical="top" wrapText="1"/>
    </xf>
    <xf numFmtId="0" fontId="31" fillId="4" borderId="17" xfId="0" applyFont="1" applyFill="1" applyBorder="1" applyAlignment="1">
      <alignment horizontal="center" vertical="top" wrapText="1"/>
    </xf>
    <xf numFmtId="0" fontId="31" fillId="4" borderId="5" xfId="0" applyFont="1" applyFill="1" applyBorder="1" applyAlignment="1">
      <alignment horizontal="center" vertical="top" wrapText="1"/>
    </xf>
    <xf numFmtId="0" fontId="31" fillId="4" borderId="8" xfId="0" applyFont="1" applyFill="1" applyBorder="1" applyAlignment="1">
      <alignment horizontal="center" vertical="top" wrapText="1"/>
    </xf>
    <xf numFmtId="0" fontId="31" fillId="4" borderId="6" xfId="0" applyFont="1" applyFill="1" applyBorder="1" applyAlignment="1">
      <alignment horizontal="center" vertical="top" wrapText="1"/>
    </xf>
    <xf numFmtId="0" fontId="10" fillId="4" borderId="8" xfId="0" applyFont="1" applyFill="1" applyBorder="1" applyAlignment="1">
      <alignment horizontal="center" vertical="top" wrapText="1"/>
    </xf>
    <xf numFmtId="0" fontId="10" fillId="4" borderId="9" xfId="0" applyFont="1" applyFill="1" applyBorder="1" applyAlignment="1">
      <alignment horizontal="center" vertical="top" wrapText="1"/>
    </xf>
    <xf numFmtId="0" fontId="27" fillId="7" borderId="21" xfId="0" applyFont="1" applyFill="1" applyBorder="1" applyAlignment="1">
      <alignment horizontal="justify" vertical="top" wrapText="1"/>
    </xf>
    <xf numFmtId="0" fontId="27" fillId="7" borderId="10" xfId="0" applyFont="1" applyFill="1" applyBorder="1" applyAlignment="1">
      <alignment horizontal="justify" vertical="top" wrapText="1"/>
    </xf>
    <xf numFmtId="0" fontId="27" fillId="7" borderId="4" xfId="0" applyFont="1" applyFill="1" applyBorder="1" applyAlignment="1">
      <alignment horizontal="justify" vertical="top" wrapText="1"/>
    </xf>
    <xf numFmtId="0" fontId="27" fillId="6" borderId="21" xfId="0" applyFont="1" applyFill="1" applyBorder="1" applyAlignment="1">
      <alignment horizontal="justify" vertical="top" wrapText="1"/>
    </xf>
    <xf numFmtId="0" fontId="27" fillId="6" borderId="10" xfId="0" applyFont="1" applyFill="1" applyBorder="1" applyAlignment="1">
      <alignment horizontal="justify" vertical="top" wrapText="1"/>
    </xf>
    <xf numFmtId="0" fontId="27" fillId="6" borderId="4" xfId="0" applyFont="1" applyFill="1" applyBorder="1" applyAlignment="1">
      <alignment horizontal="justify" vertical="top" wrapText="1"/>
    </xf>
    <xf numFmtId="0" fontId="27" fillId="0" borderId="47" xfId="0" applyFont="1" applyBorder="1" applyAlignment="1">
      <alignment horizontal="justify" vertical="top" wrapText="1"/>
    </xf>
    <xf numFmtId="0" fontId="27" fillId="0" borderId="48" xfId="0" applyFont="1" applyBorder="1" applyAlignment="1">
      <alignment horizontal="justify" vertical="top" wrapText="1"/>
    </xf>
    <xf numFmtId="0" fontId="27" fillId="0" borderId="43" xfId="0" applyFont="1" applyBorder="1" applyAlignment="1">
      <alignment horizontal="justify" vertical="top" wrapText="1"/>
    </xf>
    <xf numFmtId="0" fontId="27" fillId="0" borderId="51" xfId="0" applyFont="1" applyBorder="1" applyAlignment="1">
      <alignment horizontal="left" vertical="top" wrapText="1"/>
    </xf>
    <xf numFmtId="0" fontId="27" fillId="0" borderId="3" xfId="0" applyFont="1" applyBorder="1" applyAlignment="1">
      <alignment horizontal="left" vertical="top" wrapText="1"/>
    </xf>
    <xf numFmtId="0" fontId="27" fillId="0" borderId="49" xfId="0" applyFont="1" applyBorder="1" applyAlignment="1">
      <alignment horizontal="justify" vertical="top" wrapText="1"/>
    </xf>
    <xf numFmtId="0" fontId="27" fillId="0" borderId="50" xfId="0" applyFont="1" applyBorder="1" applyAlignment="1">
      <alignment horizontal="justify" vertical="top" wrapText="1"/>
    </xf>
    <xf numFmtId="0" fontId="27" fillId="0" borderId="40" xfId="0" applyFont="1" applyBorder="1" applyAlignment="1">
      <alignment horizontal="justify" vertical="top" wrapText="1"/>
    </xf>
    <xf numFmtId="0" fontId="27" fillId="0" borderId="21" xfId="0" applyFont="1" applyBorder="1" applyAlignment="1">
      <alignment horizontal="left" vertical="top" wrapText="1"/>
    </xf>
    <xf numFmtId="0" fontId="27" fillId="0" borderId="10" xfId="0" applyFont="1" applyBorder="1" applyAlignment="1">
      <alignment horizontal="left" vertical="top" wrapText="1"/>
    </xf>
    <xf numFmtId="0" fontId="27" fillId="0" borderId="4" xfId="0" applyFont="1" applyBorder="1" applyAlignment="1">
      <alignment horizontal="left" vertical="top" wrapText="1"/>
    </xf>
    <xf numFmtId="0" fontId="1" fillId="0" borderId="10" xfId="0" applyFont="1" applyBorder="1" applyAlignment="1">
      <alignment horizontal="justify" vertical="top" wrapText="1"/>
    </xf>
    <xf numFmtId="0" fontId="1" fillId="0" borderId="4" xfId="0" applyFont="1" applyBorder="1" applyAlignment="1">
      <alignment horizontal="justify" vertical="top" wrapText="1"/>
    </xf>
    <xf numFmtId="0" fontId="27" fillId="4" borderId="1" xfId="0" applyFont="1" applyFill="1" applyBorder="1" applyAlignment="1">
      <alignment horizontal="center" vertical="top" wrapText="1"/>
    </xf>
    <xf numFmtId="0" fontId="27" fillId="4" borderId="3" xfId="0" applyFont="1" applyFill="1" applyBorder="1" applyAlignment="1">
      <alignment horizontal="center" vertical="top" wrapText="1"/>
    </xf>
    <xf numFmtId="0" fontId="41" fillId="4" borderId="15" xfId="0" applyFont="1" applyFill="1" applyBorder="1" applyAlignment="1">
      <alignment horizontal="center" vertical="top" wrapText="1"/>
    </xf>
    <xf numFmtId="0" fontId="41" fillId="4" borderId="17" xfId="0" applyFont="1" applyFill="1" applyBorder="1" applyAlignment="1">
      <alignment horizontal="center" vertical="top" wrapText="1"/>
    </xf>
    <xf numFmtId="0" fontId="41" fillId="4" borderId="5" xfId="0" applyFont="1" applyFill="1" applyBorder="1" applyAlignment="1">
      <alignment horizontal="center" vertical="top" wrapText="1"/>
    </xf>
    <xf numFmtId="0" fontId="41" fillId="4" borderId="8" xfId="0" applyFont="1" applyFill="1" applyBorder="1" applyAlignment="1">
      <alignment horizontal="center" vertical="top" wrapText="1"/>
    </xf>
    <xf numFmtId="0" fontId="28" fillId="4" borderId="8" xfId="0" applyFont="1" applyFill="1" applyBorder="1" applyAlignment="1">
      <alignment horizontal="center" vertical="top" wrapText="1"/>
    </xf>
    <xf numFmtId="0" fontId="28" fillId="4" borderId="9" xfId="0" applyFont="1" applyFill="1" applyBorder="1" applyAlignment="1">
      <alignment horizontal="center" vertical="top" wrapText="1"/>
    </xf>
    <xf numFmtId="0" fontId="30" fillId="4" borderId="3" xfId="0" applyFont="1" applyFill="1" applyBorder="1" applyAlignment="1">
      <alignment horizontal="center" vertical="top" wrapText="1"/>
    </xf>
    <xf numFmtId="0" fontId="30" fillId="4" borderId="9" xfId="0" applyFont="1" applyFill="1" applyBorder="1" applyAlignment="1">
      <alignment horizontal="center" vertical="top" wrapText="1"/>
    </xf>
    <xf numFmtId="0" fontId="26" fillId="3" borderId="15" xfId="0" applyFont="1" applyFill="1" applyBorder="1" applyAlignment="1">
      <alignment horizontal="center"/>
    </xf>
    <xf numFmtId="0" fontId="26" fillId="3" borderId="5" xfId="0" applyFont="1" applyFill="1" applyBorder="1" applyAlignment="1">
      <alignment horizontal="center"/>
    </xf>
    <xf numFmtId="0" fontId="26" fillId="3" borderId="6" xfId="0" applyFont="1" applyFill="1" applyBorder="1" applyAlignment="1">
      <alignment horizontal="center"/>
    </xf>
    <xf numFmtId="0" fontId="26" fillId="3" borderId="19" xfId="0" applyFont="1" applyFill="1" applyBorder="1" applyAlignment="1">
      <alignment horizontal="center"/>
    </xf>
    <xf numFmtId="0" fontId="26" fillId="3" borderId="12" xfId="0" applyFont="1" applyFill="1" applyBorder="1" applyAlignment="1">
      <alignment horizontal="center"/>
    </xf>
    <xf numFmtId="0" fontId="26" fillId="3" borderId="11" xfId="0" applyFont="1" applyFill="1" applyBorder="1" applyAlignment="1">
      <alignment horizontal="center"/>
    </xf>
    <xf numFmtId="0" fontId="29" fillId="4" borderId="0" xfId="0" applyFont="1" applyFill="1" applyAlignment="1">
      <alignment horizontal="center" vertical="top" wrapText="1"/>
    </xf>
    <xf numFmtId="0" fontId="29" fillId="4" borderId="14" xfId="0" applyFont="1" applyFill="1" applyBorder="1" applyAlignment="1">
      <alignment horizontal="center" vertical="top" wrapText="1"/>
    </xf>
    <xf numFmtId="0" fontId="25" fillId="2" borderId="1" xfId="0" applyFont="1" applyFill="1" applyBorder="1" applyAlignment="1">
      <alignment horizontal="center" wrapText="1"/>
    </xf>
    <xf numFmtId="0" fontId="25" fillId="2" borderId="2" xfId="0" applyFont="1" applyFill="1" applyBorder="1" applyAlignment="1">
      <alignment horizontal="center" wrapText="1"/>
    </xf>
    <xf numFmtId="0" fontId="25" fillId="2" borderId="3" xfId="0" applyFont="1" applyFill="1" applyBorder="1" applyAlignment="1">
      <alignment horizontal="center" wrapText="1"/>
    </xf>
    <xf numFmtId="0" fontId="25" fillId="2" borderId="15" xfId="0" applyFont="1" applyFill="1" applyBorder="1" applyAlignment="1">
      <alignment horizontal="center" wrapText="1"/>
    </xf>
    <xf numFmtId="0" fontId="25" fillId="2" borderId="5" xfId="0" applyFont="1" applyFill="1" applyBorder="1" applyAlignment="1">
      <alignment horizontal="center" wrapText="1"/>
    </xf>
    <xf numFmtId="0" fontId="25" fillId="2" borderId="6" xfId="0" applyFont="1" applyFill="1" applyBorder="1" applyAlignment="1">
      <alignment horizontal="center" wrapText="1"/>
    </xf>
    <xf numFmtId="0" fontId="25" fillId="2" borderId="16" xfId="0" applyFont="1" applyFill="1" applyBorder="1" applyAlignment="1">
      <alignment horizontal="center" wrapText="1"/>
    </xf>
    <xf numFmtId="0" fontId="25" fillId="2" borderId="0" xfId="0" applyFont="1" applyFill="1" applyBorder="1" applyAlignment="1">
      <alignment horizontal="center" wrapText="1"/>
    </xf>
    <xf numFmtId="0" fontId="25" fillId="2" borderId="7" xfId="0" applyFont="1" applyFill="1" applyBorder="1" applyAlignment="1">
      <alignment horizontal="center" wrapText="1"/>
    </xf>
    <xf numFmtId="0" fontId="25" fillId="2" borderId="17" xfId="0" applyFont="1" applyFill="1" applyBorder="1" applyAlignment="1">
      <alignment horizontal="center" wrapText="1"/>
    </xf>
    <xf numFmtId="0" fontId="25" fillId="2" borderId="8" xfId="0" applyFont="1" applyFill="1" applyBorder="1" applyAlignment="1">
      <alignment horizontal="center" wrapText="1"/>
    </xf>
    <xf numFmtId="0" fontId="25" fillId="2" borderId="9" xfId="0" applyFont="1" applyFill="1" applyBorder="1" applyAlignment="1">
      <alignment horizontal="center" wrapText="1"/>
    </xf>
    <xf numFmtId="0" fontId="25" fillId="3" borderId="10" xfId="0" applyFont="1" applyFill="1" applyBorder="1" applyAlignment="1">
      <alignment horizontal="center" vertical="top" wrapText="1"/>
    </xf>
    <xf numFmtId="0" fontId="25" fillId="3" borderId="10" xfId="0" applyFont="1" applyFill="1" applyBorder="1" applyAlignment="1">
      <alignment horizontal="center"/>
    </xf>
    <xf numFmtId="0" fontId="25" fillId="3" borderId="4" xfId="0" applyFont="1" applyFill="1" applyBorder="1" applyAlignment="1">
      <alignment horizontal="center"/>
    </xf>
    <xf numFmtId="0" fontId="25" fillId="2" borderId="1" xfId="0" applyFont="1" applyFill="1" applyBorder="1" applyAlignment="1">
      <alignment horizontal="center" textRotation="90" wrapText="1"/>
    </xf>
    <xf numFmtId="0" fontId="25" fillId="2" borderId="2" xfId="0" applyFont="1" applyFill="1" applyBorder="1" applyAlignment="1">
      <alignment horizontal="center" textRotation="90" wrapText="1"/>
    </xf>
    <xf numFmtId="0" fontId="25" fillId="2" borderId="3" xfId="0" applyFont="1" applyFill="1" applyBorder="1" applyAlignment="1">
      <alignment horizontal="center" textRotation="90" wrapText="1"/>
    </xf>
    <xf numFmtId="0" fontId="25" fillId="3" borderId="1" xfId="0" applyFont="1" applyFill="1" applyBorder="1" applyAlignment="1">
      <alignment horizontal="center" textRotation="90" wrapText="1"/>
    </xf>
    <xf numFmtId="0" fontId="25" fillId="3" borderId="2" xfId="0" applyFont="1" applyFill="1" applyBorder="1" applyAlignment="1">
      <alignment horizontal="center" textRotation="90" wrapText="1"/>
    </xf>
    <xf numFmtId="0" fontId="27" fillId="0" borderId="18" xfId="0" applyFont="1" applyBorder="1" applyAlignment="1">
      <alignment horizontal="center" textRotation="90" wrapText="1"/>
    </xf>
    <xf numFmtId="0" fontId="32" fillId="4" borderId="22" xfId="0" applyFont="1" applyFill="1" applyBorder="1" applyAlignment="1">
      <alignment horizontal="center" vertical="top" wrapText="1"/>
    </xf>
    <xf numFmtId="0" fontId="33" fillId="4" borderId="22" xfId="0" applyFont="1" applyFill="1" applyBorder="1" applyAlignment="1">
      <alignment horizontal="center" vertical="top" wrapText="1"/>
    </xf>
    <xf numFmtId="0" fontId="32" fillId="0" borderId="22" xfId="0" applyFont="1" applyBorder="1" applyAlignment="1">
      <alignment horizontal="justify" vertical="top" wrapText="1"/>
    </xf>
    <xf numFmtId="0" fontId="27" fillId="0" borderId="22" xfId="0" applyFont="1" applyBorder="1" applyAlignment="1">
      <alignment horizontal="justify" vertical="top" wrapText="1"/>
    </xf>
    <xf numFmtId="0" fontId="32" fillId="0" borderId="22" xfId="0" applyFont="1" applyBorder="1" applyAlignment="1">
      <alignment horizontal="left" vertical="top" wrapText="1"/>
    </xf>
    <xf numFmtId="0" fontId="32" fillId="7" borderId="22" xfId="0" applyFont="1" applyFill="1" applyBorder="1" applyAlignment="1">
      <alignment horizontal="left" vertical="top" wrapText="1"/>
    </xf>
    <xf numFmtId="0" fontId="33" fillId="4" borderId="28" xfId="0" applyFont="1" applyFill="1" applyBorder="1" applyAlignment="1">
      <alignment horizontal="center" vertical="top" wrapText="1"/>
    </xf>
    <xf numFmtId="0" fontId="33" fillId="4" borderId="29" xfId="0" applyFont="1" applyFill="1" applyBorder="1" applyAlignment="1">
      <alignment horizontal="center" vertical="top" wrapText="1"/>
    </xf>
    <xf numFmtId="0" fontId="32" fillId="0" borderId="23" xfId="0" applyFont="1" applyBorder="1" applyAlignment="1">
      <alignment horizontal="justify" vertical="top" wrapText="1"/>
    </xf>
    <xf numFmtId="0" fontId="32" fillId="0" borderId="24" xfId="0" applyFont="1" applyBorder="1" applyAlignment="1">
      <alignment horizontal="justify" vertical="top" wrapText="1"/>
    </xf>
    <xf numFmtId="0" fontId="32" fillId="0" borderId="36" xfId="0" applyFont="1" applyBorder="1" applyAlignment="1">
      <alignment horizontal="center" vertical="top" wrapText="1"/>
    </xf>
    <xf numFmtId="0" fontId="35" fillId="0" borderId="37" xfId="0" applyFont="1" applyBorder="1" applyAlignment="1">
      <alignment horizontal="center" vertical="top" wrapText="1"/>
    </xf>
    <xf numFmtId="0" fontId="32" fillId="0" borderId="27" xfId="0" applyFont="1" applyBorder="1" applyAlignment="1">
      <alignment horizontal="justify" vertical="top" wrapText="1"/>
    </xf>
    <xf numFmtId="0" fontId="35" fillId="0" borderId="29" xfId="0" applyFont="1" applyBorder="1" applyAlignment="1"/>
    <xf numFmtId="0" fontId="35" fillId="0" borderId="30" xfId="0" applyFont="1" applyBorder="1" applyAlignment="1"/>
    <xf numFmtId="0" fontId="35" fillId="0" borderId="32" xfId="0" applyFont="1" applyBorder="1" applyAlignment="1"/>
    <xf numFmtId="0" fontId="34" fillId="4" borderId="22" xfId="0" applyFont="1" applyFill="1" applyBorder="1" applyAlignment="1">
      <alignment horizontal="center" vertical="top" wrapText="1"/>
    </xf>
    <xf numFmtId="0" fontId="32" fillId="0" borderId="44" xfId="0" applyFont="1" applyBorder="1" applyAlignment="1">
      <alignment horizontal="center" vertical="top" wrapText="1"/>
    </xf>
    <xf numFmtId="0" fontId="35" fillId="0" borderId="44" xfId="0" applyFont="1" applyBorder="1" applyAlignment="1">
      <alignment horizontal="center" vertical="top" wrapText="1"/>
    </xf>
    <xf numFmtId="0" fontId="32" fillId="7" borderId="22" xfId="0" applyFont="1" applyFill="1" applyBorder="1" applyAlignment="1">
      <alignment horizontal="justify" vertical="top" wrapText="1"/>
    </xf>
    <xf numFmtId="0" fontId="32" fillId="0" borderId="29" xfId="0" applyFont="1" applyBorder="1" applyAlignment="1">
      <alignment horizontal="justify" vertical="top" wrapText="1"/>
    </xf>
    <xf numFmtId="0" fontId="32" fillId="0" borderId="37" xfId="0" applyFont="1" applyBorder="1" applyAlignment="1">
      <alignment horizontal="center" vertical="top" wrapText="1"/>
    </xf>
    <xf numFmtId="0" fontId="32" fillId="0" borderId="27" xfId="0" applyFont="1" applyBorder="1" applyAlignment="1">
      <alignment horizontal="left" vertical="top" wrapText="1"/>
    </xf>
    <xf numFmtId="0" fontId="32" fillId="0" borderId="29" xfId="0" applyFont="1" applyBorder="1" applyAlignment="1">
      <alignment horizontal="left" vertical="top" wrapText="1"/>
    </xf>
    <xf numFmtId="0" fontId="32" fillId="0" borderId="30" xfId="0" applyFont="1" applyBorder="1" applyAlignment="1">
      <alignment horizontal="left" vertical="top" wrapText="1"/>
    </xf>
    <xf numFmtId="0" fontId="32" fillId="0" borderId="32" xfId="0" applyFont="1" applyBorder="1" applyAlignment="1">
      <alignment horizontal="left" vertical="top" wrapText="1"/>
    </xf>
    <xf numFmtId="0" fontId="32" fillId="6" borderId="22" xfId="0" applyFont="1" applyFill="1" applyBorder="1" applyAlignment="1">
      <alignment horizontal="justify" vertical="top" wrapText="1"/>
    </xf>
    <xf numFmtId="0" fontId="32" fillId="0" borderId="36" xfId="0" applyFont="1" applyBorder="1" applyAlignment="1">
      <alignment horizontal="center" vertical="center" wrapText="1"/>
    </xf>
    <xf numFmtId="0" fontId="32" fillId="0" borderId="44" xfId="0" applyFont="1" applyBorder="1" applyAlignment="1">
      <alignment horizontal="center" vertical="center" wrapText="1"/>
    </xf>
    <xf numFmtId="0" fontId="35" fillId="0" borderId="44" xfId="0" applyFont="1" applyBorder="1" applyAlignment="1">
      <alignment horizontal="center" vertical="center" wrapText="1"/>
    </xf>
    <xf numFmtId="0" fontId="35" fillId="0" borderId="37" xfId="0" applyFont="1" applyBorder="1" applyAlignment="1">
      <alignment horizontal="center" vertical="center" wrapText="1"/>
    </xf>
    <xf numFmtId="0" fontId="35" fillId="0" borderId="45" xfId="0" applyFont="1" applyBorder="1" applyAlignment="1">
      <alignment horizontal="justify" vertical="top" wrapText="1"/>
    </xf>
    <xf numFmtId="0" fontId="35" fillId="0" borderId="46" xfId="0" applyFont="1" applyBorder="1" applyAlignment="1">
      <alignment horizontal="justify" vertical="top" wrapText="1"/>
    </xf>
    <xf numFmtId="0" fontId="35" fillId="0" borderId="30" xfId="0" applyFont="1" applyBorder="1" applyAlignment="1">
      <alignment horizontal="justify" vertical="top" wrapText="1"/>
    </xf>
    <xf numFmtId="0" fontId="35" fillId="0" borderId="32" xfId="0" applyFont="1" applyBorder="1" applyAlignment="1">
      <alignment horizontal="justify" vertical="top" wrapText="1"/>
    </xf>
    <xf numFmtId="0" fontId="32" fillId="0" borderId="23" xfId="0" applyFont="1" applyBorder="1" applyAlignment="1">
      <alignment horizontal="left" vertical="top" wrapText="1"/>
    </xf>
    <xf numFmtId="0" fontId="32" fillId="0" borderId="24" xfId="0" applyFont="1" applyBorder="1" applyAlignment="1">
      <alignment horizontal="left" vertical="top" wrapText="1"/>
    </xf>
    <xf numFmtId="166" fontId="27" fillId="0" borderId="36" xfId="0" applyNumberFormat="1" applyFont="1" applyBorder="1" applyAlignment="1">
      <alignment horizontal="center" vertical="top"/>
    </xf>
    <xf numFmtId="0" fontId="1" fillId="0" borderId="37" xfId="0" applyFont="1" applyBorder="1" applyAlignment="1">
      <alignment horizontal="center" vertical="top"/>
    </xf>
    <xf numFmtId="166" fontId="27" fillId="0" borderId="37" xfId="0" applyNumberFormat="1" applyFont="1" applyBorder="1" applyAlignment="1">
      <alignment horizontal="center" vertical="top"/>
    </xf>
    <xf numFmtId="0" fontId="34" fillId="2" borderId="54" xfId="0" applyFont="1" applyFill="1" applyBorder="1" applyAlignment="1">
      <alignment horizontal="center" wrapText="1"/>
    </xf>
    <xf numFmtId="0" fontId="34" fillId="2" borderId="58" xfId="0" applyFont="1" applyFill="1" applyBorder="1" applyAlignment="1">
      <alignment horizontal="center" wrapText="1"/>
    </xf>
    <xf numFmtId="0" fontId="37" fillId="0" borderId="22" xfId="0" applyFont="1" applyBorder="1" applyAlignment="1">
      <alignment horizontal="justify" vertical="top" wrapText="1"/>
    </xf>
    <xf numFmtId="0" fontId="22" fillId="5" borderId="23" xfId="0" applyFont="1" applyFill="1" applyBorder="1" applyAlignment="1">
      <alignment horizontal="center" wrapText="1"/>
    </xf>
    <xf numFmtId="0" fontId="22" fillId="5" borderId="26" xfId="0" applyFont="1" applyFill="1" applyBorder="1" applyAlignment="1">
      <alignment horizontal="center" wrapText="1"/>
    </xf>
    <xf numFmtId="0" fontId="22" fillId="5" borderId="24" xfId="0" applyFont="1" applyFill="1" applyBorder="1" applyAlignment="1">
      <alignment horizontal="center" wrapText="1"/>
    </xf>
    <xf numFmtId="0" fontId="34" fillId="2" borderId="1" xfId="0" applyFont="1" applyFill="1" applyBorder="1" applyAlignment="1">
      <alignment horizontal="center" wrapText="1"/>
    </xf>
    <xf numFmtId="0" fontId="34" fillId="2" borderId="2" xfId="0" applyFont="1" applyFill="1" applyBorder="1" applyAlignment="1">
      <alignment horizontal="center" wrapText="1"/>
    </xf>
    <xf numFmtId="0" fontId="34" fillId="2" borderId="33" xfId="0" applyFont="1" applyFill="1" applyBorder="1" applyAlignment="1">
      <alignment horizontal="center" wrapText="1"/>
    </xf>
    <xf numFmtId="0" fontId="34" fillId="2" borderId="55" xfId="0" applyFont="1" applyFill="1" applyBorder="1" applyAlignment="1">
      <alignment horizontal="center" wrapText="1"/>
    </xf>
    <xf numFmtId="0" fontId="34" fillId="2" borderId="56" xfId="0" applyFont="1" applyFill="1" applyBorder="1" applyAlignment="1">
      <alignment horizontal="center" wrapText="1"/>
    </xf>
    <xf numFmtId="0" fontId="34" fillId="2" borderId="16" xfId="0" applyFont="1" applyFill="1" applyBorder="1" applyAlignment="1">
      <alignment horizontal="center" wrapText="1"/>
    </xf>
    <xf numFmtId="0" fontId="34" fillId="2" borderId="7" xfId="0" applyFont="1" applyFill="1" applyBorder="1" applyAlignment="1">
      <alignment horizontal="center" wrapText="1"/>
    </xf>
    <xf numFmtId="0" fontId="34" fillId="2" borderId="34" xfId="0" applyFont="1" applyFill="1" applyBorder="1" applyAlignment="1">
      <alignment horizontal="center" wrapText="1"/>
    </xf>
    <xf numFmtId="0" fontId="34" fillId="2" borderId="35" xfId="0" applyFont="1" applyFill="1" applyBorder="1" applyAlignment="1">
      <alignment horizontal="center" wrapText="1"/>
    </xf>
    <xf numFmtId="0" fontId="34" fillId="2" borderId="1" xfId="0" applyFont="1" applyFill="1" applyBorder="1" applyAlignment="1">
      <alignment horizontal="center" textRotation="90" wrapText="1"/>
    </xf>
    <xf numFmtId="0" fontId="34" fillId="2" borderId="2" xfId="0" applyFont="1" applyFill="1" applyBorder="1" applyAlignment="1">
      <alignment horizontal="center" textRotation="90" wrapText="1"/>
    </xf>
    <xf numFmtId="0" fontId="34" fillId="2" borderId="33" xfId="0" applyFont="1" applyFill="1" applyBorder="1" applyAlignment="1">
      <alignment horizontal="center" textRotation="90" wrapText="1"/>
    </xf>
    <xf numFmtId="0" fontId="34" fillId="3" borderId="48" xfId="0" applyFont="1" applyFill="1" applyBorder="1" applyAlignment="1">
      <alignment horizontal="center"/>
    </xf>
    <xf numFmtId="0" fontId="34" fillId="3" borderId="57" xfId="0" applyFont="1" applyFill="1" applyBorder="1" applyAlignment="1">
      <alignment horizontal="center"/>
    </xf>
    <xf numFmtId="0" fontId="34" fillId="3" borderId="48" xfId="0" applyFont="1" applyFill="1" applyBorder="1" applyAlignment="1">
      <alignment horizontal="center" vertical="top" wrapText="1"/>
    </xf>
    <xf numFmtId="0" fontId="34" fillId="2" borderId="51" xfId="0" applyFont="1" applyFill="1" applyBorder="1" applyAlignment="1">
      <alignment horizontal="center" wrapText="1"/>
    </xf>
    <xf numFmtId="0" fontId="20" fillId="3" borderId="1" xfId="0" applyFont="1" applyFill="1" applyBorder="1" applyAlignment="1">
      <alignment horizontal="center" textRotation="90" wrapText="1"/>
    </xf>
    <xf numFmtId="0" fontId="20" fillId="3" borderId="2" xfId="0" applyFont="1" applyFill="1" applyBorder="1" applyAlignment="1">
      <alignment horizontal="center" textRotation="90" wrapText="1"/>
    </xf>
    <xf numFmtId="0" fontId="39" fillId="0" borderId="33" xfId="0" applyFont="1" applyBorder="1" applyAlignment="1">
      <alignment horizontal="center" textRotation="90" wrapText="1"/>
    </xf>
    <xf numFmtId="0" fontId="37" fillId="7" borderId="23" xfId="0" applyFont="1" applyFill="1" applyBorder="1" applyAlignment="1">
      <alignment horizontal="justify" vertical="top" wrapText="1"/>
    </xf>
    <xf numFmtId="0" fontId="0" fillId="7" borderId="24" xfId="0" applyFont="1" applyFill="1" applyBorder="1" applyAlignment="1">
      <alignment horizontal="justify" vertical="top" wrapText="1"/>
    </xf>
    <xf numFmtId="0" fontId="37" fillId="0" borderId="23" xfId="0" applyFont="1" applyBorder="1" applyAlignment="1">
      <alignment horizontal="justify" vertical="top" wrapText="1"/>
    </xf>
    <xf numFmtId="0" fontId="0" fillId="0" borderId="24" xfId="0" applyFont="1" applyBorder="1" applyAlignment="1">
      <alignment horizontal="justify" vertical="top" wrapText="1"/>
    </xf>
    <xf numFmtId="0" fontId="37" fillId="4" borderId="22" xfId="0" applyFont="1" applyFill="1" applyBorder="1" applyAlignment="1">
      <alignment horizontal="center" vertical="top" wrapText="1"/>
    </xf>
    <xf numFmtId="0" fontId="44" fillId="4" borderId="22" xfId="0" applyFont="1" applyFill="1" applyBorder="1" applyAlignment="1">
      <alignment horizontal="center" vertical="top" wrapText="1"/>
    </xf>
    <xf numFmtId="0" fontId="32" fillId="0" borderId="23" xfId="0" applyFont="1" applyFill="1" applyBorder="1" applyAlignment="1">
      <alignment horizontal="justify" vertical="top" wrapText="1"/>
    </xf>
    <xf numFmtId="0" fontId="1" fillId="0" borderId="24" xfId="0" applyFont="1" applyFill="1" applyBorder="1" applyAlignment="1">
      <alignment horizontal="justify" vertical="top" wrapText="1"/>
    </xf>
    <xf numFmtId="0" fontId="32" fillId="7" borderId="23" xfId="0" applyFont="1" applyFill="1" applyBorder="1" applyAlignment="1">
      <alignment horizontal="justify" vertical="top" wrapText="1"/>
    </xf>
    <xf numFmtId="0" fontId="1" fillId="7" borderId="24" xfId="0" applyFont="1" applyFill="1" applyBorder="1" applyAlignment="1">
      <alignment horizontal="justify" vertical="top" wrapText="1"/>
    </xf>
    <xf numFmtId="0" fontId="37" fillId="7" borderId="22" xfId="0" applyFont="1" applyFill="1" applyBorder="1" applyAlignment="1">
      <alignment horizontal="justify" vertical="top" wrapText="1"/>
    </xf>
    <xf numFmtId="0" fontId="32" fillId="0" borderId="22" xfId="0" applyFont="1" applyFill="1" applyBorder="1" applyAlignment="1">
      <alignment horizontal="justify" vertical="top" wrapText="1"/>
    </xf>
    <xf numFmtId="0" fontId="37" fillId="7" borderId="23" xfId="0" applyFont="1" applyFill="1" applyBorder="1" applyAlignment="1">
      <alignment horizontal="left" vertical="top" wrapText="1"/>
    </xf>
    <xf numFmtId="0" fontId="37" fillId="7" borderId="24" xfId="0" applyFont="1" applyFill="1" applyBorder="1" applyAlignment="1">
      <alignment horizontal="left" vertical="top" wrapText="1"/>
    </xf>
    <xf numFmtId="0" fontId="37" fillId="0" borderId="24" xfId="0" applyFont="1" applyBorder="1" applyAlignment="1">
      <alignment horizontal="justify" vertical="top" wrapText="1"/>
    </xf>
    <xf numFmtId="0" fontId="33" fillId="4" borderId="5" xfId="0" applyFont="1" applyFill="1" applyBorder="1" applyAlignment="1">
      <alignment horizontal="left" vertical="top" wrapText="1"/>
    </xf>
    <xf numFmtId="0" fontId="33" fillId="4" borderId="6" xfId="0" applyFont="1" applyFill="1" applyBorder="1" applyAlignment="1">
      <alignment horizontal="left" vertical="top" wrapText="1"/>
    </xf>
    <xf numFmtId="0" fontId="32" fillId="7" borderId="21" xfId="0" applyFont="1" applyFill="1" applyBorder="1" applyAlignment="1">
      <alignment horizontal="left" vertical="top" wrapText="1"/>
    </xf>
    <xf numFmtId="0" fontId="32" fillId="7" borderId="4" xfId="0" applyFont="1" applyFill="1" applyBorder="1" applyAlignment="1">
      <alignment horizontal="left" vertical="top" wrapText="1"/>
    </xf>
    <xf numFmtId="0" fontId="32" fillId="0" borderId="21" xfId="0" applyFont="1" applyBorder="1" applyAlignment="1">
      <alignment horizontal="left" vertical="top" wrapText="1"/>
    </xf>
    <xf numFmtId="0" fontId="32" fillId="0" borderId="4" xfId="0" applyFont="1" applyBorder="1" applyAlignment="1">
      <alignment horizontal="left" vertical="top" wrapText="1"/>
    </xf>
    <xf numFmtId="0" fontId="32" fillId="6" borderId="21" xfId="0" applyFont="1" applyFill="1" applyBorder="1" applyAlignment="1">
      <alignment horizontal="left" vertical="top" wrapText="1"/>
    </xf>
    <xf numFmtId="0" fontId="32" fillId="6" borderId="4" xfId="0" applyFont="1" applyFill="1" applyBorder="1" applyAlignment="1">
      <alignment horizontal="left" vertical="top" wrapText="1"/>
    </xf>
    <xf numFmtId="0" fontId="33" fillId="4" borderId="0" xfId="0" applyFont="1" applyFill="1" applyBorder="1" applyAlignment="1">
      <alignment horizontal="left" vertical="top" wrapText="1"/>
    </xf>
    <xf numFmtId="0" fontId="33" fillId="4" borderId="7" xfId="0" applyFont="1" applyFill="1" applyBorder="1" applyAlignment="1">
      <alignment horizontal="left" vertical="top" wrapText="1"/>
    </xf>
    <xf numFmtId="0" fontId="33" fillId="5" borderId="10" xfId="0" applyFont="1" applyFill="1" applyBorder="1" applyAlignment="1">
      <alignment horizontal="left" vertical="top" wrapText="1"/>
    </xf>
    <xf numFmtId="0" fontId="33" fillId="4" borderId="20" xfId="0" applyFont="1" applyFill="1" applyBorder="1" applyAlignment="1">
      <alignment horizontal="left" vertical="top" wrapText="1"/>
    </xf>
    <xf numFmtId="0" fontId="32" fillId="0" borderId="21" xfId="0" applyFont="1" applyFill="1" applyBorder="1" applyAlignment="1">
      <alignment horizontal="left" vertical="top" wrapText="1"/>
    </xf>
    <xf numFmtId="0" fontId="32" fillId="0" borderId="4" xfId="0" applyFont="1" applyFill="1" applyBorder="1" applyAlignment="1">
      <alignment horizontal="left" vertical="top" wrapText="1"/>
    </xf>
    <xf numFmtId="0" fontId="1" fillId="0" borderId="4" xfId="0" applyFont="1" applyBorder="1" applyAlignment="1">
      <alignment horizontal="left" vertical="top" wrapText="1"/>
    </xf>
    <xf numFmtId="0" fontId="33" fillId="4" borderId="5" xfId="0" applyFont="1" applyFill="1" applyBorder="1" applyAlignment="1">
      <alignment horizontal="center" vertical="top" wrapText="1"/>
    </xf>
    <xf numFmtId="0" fontId="33" fillId="4" borderId="20" xfId="0" applyFont="1" applyFill="1" applyBorder="1" applyAlignment="1">
      <alignment horizontal="center" vertical="top" wrapText="1"/>
    </xf>
    <xf numFmtId="0" fontId="33" fillId="4" borderId="6" xfId="0" applyFont="1" applyFill="1" applyBorder="1" applyAlignment="1">
      <alignment horizontal="center" vertical="top" wrapText="1"/>
    </xf>
    <xf numFmtId="166" fontId="46" fillId="0" borderId="1" xfId="0" applyNumberFormat="1" applyFont="1" applyBorder="1" applyAlignment="1">
      <alignment horizontal="center" vertical="center"/>
    </xf>
    <xf numFmtId="166" fontId="46" fillId="0" borderId="2" xfId="0" applyNumberFormat="1" applyFont="1" applyBorder="1" applyAlignment="1">
      <alignment horizontal="center" vertical="center"/>
    </xf>
    <xf numFmtId="0" fontId="48" fillId="0" borderId="1" xfId="0" applyFont="1" applyBorder="1" applyAlignment="1">
      <alignment horizontal="center" vertical="top"/>
    </xf>
    <xf numFmtId="0" fontId="48" fillId="0" borderId="2" xfId="0" applyFont="1" applyBorder="1" applyAlignment="1">
      <alignment horizontal="center" vertical="top"/>
    </xf>
    <xf numFmtId="0" fontId="32" fillId="0" borderId="1" xfId="0" applyFont="1" applyBorder="1" applyAlignment="1">
      <alignment horizontal="center" vertical="top" wrapText="1"/>
    </xf>
    <xf numFmtId="0" fontId="32" fillId="0" borderId="2" xfId="0" applyFont="1" applyBorder="1" applyAlignment="1">
      <alignment horizontal="center" vertical="top" wrapText="1"/>
    </xf>
    <xf numFmtId="0" fontId="32" fillId="0" borderId="1" xfId="0" applyFont="1" applyBorder="1" applyAlignment="1">
      <alignment horizontal="left" vertical="center" wrapText="1"/>
    </xf>
    <xf numFmtId="0" fontId="32" fillId="0" borderId="2" xfId="0" applyFont="1" applyBorder="1" applyAlignment="1">
      <alignment horizontal="left" vertical="center" wrapText="1"/>
    </xf>
    <xf numFmtId="166" fontId="46" fillId="0" borderId="2" xfId="0" applyNumberFormat="1" applyFont="1" applyBorder="1" applyAlignment="1">
      <alignment horizontal="center" vertical="top"/>
    </xf>
    <xf numFmtId="0" fontId="32" fillId="0" borderId="16" xfId="0" applyFont="1" applyBorder="1" applyAlignment="1">
      <alignment horizontal="left" vertical="top" wrapText="1"/>
    </xf>
    <xf numFmtId="0" fontId="32" fillId="0" borderId="7" xfId="0" applyFont="1" applyBorder="1" applyAlignment="1">
      <alignment horizontal="left" vertical="top" wrapText="1"/>
    </xf>
    <xf numFmtId="0" fontId="32" fillId="0" borderId="2" xfId="0" applyFont="1" applyBorder="1" applyAlignment="1">
      <alignment horizontal="left" vertical="top" wrapText="1"/>
    </xf>
    <xf numFmtId="0" fontId="17" fillId="3" borderId="15" xfId="0" applyFont="1" applyFill="1" applyBorder="1" applyAlignment="1">
      <alignment horizontal="center"/>
    </xf>
    <xf numFmtId="0" fontId="17" fillId="3" borderId="5" xfId="0" applyFont="1" applyFill="1" applyBorder="1" applyAlignment="1">
      <alignment horizontal="center"/>
    </xf>
    <xf numFmtId="0" fontId="17" fillId="3" borderId="6" xfId="0" applyFont="1" applyFill="1" applyBorder="1" applyAlignment="1">
      <alignment horizontal="center"/>
    </xf>
    <xf numFmtId="0" fontId="17" fillId="3" borderId="19" xfId="0" applyFont="1" applyFill="1" applyBorder="1" applyAlignment="1">
      <alignment horizontal="center"/>
    </xf>
    <xf numFmtId="0" fontId="17" fillId="3" borderId="12" xfId="0" applyFont="1" applyFill="1" applyBorder="1" applyAlignment="1">
      <alignment horizontal="center"/>
    </xf>
    <xf numFmtId="0" fontId="17" fillId="3" borderId="11" xfId="0" applyFont="1" applyFill="1" applyBorder="1" applyAlignment="1">
      <alignment horizontal="center"/>
    </xf>
    <xf numFmtId="0" fontId="33" fillId="4" borderId="0" xfId="0" applyFont="1" applyFill="1" applyAlignment="1">
      <alignment horizontal="center" vertical="top" wrapText="1"/>
    </xf>
    <xf numFmtId="0" fontId="33" fillId="4" borderId="14" xfId="0" applyFont="1" applyFill="1" applyBorder="1" applyAlignment="1">
      <alignment horizontal="center" vertical="top" wrapText="1"/>
    </xf>
    <xf numFmtId="0" fontId="4" fillId="2" borderId="1" xfId="0" applyFont="1" applyFill="1" applyBorder="1" applyAlignment="1">
      <alignment horizontal="center" wrapText="1"/>
    </xf>
    <xf numFmtId="0" fontId="4" fillId="2" borderId="2" xfId="0" applyFont="1" applyFill="1" applyBorder="1" applyAlignment="1">
      <alignment horizontal="center" wrapText="1"/>
    </xf>
    <xf numFmtId="0" fontId="4" fillId="2" borderId="3" xfId="0" applyFont="1" applyFill="1" applyBorder="1" applyAlignment="1">
      <alignment horizontal="center" wrapText="1"/>
    </xf>
    <xf numFmtId="0" fontId="4" fillId="2" borderId="15" xfId="0" applyFont="1" applyFill="1" applyBorder="1" applyAlignment="1">
      <alignment horizontal="center" wrapText="1"/>
    </xf>
    <xf numFmtId="0" fontId="4" fillId="2" borderId="6" xfId="0" applyFont="1" applyFill="1" applyBorder="1" applyAlignment="1">
      <alignment horizontal="center" wrapText="1"/>
    </xf>
    <xf numFmtId="0" fontId="4" fillId="2" borderId="16" xfId="0" applyFont="1" applyFill="1" applyBorder="1" applyAlignment="1">
      <alignment horizontal="center" wrapText="1"/>
    </xf>
    <xf numFmtId="0" fontId="4" fillId="2" borderId="7" xfId="0" applyFont="1" applyFill="1" applyBorder="1" applyAlignment="1">
      <alignment horizontal="center" wrapText="1"/>
    </xf>
    <xf numFmtId="0" fontId="4" fillId="2" borderId="17" xfId="0" applyFont="1" applyFill="1" applyBorder="1" applyAlignment="1">
      <alignment horizontal="center" wrapText="1"/>
    </xf>
    <xf numFmtId="0" fontId="4" fillId="2" borderId="9" xfId="0" applyFont="1" applyFill="1" applyBorder="1" applyAlignment="1">
      <alignment horizontal="center" wrapText="1"/>
    </xf>
    <xf numFmtId="0" fontId="4" fillId="3" borderId="10" xfId="0" applyFont="1" applyFill="1" applyBorder="1" applyAlignment="1">
      <alignment horizontal="center" vertical="top" wrapText="1"/>
    </xf>
    <xf numFmtId="0" fontId="4" fillId="3" borderId="10" xfId="0" applyFont="1" applyFill="1" applyBorder="1" applyAlignment="1">
      <alignment horizontal="center"/>
    </xf>
    <xf numFmtId="0" fontId="4" fillId="3" borderId="4" xfId="0" applyFont="1" applyFill="1" applyBorder="1" applyAlignment="1">
      <alignment horizontal="center"/>
    </xf>
    <xf numFmtId="0" fontId="4" fillId="2" borderId="1" xfId="0" applyFont="1" applyFill="1" applyBorder="1" applyAlignment="1">
      <alignment horizontal="center" textRotation="90" wrapText="1"/>
    </xf>
    <xf numFmtId="0" fontId="4" fillId="2" borderId="2" xfId="0" applyFont="1" applyFill="1" applyBorder="1" applyAlignment="1">
      <alignment horizontal="center" textRotation="90" wrapText="1"/>
    </xf>
    <xf numFmtId="0" fontId="4" fillId="2" borderId="3" xfId="0" applyFont="1" applyFill="1" applyBorder="1" applyAlignment="1">
      <alignment horizontal="center" textRotation="90" wrapText="1"/>
    </xf>
    <xf numFmtId="0" fontId="17" fillId="2" borderId="1" xfId="0" applyFont="1" applyFill="1" applyBorder="1" applyAlignment="1">
      <alignment horizontal="center" vertical="top" wrapText="1"/>
    </xf>
    <xf numFmtId="0" fontId="18" fillId="0" borderId="2" xfId="0" applyFont="1" applyBorder="1" applyAlignment="1">
      <alignment horizontal="center" vertical="top" wrapText="1"/>
    </xf>
    <xf numFmtId="0" fontId="19" fillId="3" borderId="1" xfId="0" applyFont="1" applyFill="1" applyBorder="1" applyAlignment="1">
      <alignment horizontal="center" textRotation="90" wrapText="1"/>
    </xf>
    <xf numFmtId="0" fontId="16" fillId="0" borderId="2" xfId="0" applyFont="1" applyBorder="1" applyAlignment="1">
      <alignment horizontal="center" textRotation="90" wrapText="1"/>
    </xf>
    <xf numFmtId="0" fontId="16" fillId="0" borderId="18" xfId="0" applyFont="1" applyBorder="1" applyAlignment="1">
      <alignment horizontal="center" textRotation="90" wrapText="1"/>
    </xf>
    <xf numFmtId="0" fontId="32" fillId="0" borderId="21" xfId="0" applyFont="1" applyBorder="1" applyAlignment="1">
      <alignment horizontal="justify" vertical="top" wrapText="1"/>
    </xf>
    <xf numFmtId="0" fontId="32" fillId="0" borderId="4" xfId="0" applyFont="1" applyBorder="1" applyAlignment="1">
      <alignment horizontal="justify" vertical="top" wrapText="1"/>
    </xf>
    <xf numFmtId="0" fontId="33" fillId="4" borderId="15" xfId="0" applyFont="1" applyFill="1" applyBorder="1" applyAlignment="1">
      <alignment horizontal="center" vertical="top" wrapText="1"/>
    </xf>
    <xf numFmtId="0" fontId="32" fillId="4" borderId="17" xfId="0" applyFont="1" applyFill="1" applyBorder="1" applyAlignment="1">
      <alignment horizontal="center" vertical="top" wrapText="1"/>
    </xf>
    <xf numFmtId="0" fontId="32" fillId="4" borderId="8" xfId="0" applyFont="1" applyFill="1" applyBorder="1" applyAlignment="1">
      <alignment horizontal="center" vertical="top" wrapText="1"/>
    </xf>
    <xf numFmtId="0" fontId="32" fillId="4" borderId="9" xfId="0" applyFont="1" applyFill="1" applyBorder="1" applyAlignment="1">
      <alignment horizontal="center" vertical="top" wrapText="1"/>
    </xf>
    <xf numFmtId="166" fontId="47" fillId="0" borderId="1" xfId="0" applyNumberFormat="1" applyFont="1" applyBorder="1" applyAlignment="1">
      <alignment horizontal="left" vertical="top" wrapText="1"/>
    </xf>
    <xf numFmtId="0" fontId="39" fillId="0" borderId="2" xfId="0" applyFont="1" applyBorder="1" applyAlignment="1">
      <alignment horizontal="left" vertical="top" wrapText="1"/>
    </xf>
    <xf numFmtId="0" fontId="39" fillId="0" borderId="3" xfId="0" applyFont="1" applyBorder="1" applyAlignment="1">
      <alignment horizontal="left" vertical="top" wrapText="1"/>
    </xf>
    <xf numFmtId="0" fontId="47" fillId="0" borderId="1" xfId="0" applyFont="1" applyBorder="1" applyAlignment="1">
      <alignment horizontal="left" vertical="top" wrapText="1"/>
    </xf>
    <xf numFmtId="0" fontId="32" fillId="4" borderId="1" xfId="0" applyFont="1" applyFill="1" applyBorder="1" applyAlignment="1">
      <alignment horizontal="center" vertical="top" wrapText="1"/>
    </xf>
    <xf numFmtId="0" fontId="32" fillId="4" borderId="3" xfId="0" applyFont="1" applyFill="1" applyBorder="1" applyAlignment="1">
      <alignment horizontal="center" vertical="top" wrapText="1"/>
    </xf>
    <xf numFmtId="0" fontId="32" fillId="0" borderId="3" xfId="0" applyFont="1" applyBorder="1" applyAlignment="1">
      <alignment horizontal="center" vertical="top" wrapText="1"/>
    </xf>
    <xf numFmtId="0" fontId="32" fillId="6" borderId="21" xfId="0" applyFont="1" applyFill="1" applyBorder="1" applyAlignment="1">
      <alignment horizontal="justify" vertical="top" wrapText="1"/>
    </xf>
    <xf numFmtId="0" fontId="32" fillId="6" borderId="4" xfId="0" applyFont="1" applyFill="1" applyBorder="1" applyAlignment="1">
      <alignment horizontal="justify" vertical="top" wrapText="1"/>
    </xf>
    <xf numFmtId="0" fontId="32" fillId="0" borderId="15" xfId="0" applyFont="1" applyBorder="1" applyAlignment="1">
      <alignment horizontal="left" vertical="top" wrapText="1"/>
    </xf>
    <xf numFmtId="0" fontId="32" fillId="0" borderId="6" xfId="0" applyFont="1" applyBorder="1" applyAlignment="1">
      <alignment horizontal="left" vertical="top" wrapText="1"/>
    </xf>
    <xf numFmtId="0" fontId="32" fillId="0" borderId="17" xfId="0" applyFont="1" applyBorder="1" applyAlignment="1">
      <alignment horizontal="left" vertical="top" wrapText="1"/>
    </xf>
    <xf numFmtId="0" fontId="32" fillId="0" borderId="9" xfId="0" applyFont="1" applyBorder="1" applyAlignment="1">
      <alignment horizontal="left" vertical="top" wrapText="1"/>
    </xf>
    <xf numFmtId="0" fontId="32" fillId="0" borderId="1" xfId="0" applyFont="1" applyBorder="1" applyAlignment="1">
      <alignment horizontal="left" vertical="top" wrapText="1"/>
    </xf>
    <xf numFmtId="0" fontId="32" fillId="0" borderId="3" xfId="0" applyFont="1" applyBorder="1" applyAlignment="1">
      <alignment horizontal="left" vertical="top" wrapText="1"/>
    </xf>
    <xf numFmtId="0" fontId="1" fillId="0" borderId="16" xfId="0" applyFont="1" applyBorder="1" applyAlignment="1">
      <alignment horizontal="left" vertical="top" wrapText="1"/>
    </xf>
    <xf numFmtId="0" fontId="1" fillId="0" borderId="17" xfId="0" applyFont="1" applyBorder="1" applyAlignment="1">
      <alignment horizontal="left" vertical="top" wrapText="1"/>
    </xf>
    <xf numFmtId="0" fontId="32" fillId="0" borderId="1" xfId="0" applyFont="1" applyFill="1" applyBorder="1" applyAlignment="1">
      <alignment horizontal="center" vertical="top" wrapText="1"/>
    </xf>
    <xf numFmtId="0" fontId="32" fillId="0" borderId="3" xfId="0" applyFont="1" applyFill="1" applyBorder="1" applyAlignment="1">
      <alignment horizontal="center" vertical="top" wrapText="1"/>
    </xf>
    <xf numFmtId="0" fontId="32" fillId="0" borderId="15" xfId="0" applyFont="1" applyFill="1" applyBorder="1" applyAlignment="1">
      <alignment horizontal="left" vertical="top" wrapText="1"/>
    </xf>
    <xf numFmtId="0" fontId="32" fillId="0" borderId="6" xfId="0" applyFont="1" applyFill="1" applyBorder="1" applyAlignment="1">
      <alignment horizontal="left" vertical="top" wrapText="1"/>
    </xf>
    <xf numFmtId="0" fontId="32" fillId="0" borderId="17" xfId="0" applyFont="1" applyFill="1" applyBorder="1" applyAlignment="1">
      <alignment horizontal="left" vertical="top" wrapText="1"/>
    </xf>
    <xf numFmtId="0" fontId="32" fillId="0" borderId="9" xfId="0" applyFont="1" applyFill="1" applyBorder="1" applyAlignment="1">
      <alignment horizontal="left" vertical="top" wrapText="1"/>
    </xf>
    <xf numFmtId="0" fontId="33" fillId="4" borderId="10" xfId="0" applyFont="1" applyFill="1" applyBorder="1" applyAlignment="1">
      <alignment horizontal="center" vertical="top" wrapText="1"/>
    </xf>
    <xf numFmtId="0" fontId="33" fillId="4" borderId="4" xfId="0" applyFont="1" applyFill="1" applyBorder="1" applyAlignment="1">
      <alignment horizontal="center" vertical="top" wrapText="1"/>
    </xf>
    <xf numFmtId="0" fontId="35" fillId="0" borderId="4" xfId="0" applyFont="1" applyBorder="1"/>
  </cellXfs>
  <cellStyles count="2">
    <cellStyle name="Įprastas" xfId="0" builtinId="0"/>
    <cellStyle name="Kablelis" xfId="1" builtinId="3"/>
  </cellStyles>
  <dxfs count="0"/>
  <tableStyles count="0" defaultTableStyle="TableStyleMedium9"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10.230.132.49/Users/Asta1/Documents/A%20Kopijos/Strateginis%20planas/2018/SP%20Ataskaita%202018/TS%202019-0-26%20Nr.1-331/Kopija%20331+priedas+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10.230.132.49/Users/Asta1/Documents/A%20Kopijos/Strateginis%20planas/2019/2019%20SP%20Ataskaita/2019%20Ataskaita%202020-09-23%20Nr.1-284/Kopija%20284+priedas+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OKUMENTAI%202015\+GAMYBOS%20SKYRIUI\2017-2023%20plano%20igyvendinimas%202020%20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Prioritetas"/>
      <sheetName val="II Prioritetas"/>
      <sheetName val="III Prioritetas"/>
      <sheetName val="Naudojami sutrumpinimai"/>
    </sheetNames>
    <sheetDataSet>
      <sheetData sheetId="0">
        <row r="4">
          <cell r="F4" t="str">
            <v>2018 m.</v>
          </cell>
        </row>
        <row r="5">
          <cell r="F5">
            <v>91</v>
          </cell>
        </row>
        <row r="6">
          <cell r="F6">
            <v>130</v>
          </cell>
        </row>
        <row r="7">
          <cell r="F7">
            <v>1</v>
          </cell>
        </row>
        <row r="8">
          <cell r="F8">
            <v>118</v>
          </cell>
        </row>
        <row r="9">
          <cell r="F9">
            <v>11</v>
          </cell>
        </row>
        <row r="12">
          <cell r="F12" t="str">
            <v>2018 m.</v>
          </cell>
        </row>
        <row r="13">
          <cell r="F13">
            <v>88</v>
          </cell>
        </row>
        <row r="14">
          <cell r="F14">
            <v>26</v>
          </cell>
        </row>
        <row r="16">
          <cell r="F16">
            <v>23</v>
          </cell>
        </row>
        <row r="17">
          <cell r="F17">
            <v>3</v>
          </cell>
        </row>
        <row r="20">
          <cell r="F20" t="str">
            <v>2018 m.</v>
          </cell>
        </row>
        <row r="21">
          <cell r="F21">
            <v>94</v>
          </cell>
        </row>
        <row r="22">
          <cell r="F22">
            <v>69</v>
          </cell>
        </row>
        <row r="24">
          <cell r="F24">
            <v>65</v>
          </cell>
        </row>
        <row r="25">
          <cell r="F25">
            <v>4</v>
          </cell>
        </row>
        <row r="28">
          <cell r="F28" t="str">
            <v>2018 m.</v>
          </cell>
        </row>
        <row r="29">
          <cell r="F29">
            <v>88</v>
          </cell>
        </row>
        <row r="30">
          <cell r="F30">
            <v>35</v>
          </cell>
        </row>
        <row r="31">
          <cell r="F31">
            <v>1</v>
          </cell>
        </row>
        <row r="32">
          <cell r="F32">
            <v>30</v>
          </cell>
        </row>
        <row r="33">
          <cell r="F33">
            <v>4</v>
          </cell>
        </row>
      </sheetData>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Prioritetas"/>
      <sheetName val="II Prioritetas"/>
      <sheetName val="III Prioritetas"/>
      <sheetName val="Naudojami sutrumpinimai"/>
    </sheetNames>
    <sheetDataSet>
      <sheetData sheetId="0">
        <row r="4">
          <cell r="F4" t="str">
            <v>2019 m.</v>
          </cell>
        </row>
        <row r="5">
          <cell r="F5">
            <v>92</v>
          </cell>
        </row>
        <row r="6">
          <cell r="F6">
            <v>134</v>
          </cell>
        </row>
        <row r="7">
          <cell r="F7">
            <v>3</v>
          </cell>
        </row>
        <row r="8">
          <cell r="F8">
            <v>120</v>
          </cell>
        </row>
        <row r="9">
          <cell r="F9">
            <v>11</v>
          </cell>
        </row>
        <row r="12">
          <cell r="F12" t="str">
            <v>2019 m.</v>
          </cell>
        </row>
        <row r="13">
          <cell r="F13">
            <v>92</v>
          </cell>
        </row>
        <row r="14">
          <cell r="F14">
            <v>28</v>
          </cell>
        </row>
        <row r="16">
          <cell r="F16">
            <v>26</v>
          </cell>
        </row>
        <row r="17">
          <cell r="F17">
            <v>2</v>
          </cell>
        </row>
        <row r="20">
          <cell r="F20" t="str">
            <v>2019 m.</v>
          </cell>
        </row>
        <row r="21">
          <cell r="F21">
            <v>94</v>
          </cell>
        </row>
        <row r="22">
          <cell r="F22">
            <v>71</v>
          </cell>
        </row>
        <row r="24">
          <cell r="F24">
            <v>67</v>
          </cell>
        </row>
        <row r="25">
          <cell r="F25">
            <v>4</v>
          </cell>
        </row>
        <row r="28">
          <cell r="F28" t="str">
            <v>2019 m.</v>
          </cell>
        </row>
        <row r="29">
          <cell r="F29">
            <v>86</v>
          </cell>
        </row>
        <row r="30">
          <cell r="F30">
            <v>35</v>
          </cell>
        </row>
        <row r="31">
          <cell r="F31">
            <v>3</v>
          </cell>
        </row>
        <row r="32">
          <cell r="F32">
            <v>27</v>
          </cell>
        </row>
        <row r="33">
          <cell r="F33">
            <v>5</v>
          </cell>
        </row>
      </sheetData>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pas1"/>
    </sheetNames>
    <sheetDataSet>
      <sheetData sheetId="0" refreshError="1">
        <row r="6">
          <cell r="Q6">
            <v>21.644143989136282</v>
          </cell>
        </row>
        <row r="7">
          <cell r="Q7">
            <v>54.375556010863711</v>
          </cell>
        </row>
        <row r="10">
          <cell r="Q10">
            <v>333.82290000000006</v>
          </cell>
          <cell r="R10">
            <v>333.22783499999991</v>
          </cell>
        </row>
        <row r="11">
          <cell r="Q11">
            <v>333.82290000000006</v>
          </cell>
        </row>
      </sheetData>
    </sheetDataSet>
  </externalBook>
</externalLink>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3"/>
  <sheetViews>
    <sheetView tabSelected="1" workbookViewId="0">
      <selection activeCell="L4" sqref="L4"/>
    </sheetView>
  </sheetViews>
  <sheetFormatPr defaultRowHeight="15" x14ac:dyDescent="0.25"/>
  <cols>
    <col min="4" max="4" width="8.7109375" customWidth="1"/>
    <col min="5" max="5" width="9.42578125" customWidth="1"/>
    <col min="6" max="6" width="9" customWidth="1"/>
    <col min="7" max="7" width="8.7109375" customWidth="1"/>
    <col min="8" max="8" width="8.5703125" customWidth="1"/>
    <col min="9" max="10" width="7.7109375" customWidth="1"/>
  </cols>
  <sheetData>
    <row r="1" spans="1:17" ht="48" customHeight="1" x14ac:dyDescent="0.25">
      <c r="A1" s="134"/>
      <c r="B1" s="134"/>
      <c r="C1" s="134"/>
      <c r="D1" s="134"/>
      <c r="E1" s="134"/>
      <c r="F1" s="342" t="s">
        <v>796</v>
      </c>
      <c r="G1" s="342"/>
      <c r="H1" s="342"/>
      <c r="I1" s="342"/>
      <c r="J1" s="342"/>
      <c r="K1" s="325"/>
      <c r="L1" s="325"/>
    </row>
    <row r="2" spans="1:17" ht="60.75" customHeight="1" x14ac:dyDescent="0.25">
      <c r="A2" s="135"/>
      <c r="B2" s="134"/>
      <c r="C2" s="134"/>
      <c r="D2" s="134"/>
      <c r="E2" s="134"/>
      <c r="F2" s="342" t="s">
        <v>655</v>
      </c>
      <c r="G2" s="342"/>
      <c r="H2" s="342"/>
      <c r="I2" s="342"/>
      <c r="J2" s="342"/>
      <c r="K2" s="136"/>
      <c r="L2" s="136"/>
    </row>
    <row r="3" spans="1:17" ht="35.450000000000003" customHeight="1" x14ac:dyDescent="0.25">
      <c r="A3" s="343" t="s">
        <v>790</v>
      </c>
      <c r="B3" s="343"/>
      <c r="C3" s="343"/>
      <c r="D3" s="343"/>
      <c r="E3" s="343"/>
      <c r="F3" s="343"/>
      <c r="G3" s="343"/>
      <c r="H3" s="343"/>
      <c r="I3" s="343"/>
      <c r="J3" s="343"/>
      <c r="K3" s="327"/>
      <c r="L3" s="327"/>
      <c r="M3" s="327"/>
      <c r="N3" s="327"/>
      <c r="O3" s="327"/>
      <c r="P3" s="327"/>
      <c r="Q3" s="327"/>
    </row>
    <row r="4" spans="1:17" ht="14.45" customHeight="1" x14ac:dyDescent="0.25">
      <c r="A4" s="345"/>
      <c r="B4" s="346"/>
      <c r="C4" s="346"/>
      <c r="D4" s="336" t="s">
        <v>791</v>
      </c>
      <c r="E4" s="335" t="s">
        <v>792</v>
      </c>
      <c r="F4" s="335" t="s">
        <v>793</v>
      </c>
      <c r="G4" s="335" t="s">
        <v>794</v>
      </c>
      <c r="H4" s="335" t="str">
        <f>'[1]I Prioritetas'!F4</f>
        <v>2018 m.</v>
      </c>
      <c r="I4" s="335" t="str">
        <f>'[2]I Prioritetas'!F4</f>
        <v>2019 m.</v>
      </c>
      <c r="J4" s="336" t="s">
        <v>656</v>
      </c>
      <c r="K4" s="326"/>
      <c r="L4" s="119"/>
      <c r="M4" s="119"/>
      <c r="N4" s="119"/>
      <c r="O4" s="119"/>
      <c r="P4" s="119"/>
      <c r="Q4" s="119"/>
    </row>
    <row r="5" spans="1:17" ht="14.45" customHeight="1" x14ac:dyDescent="0.25">
      <c r="A5" s="338" t="s">
        <v>514</v>
      </c>
      <c r="B5" s="341"/>
      <c r="C5" s="341"/>
      <c r="D5" s="328">
        <v>86.2</v>
      </c>
      <c r="E5" s="334">
        <v>82</v>
      </c>
      <c r="F5" s="332">
        <v>89.9</v>
      </c>
      <c r="G5" s="334">
        <v>93</v>
      </c>
      <c r="H5" s="334">
        <f>'[1]I Prioritetas'!F5</f>
        <v>91</v>
      </c>
      <c r="I5" s="334">
        <f>'[2]I Prioritetas'!F5</f>
        <v>92</v>
      </c>
      <c r="J5" s="329">
        <v>94</v>
      </c>
      <c r="K5" s="326"/>
      <c r="L5" s="119"/>
      <c r="M5" s="119"/>
      <c r="N5" s="119"/>
      <c r="O5" s="119"/>
      <c r="P5" s="119"/>
      <c r="Q5" s="119"/>
    </row>
    <row r="6" spans="1:17" x14ac:dyDescent="0.25">
      <c r="A6" s="338" t="s">
        <v>302</v>
      </c>
      <c r="B6" s="341"/>
      <c r="C6" s="341"/>
      <c r="D6" s="328">
        <v>124</v>
      </c>
      <c r="E6" s="332">
        <v>130</v>
      </c>
      <c r="F6" s="332">
        <v>119</v>
      </c>
      <c r="G6" s="332">
        <v>129</v>
      </c>
      <c r="H6" s="332">
        <f>'[1]I Prioritetas'!F6</f>
        <v>130</v>
      </c>
      <c r="I6" s="332">
        <f>'[2]I Prioritetas'!F6</f>
        <v>134</v>
      </c>
      <c r="J6" s="328">
        <v>130</v>
      </c>
      <c r="K6" s="326"/>
      <c r="L6" s="119"/>
      <c r="M6" s="119"/>
      <c r="N6" s="119"/>
      <c r="O6" s="119"/>
      <c r="P6" s="119"/>
      <c r="Q6" s="119"/>
    </row>
    <row r="7" spans="1:17" ht="15.6" customHeight="1" x14ac:dyDescent="0.25">
      <c r="A7" s="338" t="s">
        <v>795</v>
      </c>
      <c r="B7" s="341"/>
      <c r="C7" s="341"/>
      <c r="D7" s="328">
        <v>1</v>
      </c>
      <c r="E7" s="332">
        <v>1</v>
      </c>
      <c r="F7" s="332"/>
      <c r="G7" s="332"/>
      <c r="H7" s="332">
        <f>'[1]I Prioritetas'!F7</f>
        <v>1</v>
      </c>
      <c r="I7" s="332">
        <f>'[2]I Prioritetas'!F7</f>
        <v>3</v>
      </c>
      <c r="J7" s="328"/>
      <c r="K7" s="326"/>
      <c r="L7" s="119"/>
      <c r="M7" s="119"/>
      <c r="N7" s="119"/>
      <c r="O7" s="119"/>
      <c r="P7" s="119"/>
      <c r="Q7" s="119"/>
    </row>
    <row r="8" spans="1:17" ht="29.45" customHeight="1" x14ac:dyDescent="0.25">
      <c r="A8" s="338" t="s">
        <v>306</v>
      </c>
      <c r="B8" s="339"/>
      <c r="C8" s="340"/>
      <c r="D8" s="328">
        <v>107</v>
      </c>
      <c r="E8" s="332">
        <v>106</v>
      </c>
      <c r="F8" s="332">
        <v>107</v>
      </c>
      <c r="G8" s="332">
        <v>120</v>
      </c>
      <c r="H8" s="332">
        <f>'[1]I Prioritetas'!F8</f>
        <v>118</v>
      </c>
      <c r="I8" s="332">
        <f>'[2]I Prioritetas'!F8</f>
        <v>120</v>
      </c>
      <c r="J8" s="328">
        <v>122</v>
      </c>
      <c r="K8" s="326"/>
      <c r="L8" s="119"/>
      <c r="M8" s="119"/>
      <c r="N8" s="119"/>
      <c r="O8" s="119"/>
      <c r="P8" s="119"/>
      <c r="Q8" s="119"/>
    </row>
    <row r="9" spans="1:17" x14ac:dyDescent="0.25">
      <c r="A9" s="338" t="s">
        <v>305</v>
      </c>
      <c r="B9" s="341"/>
      <c r="C9" s="341"/>
      <c r="D9" s="328">
        <v>17</v>
      </c>
      <c r="E9" s="332">
        <v>23</v>
      </c>
      <c r="F9" s="332">
        <v>12</v>
      </c>
      <c r="G9" s="332">
        <v>9</v>
      </c>
      <c r="H9" s="332">
        <f>'[1]I Prioritetas'!F9</f>
        <v>11</v>
      </c>
      <c r="I9" s="332">
        <f>'[2]I Prioritetas'!F9</f>
        <v>11</v>
      </c>
      <c r="J9" s="328">
        <v>8</v>
      </c>
      <c r="K9" s="326"/>
      <c r="L9" s="119"/>
      <c r="M9" s="119"/>
      <c r="N9" s="119"/>
      <c r="O9" s="119"/>
      <c r="P9" s="119"/>
      <c r="Q9" s="119"/>
    </row>
    <row r="10" spans="1:17" x14ac:dyDescent="0.25">
      <c r="A10" s="137"/>
      <c r="B10" s="137"/>
      <c r="C10" s="137"/>
      <c r="D10" s="137"/>
      <c r="E10" s="137"/>
      <c r="F10" s="137"/>
      <c r="G10" s="137"/>
      <c r="H10" s="137"/>
      <c r="I10" s="137"/>
      <c r="J10" s="137"/>
      <c r="K10" s="119"/>
      <c r="L10" s="119"/>
      <c r="M10" s="119"/>
      <c r="N10" s="119"/>
      <c r="O10" s="119"/>
      <c r="P10" s="119"/>
      <c r="Q10" s="119"/>
    </row>
    <row r="11" spans="1:17" x14ac:dyDescent="0.25">
      <c r="A11" s="344" t="s">
        <v>301</v>
      </c>
      <c r="B11" s="344"/>
      <c r="C11" s="344"/>
      <c r="D11" s="344"/>
      <c r="E11" s="344"/>
      <c r="F11" s="344"/>
      <c r="G11" s="344"/>
      <c r="H11" s="344"/>
      <c r="I11" s="344"/>
      <c r="J11" s="344"/>
      <c r="K11" s="344"/>
      <c r="L11" s="344"/>
      <c r="M11" s="344"/>
      <c r="N11" s="344"/>
      <c r="O11" s="344"/>
      <c r="P11" s="344"/>
      <c r="Q11" s="344"/>
    </row>
    <row r="12" spans="1:17" x14ac:dyDescent="0.25">
      <c r="A12" s="345"/>
      <c r="B12" s="346"/>
      <c r="C12" s="346"/>
      <c r="D12" s="328" t="s">
        <v>791</v>
      </c>
      <c r="E12" s="332" t="s">
        <v>792</v>
      </c>
      <c r="F12" s="332" t="s">
        <v>793</v>
      </c>
      <c r="G12" s="332" t="s">
        <v>794</v>
      </c>
      <c r="H12" s="332" t="str">
        <f>'[1]I Prioritetas'!F12</f>
        <v>2018 m.</v>
      </c>
      <c r="I12" s="332" t="str">
        <f>'[2]I Prioritetas'!F12</f>
        <v>2019 m.</v>
      </c>
      <c r="J12" s="328" t="s">
        <v>656</v>
      </c>
      <c r="K12" s="41"/>
      <c r="L12" s="41"/>
      <c r="M12" s="41"/>
      <c r="N12" s="41"/>
      <c r="O12" s="41"/>
      <c r="P12" s="41"/>
      <c r="Q12" s="41"/>
    </row>
    <row r="13" spans="1:17" ht="15.75" x14ac:dyDescent="0.25">
      <c r="A13" s="338" t="s">
        <v>514</v>
      </c>
      <c r="B13" s="341"/>
      <c r="C13" s="341"/>
      <c r="D13" s="329">
        <v>72</v>
      </c>
      <c r="E13" s="334">
        <v>68</v>
      </c>
      <c r="F13" s="334">
        <v>90</v>
      </c>
      <c r="G13" s="332">
        <v>91.6</v>
      </c>
      <c r="H13" s="334">
        <f>'[1]I Prioritetas'!F13</f>
        <v>88</v>
      </c>
      <c r="I13" s="334">
        <f>'[2]I Prioritetas'!F13</f>
        <v>92</v>
      </c>
      <c r="J13" s="329">
        <v>93</v>
      </c>
      <c r="K13" s="134"/>
      <c r="L13" s="134"/>
      <c r="M13" s="138"/>
      <c r="N13" s="138"/>
      <c r="O13" s="138"/>
      <c r="P13" s="138"/>
      <c r="Q13" s="138"/>
    </row>
    <row r="14" spans="1:17" ht="15.75" x14ac:dyDescent="0.25">
      <c r="A14" s="338" t="s">
        <v>302</v>
      </c>
      <c r="B14" s="341"/>
      <c r="C14" s="341"/>
      <c r="D14" s="328">
        <v>25</v>
      </c>
      <c r="E14" s="332">
        <v>31</v>
      </c>
      <c r="F14" s="332">
        <v>20</v>
      </c>
      <c r="G14" s="332">
        <v>24</v>
      </c>
      <c r="H14" s="332">
        <f>'[1]I Prioritetas'!F14</f>
        <v>26</v>
      </c>
      <c r="I14" s="332">
        <f>'[2]I Prioritetas'!F14</f>
        <v>28</v>
      </c>
      <c r="J14" s="328">
        <v>27</v>
      </c>
      <c r="K14" s="134"/>
      <c r="L14" s="134"/>
      <c r="M14" s="138"/>
      <c r="N14" s="138"/>
      <c r="O14" s="138"/>
      <c r="P14" s="138"/>
      <c r="Q14" s="138"/>
    </row>
    <row r="15" spans="1:17" ht="15.6" customHeight="1" x14ac:dyDescent="0.25">
      <c r="A15" s="338" t="s">
        <v>795</v>
      </c>
      <c r="B15" s="341"/>
      <c r="C15" s="341"/>
      <c r="D15" s="328"/>
      <c r="E15" s="332"/>
      <c r="F15" s="332"/>
      <c r="G15" s="332"/>
      <c r="H15" s="332"/>
      <c r="I15" s="332"/>
      <c r="J15" s="328"/>
      <c r="K15" s="134"/>
      <c r="L15" s="134"/>
      <c r="M15" s="138"/>
      <c r="N15" s="138"/>
      <c r="O15" s="138"/>
      <c r="P15" s="138"/>
      <c r="Q15" s="138"/>
    </row>
    <row r="16" spans="1:17" ht="33.6" customHeight="1" x14ac:dyDescent="0.25">
      <c r="A16" s="338" t="s">
        <v>306</v>
      </c>
      <c r="B16" s="341"/>
      <c r="C16" s="341"/>
      <c r="D16" s="328">
        <v>18</v>
      </c>
      <c r="E16" s="332">
        <v>21</v>
      </c>
      <c r="F16" s="332">
        <v>18</v>
      </c>
      <c r="G16" s="332">
        <v>22</v>
      </c>
      <c r="H16" s="332">
        <f>'[1]I Prioritetas'!F16</f>
        <v>23</v>
      </c>
      <c r="I16" s="332">
        <f>'[2]I Prioritetas'!F16</f>
        <v>26</v>
      </c>
      <c r="J16" s="328">
        <v>25</v>
      </c>
      <c r="K16" s="134"/>
      <c r="L16" s="134"/>
      <c r="M16" s="138"/>
      <c r="N16" s="138"/>
      <c r="O16" s="138"/>
      <c r="P16" s="138"/>
      <c r="Q16" s="138"/>
    </row>
    <row r="17" spans="1:17" ht="15.75" x14ac:dyDescent="0.25">
      <c r="A17" s="338" t="s">
        <v>305</v>
      </c>
      <c r="B17" s="341"/>
      <c r="C17" s="341"/>
      <c r="D17" s="328">
        <v>7</v>
      </c>
      <c r="E17" s="332">
        <v>10</v>
      </c>
      <c r="F17" s="332">
        <v>2</v>
      </c>
      <c r="G17" s="332">
        <v>2</v>
      </c>
      <c r="H17" s="332">
        <f>'[1]I Prioritetas'!F17</f>
        <v>3</v>
      </c>
      <c r="I17" s="332">
        <f>'[2]I Prioritetas'!F17</f>
        <v>2</v>
      </c>
      <c r="J17" s="328">
        <v>2</v>
      </c>
      <c r="K17" s="134"/>
      <c r="L17" s="134"/>
      <c r="M17" s="138"/>
      <c r="N17" s="138"/>
      <c r="O17" s="138"/>
      <c r="P17" s="138"/>
      <c r="Q17" s="138"/>
    </row>
    <row r="18" spans="1:17" ht="15.75" x14ac:dyDescent="0.25">
      <c r="A18" s="12"/>
      <c r="B18" s="12"/>
      <c r="C18" s="12"/>
      <c r="D18" s="12"/>
      <c r="E18" s="12"/>
      <c r="F18" s="12"/>
      <c r="G18" s="12"/>
      <c r="H18" s="12"/>
      <c r="I18" s="12"/>
      <c r="J18" s="12"/>
      <c r="K18" s="13"/>
      <c r="L18" s="13"/>
      <c r="M18" s="14"/>
      <c r="N18" s="14"/>
      <c r="O18" s="14"/>
      <c r="P18" s="14"/>
      <c r="Q18" s="14"/>
    </row>
    <row r="19" spans="1:17" x14ac:dyDescent="0.25">
      <c r="A19" s="344" t="s">
        <v>303</v>
      </c>
      <c r="B19" s="344"/>
      <c r="C19" s="344"/>
      <c r="D19" s="344"/>
      <c r="E19" s="344"/>
      <c r="F19" s="344"/>
      <c r="G19" s="344"/>
      <c r="H19" s="344"/>
      <c r="I19" s="344"/>
      <c r="J19" s="344"/>
      <c r="K19" s="344"/>
      <c r="L19" s="344"/>
      <c r="M19" s="344"/>
      <c r="N19" s="344"/>
      <c r="O19" s="344"/>
      <c r="P19" s="344"/>
      <c r="Q19" s="344"/>
    </row>
    <row r="20" spans="1:17" ht="14.45" customHeight="1" x14ac:dyDescent="0.25">
      <c r="A20" s="345"/>
      <c r="B20" s="346"/>
      <c r="C20" s="346"/>
      <c r="D20" s="328" t="s">
        <v>791</v>
      </c>
      <c r="E20" s="332" t="s">
        <v>792</v>
      </c>
      <c r="F20" s="332" t="s">
        <v>793</v>
      </c>
      <c r="G20" s="332" t="s">
        <v>794</v>
      </c>
      <c r="H20" s="332" t="str">
        <f>'[1]I Prioritetas'!F20</f>
        <v>2018 m.</v>
      </c>
      <c r="I20" s="332" t="str">
        <f>'[2]I Prioritetas'!F20</f>
        <v>2019 m.</v>
      </c>
      <c r="J20" s="328" t="s">
        <v>656</v>
      </c>
      <c r="K20" s="41"/>
      <c r="L20" s="41"/>
      <c r="M20" s="41"/>
      <c r="N20" s="41"/>
      <c r="O20" s="41"/>
      <c r="P20" s="41"/>
      <c r="Q20" s="41"/>
    </row>
    <row r="21" spans="1:17" ht="15.75" x14ac:dyDescent="0.25">
      <c r="A21" s="347" t="s">
        <v>514</v>
      </c>
      <c r="B21" s="348"/>
      <c r="C21" s="348"/>
      <c r="D21" s="331">
        <v>90.2</v>
      </c>
      <c r="E21" s="333">
        <v>87.5</v>
      </c>
      <c r="F21" s="337">
        <v>91</v>
      </c>
      <c r="G21" s="337">
        <v>94</v>
      </c>
      <c r="H21" s="337">
        <f>'[1]I Prioritetas'!F21</f>
        <v>94</v>
      </c>
      <c r="I21" s="337">
        <f>'[2]I Prioritetas'!F21</f>
        <v>94</v>
      </c>
      <c r="J21" s="330">
        <v>96</v>
      </c>
      <c r="K21" s="7"/>
      <c r="L21" s="7"/>
      <c r="M21" s="139"/>
      <c r="N21" s="139"/>
      <c r="O21" s="139"/>
      <c r="P21" s="139"/>
      <c r="Q21" s="139"/>
    </row>
    <row r="22" spans="1:17" ht="15.75" x14ac:dyDescent="0.25">
      <c r="A22" s="347" t="s">
        <v>302</v>
      </c>
      <c r="B22" s="348"/>
      <c r="C22" s="348"/>
      <c r="D22" s="331">
        <v>72</v>
      </c>
      <c r="E22" s="333">
        <v>72</v>
      </c>
      <c r="F22" s="333">
        <v>67</v>
      </c>
      <c r="G22" s="333">
        <v>70</v>
      </c>
      <c r="H22" s="333">
        <f>'[1]I Prioritetas'!F22</f>
        <v>69</v>
      </c>
      <c r="I22" s="333">
        <f>'[2]I Prioritetas'!F22</f>
        <v>71</v>
      </c>
      <c r="J22" s="331">
        <v>69</v>
      </c>
      <c r="K22" s="7"/>
      <c r="L22" s="7"/>
      <c r="M22" s="139"/>
      <c r="N22" s="139"/>
      <c r="O22" s="139"/>
      <c r="P22" s="139"/>
      <c r="Q22" s="139"/>
    </row>
    <row r="23" spans="1:17" ht="15.6" customHeight="1" x14ac:dyDescent="0.25">
      <c r="A23" s="338" t="s">
        <v>795</v>
      </c>
      <c r="B23" s="341"/>
      <c r="C23" s="341"/>
      <c r="D23" s="331">
        <v>1</v>
      </c>
      <c r="E23" s="333">
        <v>1</v>
      </c>
      <c r="F23" s="333"/>
      <c r="G23" s="333"/>
      <c r="H23" s="333"/>
      <c r="I23" s="333"/>
      <c r="J23" s="331"/>
      <c r="K23" s="7"/>
      <c r="L23" s="7"/>
      <c r="M23" s="139"/>
      <c r="N23" s="139"/>
      <c r="O23" s="139"/>
      <c r="P23" s="139"/>
      <c r="Q23" s="139"/>
    </row>
    <row r="24" spans="1:17" ht="34.15" customHeight="1" x14ac:dyDescent="0.25">
      <c r="A24" s="347" t="s">
        <v>307</v>
      </c>
      <c r="B24" s="348"/>
      <c r="C24" s="348"/>
      <c r="D24" s="331">
        <v>65</v>
      </c>
      <c r="E24" s="333">
        <v>62</v>
      </c>
      <c r="F24" s="333">
        <v>61</v>
      </c>
      <c r="G24" s="333">
        <v>66</v>
      </c>
      <c r="H24" s="333">
        <f>'[1]I Prioritetas'!F24</f>
        <v>65</v>
      </c>
      <c r="I24" s="333">
        <f>'[2]I Prioritetas'!F24</f>
        <v>67</v>
      </c>
      <c r="J24" s="331">
        <v>66</v>
      </c>
      <c r="K24" s="7"/>
      <c r="L24" s="7"/>
      <c r="M24" s="139"/>
      <c r="N24" s="139"/>
      <c r="O24" s="139"/>
      <c r="P24" s="139"/>
      <c r="Q24" s="139"/>
    </row>
    <row r="25" spans="1:17" ht="15.75" x14ac:dyDescent="0.25">
      <c r="A25" s="347" t="s">
        <v>305</v>
      </c>
      <c r="B25" s="348"/>
      <c r="C25" s="348"/>
      <c r="D25" s="331">
        <v>6</v>
      </c>
      <c r="E25" s="333">
        <v>9</v>
      </c>
      <c r="F25" s="333">
        <v>6</v>
      </c>
      <c r="G25" s="333">
        <v>4</v>
      </c>
      <c r="H25" s="333">
        <f>'[1]I Prioritetas'!F25</f>
        <v>4</v>
      </c>
      <c r="I25" s="333">
        <f>'[2]I Prioritetas'!F25</f>
        <v>4</v>
      </c>
      <c r="J25" s="331">
        <v>3</v>
      </c>
      <c r="K25" s="7"/>
      <c r="L25" s="7"/>
      <c r="M25" s="139"/>
      <c r="N25" s="139"/>
      <c r="O25" s="139"/>
      <c r="P25" s="139"/>
      <c r="Q25" s="139"/>
    </row>
    <row r="26" spans="1:17" ht="15.75" x14ac:dyDescent="0.25">
      <c r="A26" s="7"/>
      <c r="B26" s="7"/>
      <c r="C26" s="7"/>
      <c r="D26" s="7"/>
      <c r="E26" s="7"/>
      <c r="F26" s="7"/>
      <c r="G26" s="7"/>
      <c r="H26" s="7"/>
      <c r="I26" s="7"/>
      <c r="J26" s="7"/>
      <c r="K26" s="7"/>
      <c r="L26" s="7"/>
      <c r="M26" s="139"/>
      <c r="N26" s="139"/>
      <c r="O26" s="139"/>
      <c r="P26" s="139"/>
      <c r="Q26" s="139"/>
    </row>
    <row r="27" spans="1:17" x14ac:dyDescent="0.25">
      <c r="A27" s="344" t="s">
        <v>304</v>
      </c>
      <c r="B27" s="344"/>
      <c r="C27" s="344"/>
      <c r="D27" s="344"/>
      <c r="E27" s="344"/>
      <c r="F27" s="344"/>
      <c r="G27" s="344"/>
      <c r="H27" s="344"/>
      <c r="I27" s="344"/>
      <c r="J27" s="344"/>
      <c r="K27" s="344"/>
      <c r="L27" s="344"/>
      <c r="M27" s="344"/>
      <c r="N27" s="344"/>
      <c r="O27" s="344"/>
      <c r="P27" s="344"/>
      <c r="Q27" s="344"/>
    </row>
    <row r="28" spans="1:17" ht="14.45" customHeight="1" x14ac:dyDescent="0.25">
      <c r="A28" s="349"/>
      <c r="B28" s="350"/>
      <c r="C28" s="350"/>
      <c r="D28" s="331" t="s">
        <v>791</v>
      </c>
      <c r="E28" s="333" t="s">
        <v>792</v>
      </c>
      <c r="F28" s="333" t="s">
        <v>793</v>
      </c>
      <c r="G28" s="333" t="s">
        <v>794</v>
      </c>
      <c r="H28" s="333" t="str">
        <f>'[1]I Prioritetas'!F28</f>
        <v>2018 m.</v>
      </c>
      <c r="I28" s="333" t="str">
        <f>'[2]I Prioritetas'!F28</f>
        <v>2019 m.</v>
      </c>
      <c r="J28" s="331" t="s">
        <v>656</v>
      </c>
      <c r="K28" s="42"/>
      <c r="L28" s="42"/>
      <c r="M28" s="42"/>
      <c r="N28" s="42"/>
      <c r="O28" s="42"/>
      <c r="P28" s="42"/>
      <c r="Q28" s="42"/>
    </row>
    <row r="29" spans="1:17" ht="15.75" x14ac:dyDescent="0.25">
      <c r="A29" s="347" t="s">
        <v>514</v>
      </c>
      <c r="B29" s="348"/>
      <c r="C29" s="348"/>
      <c r="D29" s="331">
        <v>85.2</v>
      </c>
      <c r="E29" s="333">
        <v>85.2</v>
      </c>
      <c r="F29" s="333">
        <v>87.5</v>
      </c>
      <c r="G29" s="333">
        <v>91.4</v>
      </c>
      <c r="H29" s="337">
        <f>'[1]I Prioritetas'!F29</f>
        <v>88</v>
      </c>
      <c r="I29" s="337">
        <f>'[2]I Prioritetas'!F29</f>
        <v>86</v>
      </c>
      <c r="J29" s="330">
        <v>91</v>
      </c>
      <c r="K29" s="7"/>
      <c r="L29" s="7"/>
      <c r="M29" s="139"/>
      <c r="N29" s="139"/>
      <c r="O29" s="139"/>
      <c r="P29" s="139"/>
      <c r="Q29" s="139"/>
    </row>
    <row r="30" spans="1:17" ht="15.75" x14ac:dyDescent="0.25">
      <c r="A30" s="347" t="s">
        <v>302</v>
      </c>
      <c r="B30" s="348"/>
      <c r="C30" s="348"/>
      <c r="D30" s="331">
        <v>27</v>
      </c>
      <c r="E30" s="333">
        <v>27</v>
      </c>
      <c r="F30" s="333">
        <v>32</v>
      </c>
      <c r="G30" s="333">
        <v>35</v>
      </c>
      <c r="H30" s="333">
        <f>'[1]I Prioritetas'!F30</f>
        <v>35</v>
      </c>
      <c r="I30" s="333">
        <f>'[2]I Prioritetas'!F30</f>
        <v>35</v>
      </c>
      <c r="J30" s="331">
        <v>34</v>
      </c>
      <c r="K30" s="7"/>
      <c r="L30" s="7"/>
      <c r="M30" s="139"/>
      <c r="N30" s="139"/>
      <c r="O30" s="139"/>
      <c r="P30" s="139"/>
      <c r="Q30" s="139"/>
    </row>
    <row r="31" spans="1:17" ht="15.6" customHeight="1" x14ac:dyDescent="0.25">
      <c r="A31" s="338" t="s">
        <v>795</v>
      </c>
      <c r="B31" s="341"/>
      <c r="C31" s="341"/>
      <c r="D31" s="331"/>
      <c r="E31" s="333"/>
      <c r="F31" s="333"/>
      <c r="G31" s="333"/>
      <c r="H31" s="333">
        <f>'[1]I Prioritetas'!F31</f>
        <v>1</v>
      </c>
      <c r="I31" s="333">
        <f>'[2]I Prioritetas'!F31</f>
        <v>3</v>
      </c>
      <c r="J31" s="331"/>
      <c r="K31" s="7"/>
      <c r="L31" s="7"/>
      <c r="M31" s="139"/>
      <c r="N31" s="139"/>
      <c r="O31" s="139"/>
      <c r="P31" s="139"/>
      <c r="Q31" s="139"/>
    </row>
    <row r="32" spans="1:17" ht="30.6" customHeight="1" x14ac:dyDescent="0.25">
      <c r="A32" s="347" t="s">
        <v>306</v>
      </c>
      <c r="B32" s="348"/>
      <c r="C32" s="348"/>
      <c r="D32" s="331">
        <v>23</v>
      </c>
      <c r="E32" s="333">
        <v>23</v>
      </c>
      <c r="F32" s="333">
        <v>28</v>
      </c>
      <c r="G32" s="333">
        <v>32</v>
      </c>
      <c r="H32" s="333">
        <f>'[1]I Prioritetas'!F32</f>
        <v>30</v>
      </c>
      <c r="I32" s="333">
        <f>'[2]I Prioritetas'!F32</f>
        <v>27</v>
      </c>
      <c r="J32" s="331">
        <v>31</v>
      </c>
      <c r="K32" s="7"/>
      <c r="L32" s="7"/>
      <c r="M32" s="139"/>
      <c r="N32" s="139"/>
      <c r="O32" s="139"/>
      <c r="P32" s="139"/>
      <c r="Q32" s="139"/>
    </row>
    <row r="33" spans="1:17" ht="15.75" x14ac:dyDescent="0.25">
      <c r="A33" s="347" t="s">
        <v>305</v>
      </c>
      <c r="B33" s="348"/>
      <c r="C33" s="348"/>
      <c r="D33" s="331">
        <v>4</v>
      </c>
      <c r="E33" s="333">
        <v>4</v>
      </c>
      <c r="F33" s="333">
        <v>4</v>
      </c>
      <c r="G33" s="333">
        <v>3</v>
      </c>
      <c r="H33" s="333">
        <f>'[1]I Prioritetas'!F33</f>
        <v>4</v>
      </c>
      <c r="I33" s="333">
        <f>'[2]I Prioritetas'!F33</f>
        <v>5</v>
      </c>
      <c r="J33" s="331">
        <v>3</v>
      </c>
      <c r="K33" s="7"/>
      <c r="L33" s="7"/>
      <c r="M33" s="139"/>
      <c r="N33" s="139"/>
      <c r="O33" s="139"/>
      <c r="P33" s="139"/>
      <c r="Q33" s="139"/>
    </row>
  </sheetData>
  <mergeCells count="30">
    <mergeCell ref="A30:C30"/>
    <mergeCell ref="A31:C31"/>
    <mergeCell ref="A32:C32"/>
    <mergeCell ref="A33:C33"/>
    <mergeCell ref="A28:C28"/>
    <mergeCell ref="A19:Q19"/>
    <mergeCell ref="A24:C24"/>
    <mergeCell ref="A9:C9"/>
    <mergeCell ref="A15:C15"/>
    <mergeCell ref="A29:C29"/>
    <mergeCell ref="A27:Q27"/>
    <mergeCell ref="A20:C20"/>
    <mergeCell ref="A21:C21"/>
    <mergeCell ref="A22:C22"/>
    <mergeCell ref="A23:C23"/>
    <mergeCell ref="A25:C25"/>
    <mergeCell ref="A8:C8"/>
    <mergeCell ref="A16:C16"/>
    <mergeCell ref="A17:C17"/>
    <mergeCell ref="F1:J1"/>
    <mergeCell ref="F2:J2"/>
    <mergeCell ref="A3:J3"/>
    <mergeCell ref="A11:Q11"/>
    <mergeCell ref="A12:C12"/>
    <mergeCell ref="A13:C13"/>
    <mergeCell ref="A14:C14"/>
    <mergeCell ref="A4:C4"/>
    <mergeCell ref="A5:C5"/>
    <mergeCell ref="A6:C6"/>
    <mergeCell ref="A7:C7"/>
  </mergeCells>
  <pageMargins left="0.7" right="0.7" top="0.75" bottom="0.75" header="0.3" footer="0.3"/>
  <pageSetup paperSize="9" fitToHeight="0"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4"/>
  <sheetViews>
    <sheetView zoomScaleNormal="100" workbookViewId="0">
      <selection activeCell="S9" sqref="S9"/>
    </sheetView>
  </sheetViews>
  <sheetFormatPr defaultRowHeight="15" x14ac:dyDescent="0.25"/>
  <cols>
    <col min="1" max="1" width="6.28515625" customWidth="1"/>
    <col min="4" max="4" width="4.28515625" customWidth="1"/>
    <col min="5" max="5" width="15.7109375" customWidth="1"/>
    <col min="6" max="6" width="3.7109375" customWidth="1"/>
    <col min="7" max="7" width="3.28515625" customWidth="1"/>
    <col min="8" max="8" width="3" customWidth="1"/>
    <col min="9" max="9" width="40.7109375" customWidth="1"/>
    <col min="10" max="10" width="11.28515625" customWidth="1"/>
    <col min="11" max="11" width="6.7109375" customWidth="1"/>
    <col min="12" max="13" width="5" customWidth="1"/>
    <col min="14" max="14" width="6.42578125" customWidth="1"/>
    <col min="15" max="15" width="5" customWidth="1"/>
  </cols>
  <sheetData>
    <row r="1" spans="1:16" ht="16.5" customHeight="1" thickBot="1" x14ac:dyDescent="0.3">
      <c r="A1" s="7"/>
      <c r="B1" s="7"/>
      <c r="C1" s="7"/>
      <c r="D1" s="7"/>
      <c r="E1" s="7"/>
      <c r="F1" s="7"/>
      <c r="G1" s="7"/>
      <c r="H1" s="7"/>
      <c r="I1" s="7"/>
      <c r="J1" s="7"/>
      <c r="K1" s="7"/>
      <c r="L1" s="7"/>
      <c r="M1" s="7"/>
      <c r="N1" s="7"/>
      <c r="O1" s="7"/>
    </row>
    <row r="2" spans="1:16" ht="15.75" thickBot="1" x14ac:dyDescent="0.3">
      <c r="A2" s="418" t="s">
        <v>0</v>
      </c>
      <c r="B2" s="421" t="s">
        <v>1</v>
      </c>
      <c r="C2" s="422"/>
      <c r="D2" s="423"/>
      <c r="E2" s="418" t="s">
        <v>2</v>
      </c>
      <c r="F2" s="121"/>
      <c r="G2" s="430"/>
      <c r="H2" s="430"/>
      <c r="I2" s="431" t="s">
        <v>657</v>
      </c>
      <c r="J2" s="431"/>
      <c r="K2" s="431"/>
      <c r="L2" s="431"/>
      <c r="M2" s="431"/>
      <c r="N2" s="431"/>
      <c r="O2" s="432"/>
    </row>
    <row r="3" spans="1:16" ht="27" customHeight="1" x14ac:dyDescent="0.25">
      <c r="A3" s="419"/>
      <c r="B3" s="424"/>
      <c r="C3" s="425"/>
      <c r="D3" s="426"/>
      <c r="E3" s="419"/>
      <c r="F3" s="433" t="s">
        <v>292</v>
      </c>
      <c r="G3" s="433" t="s">
        <v>3</v>
      </c>
      <c r="H3" s="433" t="s">
        <v>4</v>
      </c>
      <c r="I3" s="418" t="s">
        <v>5</v>
      </c>
      <c r="J3" s="60"/>
      <c r="K3" s="436" t="s">
        <v>308</v>
      </c>
      <c r="L3" s="410" t="s">
        <v>309</v>
      </c>
      <c r="M3" s="411"/>
      <c r="N3" s="411"/>
      <c r="O3" s="412"/>
    </row>
    <row r="4" spans="1:16" ht="15.75" thickBot="1" x14ac:dyDescent="0.3">
      <c r="A4" s="419"/>
      <c r="B4" s="424"/>
      <c r="C4" s="425"/>
      <c r="D4" s="426"/>
      <c r="E4" s="419"/>
      <c r="F4" s="434"/>
      <c r="G4" s="434"/>
      <c r="H4" s="434"/>
      <c r="I4" s="419"/>
      <c r="J4" s="60"/>
      <c r="K4" s="437"/>
      <c r="L4" s="413"/>
      <c r="M4" s="414"/>
      <c r="N4" s="414"/>
      <c r="O4" s="415"/>
    </row>
    <row r="5" spans="1:16" ht="98.45" customHeight="1" thickBot="1" x14ac:dyDescent="0.3">
      <c r="A5" s="420"/>
      <c r="B5" s="427"/>
      <c r="C5" s="428"/>
      <c r="D5" s="429"/>
      <c r="E5" s="420"/>
      <c r="F5" s="435"/>
      <c r="G5" s="435"/>
      <c r="H5" s="435"/>
      <c r="I5" s="420"/>
      <c r="J5" s="61" t="s">
        <v>6</v>
      </c>
      <c r="K5" s="438"/>
      <c r="L5" s="62" t="s">
        <v>7</v>
      </c>
      <c r="M5" s="62" t="s">
        <v>8</v>
      </c>
      <c r="N5" s="62" t="s">
        <v>9</v>
      </c>
      <c r="O5" s="62" t="s">
        <v>10</v>
      </c>
    </row>
    <row r="6" spans="1:16" ht="15" customHeight="1" x14ac:dyDescent="0.25">
      <c r="A6" s="365" t="s">
        <v>11</v>
      </c>
      <c r="B6" s="356"/>
      <c r="C6" s="358"/>
      <c r="D6" s="416" t="s">
        <v>12</v>
      </c>
      <c r="E6" s="416"/>
      <c r="F6" s="416"/>
      <c r="G6" s="416"/>
      <c r="H6" s="416"/>
      <c r="I6" s="416"/>
      <c r="J6" s="416"/>
      <c r="K6" s="416"/>
      <c r="L6" s="416"/>
      <c r="M6" s="416"/>
      <c r="N6" s="416"/>
      <c r="O6" s="417"/>
    </row>
    <row r="7" spans="1:16" ht="11.25" customHeight="1" thickBot="1" x14ac:dyDescent="0.3">
      <c r="A7" s="366"/>
      <c r="B7" s="367"/>
      <c r="C7" s="368"/>
      <c r="D7" s="370" t="s">
        <v>13</v>
      </c>
      <c r="E7" s="370"/>
      <c r="F7" s="370"/>
      <c r="G7" s="370"/>
      <c r="H7" s="370"/>
      <c r="I7" s="370"/>
      <c r="J7" s="370"/>
      <c r="K7" s="370"/>
      <c r="L7" s="370"/>
      <c r="M7" s="370"/>
      <c r="N7" s="370"/>
      <c r="O7" s="371"/>
    </row>
    <row r="8" spans="1:16" ht="12.75" customHeight="1" x14ac:dyDescent="0.25">
      <c r="A8" s="365" t="s">
        <v>14</v>
      </c>
      <c r="B8" s="356"/>
      <c r="C8" s="358"/>
      <c r="D8" s="358" t="s">
        <v>15</v>
      </c>
      <c r="E8" s="358"/>
      <c r="F8" s="358"/>
      <c r="G8" s="358"/>
      <c r="H8" s="358"/>
      <c r="I8" s="358"/>
      <c r="J8" s="358"/>
      <c r="K8" s="358"/>
      <c r="L8" s="358"/>
      <c r="M8" s="358"/>
      <c r="N8" s="358"/>
      <c r="O8" s="369"/>
    </row>
    <row r="9" spans="1:16" ht="12" customHeight="1" thickBot="1" x14ac:dyDescent="0.3">
      <c r="A9" s="366"/>
      <c r="B9" s="367"/>
      <c r="C9" s="368"/>
      <c r="D9" s="370" t="s">
        <v>16</v>
      </c>
      <c r="E9" s="370"/>
      <c r="F9" s="370"/>
      <c r="G9" s="370"/>
      <c r="H9" s="370"/>
      <c r="I9" s="370"/>
      <c r="J9" s="370"/>
      <c r="K9" s="370"/>
      <c r="L9" s="370"/>
      <c r="M9" s="370"/>
      <c r="N9" s="370"/>
      <c r="O9" s="371"/>
    </row>
    <row r="10" spans="1:16" ht="12.75" customHeight="1" x14ac:dyDescent="0.25">
      <c r="A10" s="354" t="s">
        <v>17</v>
      </c>
      <c r="B10" s="356"/>
      <c r="C10" s="358"/>
      <c r="D10" s="358" t="s">
        <v>18</v>
      </c>
      <c r="E10" s="358"/>
      <c r="F10" s="358"/>
      <c r="G10" s="358"/>
      <c r="H10" s="358"/>
      <c r="I10" s="358"/>
      <c r="J10" s="358"/>
      <c r="K10" s="358"/>
      <c r="L10" s="358"/>
      <c r="M10" s="358"/>
      <c r="N10" s="358"/>
      <c r="O10" s="360"/>
    </row>
    <row r="11" spans="1:16" ht="15.75" customHeight="1" thickBot="1" x14ac:dyDescent="0.3">
      <c r="A11" s="408"/>
      <c r="B11" s="367"/>
      <c r="C11" s="368"/>
      <c r="D11" s="370" t="s">
        <v>19</v>
      </c>
      <c r="E11" s="370"/>
      <c r="F11" s="370"/>
      <c r="G11" s="370"/>
      <c r="H11" s="370"/>
      <c r="I11" s="370"/>
      <c r="J11" s="370"/>
      <c r="K11" s="370"/>
      <c r="L11" s="370"/>
      <c r="M11" s="370"/>
      <c r="N11" s="370"/>
      <c r="O11" s="409"/>
    </row>
    <row r="12" spans="1:16" ht="51.6" customHeight="1" thickBot="1" x14ac:dyDescent="0.3">
      <c r="A12" s="65" t="s">
        <v>20</v>
      </c>
      <c r="B12" s="351" t="s">
        <v>315</v>
      </c>
      <c r="C12" s="352"/>
      <c r="D12" s="353"/>
      <c r="E12" s="66" t="s">
        <v>316</v>
      </c>
      <c r="F12" s="66"/>
      <c r="G12" s="66" t="s">
        <v>293</v>
      </c>
      <c r="H12" s="66"/>
      <c r="I12" s="69" t="s">
        <v>658</v>
      </c>
      <c r="J12" s="66" t="s">
        <v>317</v>
      </c>
      <c r="K12" s="93">
        <f>L12+M12+N12+O12</f>
        <v>111.7</v>
      </c>
      <c r="L12" s="93">
        <v>111.7</v>
      </c>
      <c r="M12" s="16"/>
      <c r="N12" s="16"/>
      <c r="O12" s="16"/>
      <c r="P12" s="7"/>
    </row>
    <row r="13" spans="1:16" ht="183" customHeight="1" thickBot="1" x14ac:dyDescent="0.3">
      <c r="A13" s="67" t="s">
        <v>21</v>
      </c>
      <c r="B13" s="351" t="s">
        <v>22</v>
      </c>
      <c r="C13" s="352"/>
      <c r="D13" s="353"/>
      <c r="E13" s="68" t="s">
        <v>23</v>
      </c>
      <c r="F13" s="68"/>
      <c r="G13" s="68" t="s">
        <v>293</v>
      </c>
      <c r="H13" s="68"/>
      <c r="I13" s="123" t="s">
        <v>659</v>
      </c>
      <c r="J13" s="68" t="s">
        <v>24</v>
      </c>
      <c r="K13" s="94">
        <f>L13+M13+N13+O13</f>
        <v>32.299999999999997</v>
      </c>
      <c r="L13" s="94">
        <v>15.3</v>
      </c>
      <c r="M13" s="94">
        <v>2</v>
      </c>
      <c r="N13" s="94"/>
      <c r="O13" s="94">
        <v>15</v>
      </c>
      <c r="P13" s="7"/>
    </row>
    <row r="14" spans="1:16" ht="289.89999999999998" customHeight="1" thickBot="1" x14ac:dyDescent="0.3">
      <c r="A14" s="67" t="s">
        <v>318</v>
      </c>
      <c r="B14" s="351" t="s">
        <v>319</v>
      </c>
      <c r="C14" s="352"/>
      <c r="D14" s="353"/>
      <c r="E14" s="68" t="s">
        <v>320</v>
      </c>
      <c r="F14" s="68"/>
      <c r="G14" s="68" t="s">
        <v>293</v>
      </c>
      <c r="H14" s="68"/>
      <c r="I14" s="245" t="s">
        <v>733</v>
      </c>
      <c r="J14" s="246" t="s">
        <v>321</v>
      </c>
      <c r="K14" s="247">
        <f>L14+M14+N14+O14</f>
        <v>47.7</v>
      </c>
      <c r="L14" s="247">
        <v>0</v>
      </c>
      <c r="M14" s="247">
        <v>31.8</v>
      </c>
      <c r="N14" s="248"/>
      <c r="O14" s="247">
        <v>15.9</v>
      </c>
    </row>
    <row r="15" spans="1:16" ht="97.9" customHeight="1" thickBot="1" x14ac:dyDescent="0.3">
      <c r="A15" s="63" t="s">
        <v>323</v>
      </c>
      <c r="B15" s="384" t="s">
        <v>322</v>
      </c>
      <c r="C15" s="385"/>
      <c r="D15" s="386"/>
      <c r="E15" s="64" t="s">
        <v>324</v>
      </c>
      <c r="F15" s="64"/>
      <c r="G15" s="64" t="s">
        <v>294</v>
      </c>
      <c r="H15" s="64"/>
      <c r="I15" s="92" t="s">
        <v>789</v>
      </c>
      <c r="J15" s="64" t="s">
        <v>325</v>
      </c>
      <c r="K15" s="324"/>
      <c r="L15" s="324"/>
      <c r="M15" s="324"/>
      <c r="N15" s="324"/>
      <c r="O15" s="133"/>
    </row>
    <row r="16" spans="1:16" ht="22.15" customHeight="1" x14ac:dyDescent="0.25">
      <c r="A16" s="400" t="s">
        <v>25</v>
      </c>
      <c r="B16" s="402"/>
      <c r="C16" s="404"/>
      <c r="D16" s="358" t="s">
        <v>18</v>
      </c>
      <c r="E16" s="358"/>
      <c r="F16" s="358"/>
      <c r="G16" s="358"/>
      <c r="H16" s="358"/>
      <c r="I16" s="358"/>
      <c r="J16" s="358"/>
      <c r="K16" s="358"/>
      <c r="L16" s="358"/>
      <c r="M16" s="358"/>
      <c r="N16" s="358"/>
      <c r="O16" s="360"/>
    </row>
    <row r="17" spans="1:17" ht="19.899999999999999" customHeight="1" thickBot="1" x14ac:dyDescent="0.3">
      <c r="A17" s="401"/>
      <c r="B17" s="403"/>
      <c r="C17" s="405"/>
      <c r="D17" s="406" t="s">
        <v>26</v>
      </c>
      <c r="E17" s="406"/>
      <c r="F17" s="406"/>
      <c r="G17" s="406"/>
      <c r="H17" s="406"/>
      <c r="I17" s="406"/>
      <c r="J17" s="406"/>
      <c r="K17" s="406"/>
      <c r="L17" s="406"/>
      <c r="M17" s="406"/>
      <c r="N17" s="406"/>
      <c r="O17" s="407"/>
    </row>
    <row r="18" spans="1:17" ht="195.6" customHeight="1" thickBot="1" x14ac:dyDescent="0.3">
      <c r="A18" s="67" t="s">
        <v>27</v>
      </c>
      <c r="B18" s="351" t="s">
        <v>28</v>
      </c>
      <c r="C18" s="352"/>
      <c r="D18" s="353"/>
      <c r="E18" s="68" t="s">
        <v>29</v>
      </c>
      <c r="F18" s="68"/>
      <c r="G18" s="68" t="s">
        <v>293</v>
      </c>
      <c r="H18" s="68"/>
      <c r="I18" s="236" t="s">
        <v>710</v>
      </c>
      <c r="J18" s="68" t="s">
        <v>326</v>
      </c>
      <c r="K18" s="94">
        <f>L18+M18+N18+O18</f>
        <v>100</v>
      </c>
      <c r="L18" s="94"/>
      <c r="M18" s="94"/>
      <c r="N18" s="94"/>
      <c r="O18" s="94">
        <v>100</v>
      </c>
    </row>
    <row r="19" spans="1:17" ht="203.45" customHeight="1" thickBot="1" x14ac:dyDescent="0.3">
      <c r="A19" s="67" t="s">
        <v>31</v>
      </c>
      <c r="B19" s="351" t="s">
        <v>327</v>
      </c>
      <c r="C19" s="352"/>
      <c r="D19" s="353"/>
      <c r="E19" s="68" t="s">
        <v>32</v>
      </c>
      <c r="F19" s="68"/>
      <c r="G19" s="68" t="s">
        <v>293</v>
      </c>
      <c r="H19" s="68"/>
      <c r="I19" s="276" t="s">
        <v>775</v>
      </c>
      <c r="J19" s="68" t="s">
        <v>328</v>
      </c>
      <c r="K19" s="94">
        <f t="shared" ref="K19" si="0">L19+M19+N19+O19</f>
        <v>88.1</v>
      </c>
      <c r="L19" s="94">
        <v>1.3</v>
      </c>
      <c r="M19" s="96"/>
      <c r="N19" s="94">
        <v>86.8</v>
      </c>
      <c r="O19" s="96"/>
    </row>
    <row r="20" spans="1:17" ht="76.150000000000006" customHeight="1" thickBot="1" x14ac:dyDescent="0.3">
      <c r="A20" s="67" t="s">
        <v>515</v>
      </c>
      <c r="B20" s="395" t="s">
        <v>516</v>
      </c>
      <c r="C20" s="396"/>
      <c r="D20" s="397"/>
      <c r="E20" s="120" t="s">
        <v>517</v>
      </c>
      <c r="F20" s="68"/>
      <c r="G20" s="68" t="s">
        <v>293</v>
      </c>
      <c r="H20" s="68"/>
      <c r="I20" s="276" t="s">
        <v>772</v>
      </c>
      <c r="J20" s="68" t="s">
        <v>647</v>
      </c>
      <c r="K20" s="94"/>
      <c r="L20" s="96"/>
      <c r="M20" s="96"/>
      <c r="N20" s="96"/>
      <c r="O20" s="96"/>
      <c r="P20" s="7"/>
    </row>
    <row r="21" spans="1:17" ht="84" customHeight="1" thickBot="1" x14ac:dyDescent="0.3">
      <c r="A21" s="67" t="s">
        <v>33</v>
      </c>
      <c r="B21" s="351" t="s">
        <v>34</v>
      </c>
      <c r="C21" s="352"/>
      <c r="D21" s="353"/>
      <c r="E21" s="68" t="s">
        <v>35</v>
      </c>
      <c r="F21" s="68"/>
      <c r="G21" s="68" t="s">
        <v>293</v>
      </c>
      <c r="H21" s="308"/>
      <c r="I21" s="288" t="s">
        <v>773</v>
      </c>
      <c r="J21" s="68" t="s">
        <v>648</v>
      </c>
      <c r="K21" s="94">
        <f>L21+M21+N21+O21</f>
        <v>854</v>
      </c>
      <c r="L21" s="96"/>
      <c r="M21" s="94">
        <v>24</v>
      </c>
      <c r="N21" s="94">
        <v>830</v>
      </c>
      <c r="O21" s="94"/>
    </row>
    <row r="22" spans="1:17" ht="78.599999999999994" customHeight="1" thickBot="1" x14ac:dyDescent="0.3">
      <c r="A22" s="65" t="s">
        <v>595</v>
      </c>
      <c r="B22" s="351" t="s">
        <v>596</v>
      </c>
      <c r="C22" s="398"/>
      <c r="D22" s="399"/>
      <c r="E22" s="66" t="s">
        <v>597</v>
      </c>
      <c r="F22" s="66"/>
      <c r="G22" s="66" t="s">
        <v>293</v>
      </c>
      <c r="H22" s="115"/>
      <c r="I22" s="69" t="s">
        <v>660</v>
      </c>
      <c r="J22" s="66" t="s">
        <v>598</v>
      </c>
      <c r="K22" s="99"/>
      <c r="L22" s="93"/>
      <c r="M22" s="99">
        <v>1400</v>
      </c>
      <c r="N22" s="99"/>
      <c r="O22" s="99"/>
      <c r="P22" s="7"/>
    </row>
    <row r="23" spans="1:17" ht="75.599999999999994" customHeight="1" thickBot="1" x14ac:dyDescent="0.3">
      <c r="A23" s="67" t="s">
        <v>329</v>
      </c>
      <c r="B23" s="351" t="s">
        <v>330</v>
      </c>
      <c r="C23" s="352"/>
      <c r="D23" s="353"/>
      <c r="E23" s="68" t="s">
        <v>331</v>
      </c>
      <c r="F23" s="68"/>
      <c r="G23" s="68" t="s">
        <v>293</v>
      </c>
      <c r="H23" s="68"/>
      <c r="I23" s="120" t="s">
        <v>661</v>
      </c>
      <c r="J23" s="68" t="s">
        <v>598</v>
      </c>
      <c r="K23" s="94">
        <f>L23+M23+N23+O23</f>
        <v>155.29999999999998</v>
      </c>
      <c r="L23" s="96">
        <v>0.1</v>
      </c>
      <c r="M23" s="94"/>
      <c r="N23" s="94">
        <v>155.19999999999999</v>
      </c>
      <c r="O23" s="94"/>
      <c r="P23" s="7"/>
      <c r="Q23" s="7"/>
    </row>
    <row r="24" spans="1:17" ht="90" customHeight="1" thickBot="1" x14ac:dyDescent="0.3">
      <c r="A24" s="67" t="s">
        <v>637</v>
      </c>
      <c r="B24" s="351" t="s">
        <v>638</v>
      </c>
      <c r="C24" s="352"/>
      <c r="D24" s="353"/>
      <c r="E24" s="68" t="s">
        <v>639</v>
      </c>
      <c r="F24" s="68"/>
      <c r="G24" s="68" t="s">
        <v>293</v>
      </c>
      <c r="H24" s="68"/>
      <c r="I24" s="120" t="s">
        <v>774</v>
      </c>
      <c r="J24" s="68" t="s">
        <v>640</v>
      </c>
      <c r="K24" s="94">
        <f>L24+M24+N24+O24</f>
        <v>45.6</v>
      </c>
      <c r="L24" s="96">
        <v>0</v>
      </c>
      <c r="M24" s="94"/>
      <c r="N24" s="94">
        <v>45.6</v>
      </c>
      <c r="O24" s="94"/>
      <c r="P24" s="7"/>
    </row>
    <row r="25" spans="1:17" ht="15" customHeight="1" x14ac:dyDescent="0.25">
      <c r="A25" s="372" t="s">
        <v>36</v>
      </c>
      <c r="B25" s="374"/>
      <c r="C25" s="376"/>
      <c r="D25" s="376" t="s">
        <v>18</v>
      </c>
      <c r="E25" s="376"/>
      <c r="F25" s="376"/>
      <c r="G25" s="376"/>
      <c r="H25" s="376"/>
      <c r="I25" s="376"/>
      <c r="J25" s="376"/>
      <c r="K25" s="376"/>
      <c r="L25" s="376"/>
      <c r="M25" s="376"/>
      <c r="N25" s="376"/>
      <c r="O25" s="378"/>
    </row>
    <row r="26" spans="1:17" ht="15.75" customHeight="1" thickBot="1" x14ac:dyDescent="0.3">
      <c r="A26" s="373"/>
      <c r="B26" s="375"/>
      <c r="C26" s="377"/>
      <c r="D26" s="379" t="s">
        <v>37</v>
      </c>
      <c r="E26" s="379"/>
      <c r="F26" s="379"/>
      <c r="G26" s="379"/>
      <c r="H26" s="379"/>
      <c r="I26" s="379"/>
      <c r="J26" s="379"/>
      <c r="K26" s="379"/>
      <c r="L26" s="379"/>
      <c r="M26" s="379"/>
      <c r="N26" s="379"/>
      <c r="O26" s="380"/>
    </row>
    <row r="27" spans="1:17" ht="173.45" customHeight="1" thickBot="1" x14ac:dyDescent="0.3">
      <c r="A27" s="70" t="s">
        <v>38</v>
      </c>
      <c r="B27" s="392" t="s">
        <v>332</v>
      </c>
      <c r="C27" s="393"/>
      <c r="D27" s="394"/>
      <c r="E27" s="71" t="s">
        <v>553</v>
      </c>
      <c r="F27" s="71"/>
      <c r="G27" s="71" t="s">
        <v>293</v>
      </c>
      <c r="H27" s="71"/>
      <c r="I27" s="95" t="s">
        <v>643</v>
      </c>
      <c r="J27" s="71" t="s">
        <v>554</v>
      </c>
      <c r="K27" s="55"/>
      <c r="L27" s="55"/>
      <c r="M27" s="55"/>
      <c r="N27" s="55"/>
      <c r="O27" s="55"/>
      <c r="P27" s="7"/>
    </row>
    <row r="28" spans="1:17" ht="15" customHeight="1" x14ac:dyDescent="0.25">
      <c r="A28" s="372" t="s">
        <v>521</v>
      </c>
      <c r="B28" s="374"/>
      <c r="C28" s="376"/>
      <c r="D28" s="376" t="s">
        <v>18</v>
      </c>
      <c r="E28" s="376"/>
      <c r="F28" s="376"/>
      <c r="G28" s="376"/>
      <c r="H28" s="376"/>
      <c r="I28" s="376"/>
      <c r="J28" s="376"/>
      <c r="K28" s="376"/>
      <c r="L28" s="376"/>
      <c r="M28" s="376"/>
      <c r="N28" s="376"/>
      <c r="O28" s="378"/>
      <c r="P28" s="7"/>
    </row>
    <row r="29" spans="1:17" ht="18.600000000000001" customHeight="1" thickBot="1" x14ac:dyDescent="0.3">
      <c r="A29" s="373"/>
      <c r="B29" s="375"/>
      <c r="C29" s="377"/>
      <c r="D29" s="379" t="s">
        <v>522</v>
      </c>
      <c r="E29" s="379"/>
      <c r="F29" s="379"/>
      <c r="G29" s="379"/>
      <c r="H29" s="379"/>
      <c r="I29" s="379"/>
      <c r="J29" s="379"/>
      <c r="K29" s="379"/>
      <c r="L29" s="379"/>
      <c r="M29" s="379"/>
      <c r="N29" s="379"/>
      <c r="O29" s="380"/>
      <c r="P29" s="7"/>
    </row>
    <row r="30" spans="1:17" ht="70.900000000000006" customHeight="1" thickBot="1" x14ac:dyDescent="0.3">
      <c r="A30" s="67" t="s">
        <v>518</v>
      </c>
      <c r="B30" s="351" t="s">
        <v>523</v>
      </c>
      <c r="C30" s="352"/>
      <c r="D30" s="353"/>
      <c r="E30" s="68" t="s">
        <v>526</v>
      </c>
      <c r="F30" s="68"/>
      <c r="G30" s="68" t="s">
        <v>293</v>
      </c>
      <c r="H30" s="68"/>
      <c r="I30" s="237" t="s">
        <v>635</v>
      </c>
      <c r="J30" s="68" t="s">
        <v>599</v>
      </c>
      <c r="K30" s="17"/>
      <c r="L30" s="39"/>
      <c r="M30" s="17"/>
      <c r="N30" s="17"/>
      <c r="O30" s="17"/>
      <c r="P30" s="7"/>
    </row>
    <row r="31" spans="1:17" ht="48.6" customHeight="1" thickBot="1" x14ac:dyDescent="0.3">
      <c r="A31" s="67" t="s">
        <v>519</v>
      </c>
      <c r="B31" s="351" t="s">
        <v>524</v>
      </c>
      <c r="C31" s="352"/>
      <c r="D31" s="353"/>
      <c r="E31" s="68" t="s">
        <v>527</v>
      </c>
      <c r="F31" s="68"/>
      <c r="G31" s="68" t="s">
        <v>293</v>
      </c>
      <c r="H31" s="68"/>
      <c r="I31" s="237" t="s">
        <v>636</v>
      </c>
      <c r="J31" s="68" t="s">
        <v>600</v>
      </c>
      <c r="K31" s="17"/>
      <c r="L31" s="17"/>
      <c r="M31" s="17"/>
      <c r="N31" s="17"/>
      <c r="O31" s="17"/>
      <c r="P31" s="7"/>
    </row>
    <row r="32" spans="1:17" ht="110.45" customHeight="1" thickBot="1" x14ac:dyDescent="0.3">
      <c r="A32" s="67" t="s">
        <v>520</v>
      </c>
      <c r="B32" s="351" t="s">
        <v>525</v>
      </c>
      <c r="C32" s="352"/>
      <c r="D32" s="353"/>
      <c r="E32" s="68" t="s">
        <v>528</v>
      </c>
      <c r="F32" s="68"/>
      <c r="G32" s="68" t="s">
        <v>293</v>
      </c>
      <c r="H32" s="68"/>
      <c r="I32" s="120" t="s">
        <v>662</v>
      </c>
      <c r="J32" s="68" t="s">
        <v>601</v>
      </c>
      <c r="K32" s="94">
        <f>L32+M32+N32+O32</f>
        <v>4136.6000000000004</v>
      </c>
      <c r="L32" s="94">
        <v>3.1</v>
      </c>
      <c r="M32" s="94"/>
      <c r="N32" s="94">
        <v>4133.5</v>
      </c>
      <c r="O32" s="17"/>
      <c r="P32" s="7"/>
    </row>
    <row r="33" spans="1:15" ht="11.45" customHeight="1" x14ac:dyDescent="0.25">
      <c r="A33" s="365" t="s">
        <v>39</v>
      </c>
      <c r="B33" s="356"/>
      <c r="C33" s="358"/>
      <c r="D33" s="358" t="s">
        <v>15</v>
      </c>
      <c r="E33" s="358"/>
      <c r="F33" s="358"/>
      <c r="G33" s="358"/>
      <c r="H33" s="358"/>
      <c r="I33" s="358"/>
      <c r="J33" s="358"/>
      <c r="K33" s="358"/>
      <c r="L33" s="358"/>
      <c r="M33" s="358"/>
      <c r="N33" s="358"/>
      <c r="O33" s="369"/>
    </row>
    <row r="34" spans="1:15" ht="15" customHeight="1" thickBot="1" x14ac:dyDescent="0.3">
      <c r="A34" s="366"/>
      <c r="B34" s="367"/>
      <c r="C34" s="368"/>
      <c r="D34" s="370" t="s">
        <v>40</v>
      </c>
      <c r="E34" s="370"/>
      <c r="F34" s="370"/>
      <c r="G34" s="370"/>
      <c r="H34" s="370"/>
      <c r="I34" s="370"/>
      <c r="J34" s="370"/>
      <c r="K34" s="370"/>
      <c r="L34" s="370"/>
      <c r="M34" s="370"/>
      <c r="N34" s="370"/>
      <c r="O34" s="371"/>
    </row>
    <row r="35" spans="1:15" ht="12" customHeight="1" x14ac:dyDescent="0.25">
      <c r="A35" s="372" t="s">
        <v>41</v>
      </c>
      <c r="B35" s="374"/>
      <c r="C35" s="376"/>
      <c r="D35" s="376" t="s">
        <v>18</v>
      </c>
      <c r="E35" s="376"/>
      <c r="F35" s="376"/>
      <c r="G35" s="376"/>
      <c r="H35" s="376"/>
      <c r="I35" s="376"/>
      <c r="J35" s="376"/>
      <c r="K35" s="376"/>
      <c r="L35" s="376"/>
      <c r="M35" s="376"/>
      <c r="N35" s="376"/>
      <c r="O35" s="378"/>
    </row>
    <row r="36" spans="1:15" ht="15.75" customHeight="1" thickBot="1" x14ac:dyDescent="0.3">
      <c r="A36" s="373"/>
      <c r="B36" s="375"/>
      <c r="C36" s="377"/>
      <c r="D36" s="379" t="s">
        <v>42</v>
      </c>
      <c r="E36" s="379"/>
      <c r="F36" s="379"/>
      <c r="G36" s="379"/>
      <c r="H36" s="379"/>
      <c r="I36" s="379"/>
      <c r="J36" s="379"/>
      <c r="K36" s="379"/>
      <c r="L36" s="379"/>
      <c r="M36" s="379"/>
      <c r="N36" s="379"/>
      <c r="O36" s="380"/>
    </row>
    <row r="37" spans="1:15" ht="36" customHeight="1" thickBot="1" x14ac:dyDescent="0.3">
      <c r="A37" s="67" t="s">
        <v>43</v>
      </c>
      <c r="B37" s="351" t="s">
        <v>45</v>
      </c>
      <c r="C37" s="352"/>
      <c r="D37" s="353"/>
      <c r="E37" s="68" t="s">
        <v>46</v>
      </c>
      <c r="F37" s="68"/>
      <c r="G37" s="68" t="s">
        <v>293</v>
      </c>
      <c r="H37" s="68"/>
      <c r="I37" s="120" t="s">
        <v>663</v>
      </c>
      <c r="J37" s="68" t="s">
        <v>30</v>
      </c>
      <c r="K37" s="39"/>
      <c r="L37" s="39"/>
      <c r="M37" s="39"/>
      <c r="N37" s="39"/>
      <c r="O37" s="39"/>
    </row>
    <row r="38" spans="1:15" ht="47.45" customHeight="1" thickBot="1" x14ac:dyDescent="0.3">
      <c r="A38" s="73" t="s">
        <v>44</v>
      </c>
      <c r="B38" s="381" t="s">
        <v>333</v>
      </c>
      <c r="C38" s="382"/>
      <c r="D38" s="383"/>
      <c r="E38" s="72" t="s">
        <v>334</v>
      </c>
      <c r="F38" s="72"/>
      <c r="G38" s="140"/>
      <c r="H38" s="72" t="s">
        <v>294</v>
      </c>
      <c r="I38" s="234" t="s">
        <v>782</v>
      </c>
      <c r="J38" s="72" t="s">
        <v>30</v>
      </c>
      <c r="K38" s="18"/>
      <c r="L38" s="18"/>
      <c r="M38" s="18"/>
      <c r="N38" s="18"/>
      <c r="O38" s="18"/>
    </row>
    <row r="39" spans="1:15" ht="18" customHeight="1" x14ac:dyDescent="0.25">
      <c r="A39" s="372" t="s">
        <v>580</v>
      </c>
      <c r="B39" s="374"/>
      <c r="C39" s="376"/>
      <c r="D39" s="376" t="s">
        <v>18</v>
      </c>
      <c r="E39" s="376"/>
      <c r="F39" s="376"/>
      <c r="G39" s="376"/>
      <c r="H39" s="376"/>
      <c r="I39" s="376"/>
      <c r="J39" s="376"/>
      <c r="K39" s="376"/>
      <c r="L39" s="376"/>
      <c r="M39" s="376"/>
      <c r="N39" s="376"/>
      <c r="O39" s="378"/>
    </row>
    <row r="40" spans="1:15" ht="18" customHeight="1" thickBot="1" x14ac:dyDescent="0.3">
      <c r="A40" s="373"/>
      <c r="B40" s="375"/>
      <c r="C40" s="377"/>
      <c r="D40" s="379" t="s">
        <v>581</v>
      </c>
      <c r="E40" s="379"/>
      <c r="F40" s="379"/>
      <c r="G40" s="379"/>
      <c r="H40" s="379"/>
      <c r="I40" s="379"/>
      <c r="J40" s="379"/>
      <c r="K40" s="379"/>
      <c r="L40" s="379"/>
      <c r="M40" s="379"/>
      <c r="N40" s="379"/>
      <c r="O40" s="380"/>
    </row>
    <row r="41" spans="1:15" ht="105.6" customHeight="1" thickBot="1" x14ac:dyDescent="0.3">
      <c r="A41" s="67" t="s">
        <v>582</v>
      </c>
      <c r="B41" s="351" t="s">
        <v>584</v>
      </c>
      <c r="C41" s="352"/>
      <c r="D41" s="353"/>
      <c r="E41" s="74" t="s">
        <v>586</v>
      </c>
      <c r="F41" s="68"/>
      <c r="G41" s="68" t="s">
        <v>293</v>
      </c>
      <c r="H41" s="68"/>
      <c r="I41" s="120" t="s">
        <v>664</v>
      </c>
      <c r="J41" s="74" t="s">
        <v>602</v>
      </c>
      <c r="K41" s="94">
        <f>L41+M41+N41+O41</f>
        <v>518.80000000000007</v>
      </c>
      <c r="L41" s="94">
        <v>512.6</v>
      </c>
      <c r="M41" s="94"/>
      <c r="N41" s="94">
        <v>6.2</v>
      </c>
      <c r="O41" s="94"/>
    </row>
    <row r="42" spans="1:15" ht="71.45" customHeight="1" thickBot="1" x14ac:dyDescent="0.3">
      <c r="A42" s="63" t="s">
        <v>583</v>
      </c>
      <c r="B42" s="384" t="s">
        <v>585</v>
      </c>
      <c r="C42" s="385"/>
      <c r="D42" s="386"/>
      <c r="E42" s="238" t="s">
        <v>587</v>
      </c>
      <c r="F42" s="64"/>
      <c r="G42" s="64" t="s">
        <v>293</v>
      </c>
      <c r="H42" s="64"/>
      <c r="I42" s="92" t="s">
        <v>711</v>
      </c>
      <c r="J42" s="238" t="s">
        <v>602</v>
      </c>
      <c r="K42" s="239"/>
      <c r="L42" s="239"/>
      <c r="M42" s="56"/>
      <c r="N42" s="56"/>
      <c r="O42" s="56"/>
    </row>
    <row r="43" spans="1:15" ht="13.15" customHeight="1" x14ac:dyDescent="0.25">
      <c r="A43" s="365" t="s">
        <v>47</v>
      </c>
      <c r="B43" s="356"/>
      <c r="C43" s="358"/>
      <c r="D43" s="358" t="s">
        <v>15</v>
      </c>
      <c r="E43" s="358"/>
      <c r="F43" s="358"/>
      <c r="G43" s="358"/>
      <c r="H43" s="358"/>
      <c r="I43" s="358"/>
      <c r="J43" s="358"/>
      <c r="K43" s="358"/>
      <c r="L43" s="358"/>
      <c r="M43" s="358"/>
      <c r="N43" s="358"/>
      <c r="O43" s="369"/>
    </row>
    <row r="44" spans="1:15" ht="14.45" customHeight="1" thickBot="1" x14ac:dyDescent="0.3">
      <c r="A44" s="366"/>
      <c r="B44" s="367"/>
      <c r="C44" s="368"/>
      <c r="D44" s="370" t="s">
        <v>48</v>
      </c>
      <c r="E44" s="370"/>
      <c r="F44" s="370"/>
      <c r="G44" s="370"/>
      <c r="H44" s="370"/>
      <c r="I44" s="370"/>
      <c r="J44" s="370"/>
      <c r="K44" s="370"/>
      <c r="L44" s="370"/>
      <c r="M44" s="370"/>
      <c r="N44" s="370"/>
      <c r="O44" s="371"/>
    </row>
    <row r="45" spans="1:15" ht="11.45" customHeight="1" x14ac:dyDescent="0.25">
      <c r="A45" s="354" t="s">
        <v>49</v>
      </c>
      <c r="B45" s="356"/>
      <c r="C45" s="358"/>
      <c r="D45" s="358" t="s">
        <v>18</v>
      </c>
      <c r="E45" s="358"/>
      <c r="F45" s="358"/>
      <c r="G45" s="358"/>
      <c r="H45" s="358"/>
      <c r="I45" s="358"/>
      <c r="J45" s="358"/>
      <c r="K45" s="358"/>
      <c r="L45" s="358"/>
      <c r="M45" s="358"/>
      <c r="N45" s="358"/>
      <c r="O45" s="360"/>
    </row>
    <row r="46" spans="1:15" ht="15" customHeight="1" thickBot="1" x14ac:dyDescent="0.3">
      <c r="A46" s="355"/>
      <c r="B46" s="357"/>
      <c r="C46" s="359"/>
      <c r="D46" s="363" t="s">
        <v>50</v>
      </c>
      <c r="E46" s="363"/>
      <c r="F46" s="363"/>
      <c r="G46" s="363"/>
      <c r="H46" s="363"/>
      <c r="I46" s="363"/>
      <c r="J46" s="363"/>
      <c r="K46" s="363"/>
      <c r="L46" s="363"/>
      <c r="M46" s="363"/>
      <c r="N46" s="363"/>
      <c r="O46" s="364"/>
    </row>
    <row r="47" spans="1:15" ht="187.15" customHeight="1" thickBot="1" x14ac:dyDescent="0.3">
      <c r="A47" s="67" t="s">
        <v>51</v>
      </c>
      <c r="B47" s="351" t="s">
        <v>52</v>
      </c>
      <c r="C47" s="352"/>
      <c r="D47" s="353"/>
      <c r="E47" s="68" t="s">
        <v>295</v>
      </c>
      <c r="F47" s="68"/>
      <c r="G47" s="68" t="s">
        <v>293</v>
      </c>
      <c r="H47" s="68"/>
      <c r="I47" s="120" t="s">
        <v>665</v>
      </c>
      <c r="J47" s="68" t="s">
        <v>335</v>
      </c>
      <c r="K47" s="94">
        <f>L47+M47+N47+O47</f>
        <v>90</v>
      </c>
      <c r="L47" s="94">
        <v>90</v>
      </c>
      <c r="M47" s="94"/>
      <c r="N47" s="17"/>
      <c r="O47" s="17"/>
    </row>
    <row r="48" spans="1:15" ht="95.45" customHeight="1" thickBot="1" x14ac:dyDescent="0.3">
      <c r="A48" s="67" t="s">
        <v>53</v>
      </c>
      <c r="B48" s="351" t="s">
        <v>54</v>
      </c>
      <c r="C48" s="352"/>
      <c r="D48" s="353"/>
      <c r="E48" s="68" t="s">
        <v>336</v>
      </c>
      <c r="F48" s="68"/>
      <c r="G48" s="68" t="s">
        <v>293</v>
      </c>
      <c r="H48" s="68"/>
      <c r="I48" s="120" t="s">
        <v>667</v>
      </c>
      <c r="J48" s="68" t="s">
        <v>337</v>
      </c>
      <c r="K48" s="94"/>
      <c r="L48" s="94"/>
      <c r="M48" s="39"/>
      <c r="N48" s="39"/>
      <c r="O48" s="39"/>
    </row>
    <row r="49" spans="1:16" ht="144" customHeight="1" thickBot="1" x14ac:dyDescent="0.3">
      <c r="A49" s="67" t="s">
        <v>55</v>
      </c>
      <c r="B49" s="351" t="s">
        <v>56</v>
      </c>
      <c r="C49" s="352"/>
      <c r="D49" s="353"/>
      <c r="E49" s="68" t="s">
        <v>338</v>
      </c>
      <c r="F49" s="68"/>
      <c r="G49" s="68" t="s">
        <v>293</v>
      </c>
      <c r="H49" s="68"/>
      <c r="I49" s="120" t="s">
        <v>666</v>
      </c>
      <c r="J49" s="68" t="s">
        <v>603</v>
      </c>
      <c r="K49" s="17"/>
      <c r="L49" s="17"/>
      <c r="M49" s="17"/>
      <c r="N49" s="17"/>
      <c r="O49" s="17"/>
      <c r="P49" s="9"/>
    </row>
    <row r="50" spans="1:16" ht="12" customHeight="1" x14ac:dyDescent="0.25">
      <c r="A50" s="354" t="s">
        <v>57</v>
      </c>
      <c r="B50" s="356"/>
      <c r="C50" s="358"/>
      <c r="D50" s="358" t="s">
        <v>18</v>
      </c>
      <c r="E50" s="358"/>
      <c r="F50" s="358"/>
      <c r="G50" s="358"/>
      <c r="H50" s="358"/>
      <c r="I50" s="358"/>
      <c r="J50" s="358"/>
      <c r="K50" s="358"/>
      <c r="L50" s="358"/>
      <c r="M50" s="358"/>
      <c r="N50" s="358"/>
      <c r="O50" s="360"/>
    </row>
    <row r="51" spans="1:16" ht="14.25" customHeight="1" x14ac:dyDescent="0.25">
      <c r="A51" s="355"/>
      <c r="B51" s="357"/>
      <c r="C51" s="359"/>
      <c r="D51" s="361" t="s">
        <v>58</v>
      </c>
      <c r="E51" s="361"/>
      <c r="F51" s="361"/>
      <c r="G51" s="361"/>
      <c r="H51" s="361"/>
      <c r="I51" s="361"/>
      <c r="J51" s="361"/>
      <c r="K51" s="361"/>
      <c r="L51" s="361"/>
      <c r="M51" s="361"/>
      <c r="N51" s="361"/>
      <c r="O51" s="362"/>
    </row>
    <row r="52" spans="1:16" ht="203.45" customHeight="1" thickBot="1" x14ac:dyDescent="0.3">
      <c r="A52" s="75" t="s">
        <v>59</v>
      </c>
      <c r="B52" s="387" t="s">
        <v>339</v>
      </c>
      <c r="C52" s="388"/>
      <c r="D52" s="389"/>
      <c r="E52" s="76" t="s">
        <v>340</v>
      </c>
      <c r="F52" s="77"/>
      <c r="G52" s="77" t="s">
        <v>293</v>
      </c>
      <c r="H52" s="77"/>
      <c r="I52" s="97" t="s">
        <v>668</v>
      </c>
      <c r="J52" s="76" t="s">
        <v>341</v>
      </c>
      <c r="K52" s="98">
        <f>L52+M52+N52+O52</f>
        <v>103.2</v>
      </c>
      <c r="L52" s="98">
        <v>103.2</v>
      </c>
      <c r="M52" s="141"/>
      <c r="N52" s="21"/>
      <c r="O52" s="21"/>
    </row>
    <row r="53" spans="1:16" ht="88.15" customHeight="1" thickBot="1" x14ac:dyDescent="0.3">
      <c r="A53" s="65" t="s">
        <v>60</v>
      </c>
      <c r="B53" s="351" t="s">
        <v>342</v>
      </c>
      <c r="C53" s="352"/>
      <c r="D53" s="353"/>
      <c r="E53" s="66" t="s">
        <v>343</v>
      </c>
      <c r="F53" s="66"/>
      <c r="G53" s="66" t="s">
        <v>293</v>
      </c>
      <c r="H53" s="66"/>
      <c r="I53" s="69" t="s">
        <v>669</v>
      </c>
      <c r="J53" s="66" t="s">
        <v>344</v>
      </c>
      <c r="K53" s="99">
        <f>L53+M53+N53+O53</f>
        <v>5.8</v>
      </c>
      <c r="L53" s="99">
        <v>5.8</v>
      </c>
      <c r="M53" s="93"/>
      <c r="N53" s="16"/>
      <c r="O53" s="16"/>
      <c r="P53" s="9"/>
    </row>
    <row r="54" spans="1:16" ht="12.75" customHeight="1" x14ac:dyDescent="0.25">
      <c r="A54" s="354" t="s">
        <v>61</v>
      </c>
      <c r="B54" s="356"/>
      <c r="C54" s="358"/>
      <c r="D54" s="358">
        <v>3</v>
      </c>
      <c r="E54" s="358"/>
      <c r="F54" s="358"/>
      <c r="G54" s="358"/>
      <c r="H54" s="358"/>
      <c r="I54" s="358"/>
      <c r="J54" s="358"/>
      <c r="K54" s="358"/>
      <c r="L54" s="358"/>
      <c r="M54" s="358"/>
      <c r="N54" s="358"/>
      <c r="O54" s="360"/>
    </row>
    <row r="55" spans="1:16" ht="15" customHeight="1" x14ac:dyDescent="0.25">
      <c r="A55" s="355"/>
      <c r="B55" s="357"/>
      <c r="C55" s="359"/>
      <c r="D55" s="361" t="s">
        <v>62</v>
      </c>
      <c r="E55" s="361"/>
      <c r="F55" s="361"/>
      <c r="G55" s="361"/>
      <c r="H55" s="361"/>
      <c r="I55" s="361"/>
      <c r="J55" s="361"/>
      <c r="K55" s="361"/>
      <c r="L55" s="361"/>
      <c r="M55" s="361"/>
      <c r="N55" s="361"/>
      <c r="O55" s="362"/>
    </row>
    <row r="56" spans="1:16" ht="51.6" customHeight="1" thickBot="1" x14ac:dyDescent="0.3">
      <c r="A56" s="75" t="s">
        <v>63</v>
      </c>
      <c r="B56" s="387" t="s">
        <v>64</v>
      </c>
      <c r="C56" s="388"/>
      <c r="D56" s="389"/>
      <c r="E56" s="76" t="s">
        <v>65</v>
      </c>
      <c r="F56" s="76"/>
      <c r="G56" s="76" t="s">
        <v>293</v>
      </c>
      <c r="H56" s="76"/>
      <c r="I56" s="390" t="s">
        <v>644</v>
      </c>
      <c r="J56" s="76" t="s">
        <v>653</v>
      </c>
      <c r="K56" s="20"/>
      <c r="L56" s="20"/>
      <c r="M56" s="19"/>
      <c r="N56" s="19"/>
      <c r="O56" s="19"/>
    </row>
    <row r="57" spans="1:16" ht="53.45" customHeight="1" thickBot="1" x14ac:dyDescent="0.3">
      <c r="A57" s="67" t="s">
        <v>66</v>
      </c>
      <c r="B57" s="351" t="s">
        <v>67</v>
      </c>
      <c r="C57" s="352"/>
      <c r="D57" s="353"/>
      <c r="E57" s="68" t="s">
        <v>68</v>
      </c>
      <c r="F57" s="68"/>
      <c r="G57" s="68" t="s">
        <v>293</v>
      </c>
      <c r="H57" s="68"/>
      <c r="I57" s="391"/>
      <c r="J57" s="68" t="s">
        <v>654</v>
      </c>
      <c r="K57" s="17"/>
      <c r="L57" s="17"/>
      <c r="M57" s="17"/>
      <c r="N57" s="17"/>
      <c r="O57" s="17"/>
    </row>
    <row r="58" spans="1:16" ht="185.45" customHeight="1" thickBot="1" x14ac:dyDescent="0.3">
      <c r="A58" s="67" t="s">
        <v>69</v>
      </c>
      <c r="B58" s="351" t="s">
        <v>70</v>
      </c>
      <c r="C58" s="352"/>
      <c r="D58" s="353"/>
      <c r="E58" s="68" t="s">
        <v>71</v>
      </c>
      <c r="F58" s="68"/>
      <c r="G58" s="68" t="s">
        <v>293</v>
      </c>
      <c r="H58" s="68"/>
      <c r="I58" s="120" t="s">
        <v>670</v>
      </c>
      <c r="J58" s="68" t="s">
        <v>653</v>
      </c>
      <c r="K58" s="17"/>
      <c r="L58" s="17"/>
      <c r="M58" s="17"/>
      <c r="N58" s="17"/>
      <c r="O58" s="17"/>
    </row>
    <row r="59" spans="1:16" ht="15.75" thickBot="1" x14ac:dyDescent="0.3">
      <c r="A59" s="22"/>
      <c r="B59" s="23"/>
      <c r="C59" s="23"/>
      <c r="D59" s="23"/>
      <c r="E59" s="23"/>
      <c r="F59" s="23"/>
      <c r="G59" s="23"/>
      <c r="H59" s="23"/>
      <c r="I59" s="294" t="s">
        <v>300</v>
      </c>
      <c r="J59" s="295"/>
      <c r="K59" s="296">
        <f>K12+K13+K14+K15+K18+K19+K20+K21+K24+K27+K30+K31+K32+K37+K38+K41+K42+K47+K48+K49+K52+K53+K56+K57+K58</f>
        <v>6133.8</v>
      </c>
      <c r="L59" s="296">
        <f>L12+L13+L14+L15+L18+L19+L20+L21+L24+L27+L30+L31+L32+L37+L38+L41+L42+L47+L48+L49+L52+L53+L56+L57+L58</f>
        <v>843</v>
      </c>
      <c r="M59" s="296">
        <f>M12+M13+M14+M15+M18+M19+M20+M21+M24+M27+M30+M31+M32+M37+M38+M41+M42+M47+M48+M49+M52+M53+M56+M57+M58</f>
        <v>57.8</v>
      </c>
      <c r="N59" s="296">
        <f>N12+N13+N14+N15+N18+N19+N20+N21+N24+N27+N30+N31+N32+N37+N38+N41+N42+N47+N48+N49+N52+N53+N56+N57+N58</f>
        <v>5102.0999999999995</v>
      </c>
      <c r="O59" s="296">
        <f>O12+O13+O14+O15+O18+O19+O20+O21+O24+O27+O30+O31+O32+O37+O38+O41+O42+O47+O48+O49+O52+O53+O56+O57+O58</f>
        <v>130.9</v>
      </c>
      <c r="P59" s="7"/>
    </row>
    <row r="60" spans="1:16" x14ac:dyDescent="0.25">
      <c r="A60" s="13"/>
      <c r="B60" s="13"/>
      <c r="C60" s="13"/>
      <c r="D60" s="13"/>
      <c r="E60" s="13"/>
      <c r="F60" s="13"/>
      <c r="G60" s="13"/>
      <c r="H60" s="13"/>
      <c r="I60" s="13"/>
      <c r="J60" s="13"/>
      <c r="K60" s="50"/>
      <c r="L60" s="13"/>
      <c r="M60" s="13"/>
      <c r="N60" s="13"/>
      <c r="O60" s="13"/>
    </row>
    <row r="61" spans="1:16" x14ac:dyDescent="0.25">
      <c r="A61" s="13"/>
      <c r="B61" s="13"/>
      <c r="C61" s="13"/>
      <c r="D61" s="13"/>
      <c r="E61" s="13"/>
      <c r="F61" s="13"/>
      <c r="G61" s="13"/>
      <c r="H61" s="13"/>
      <c r="I61" s="13"/>
      <c r="J61" s="13"/>
      <c r="K61" s="13"/>
      <c r="L61" s="13"/>
      <c r="M61" s="13"/>
      <c r="N61" s="13"/>
      <c r="O61" s="13"/>
    </row>
    <row r="62" spans="1:16" x14ac:dyDescent="0.25">
      <c r="A62" s="13"/>
      <c r="B62" s="13"/>
      <c r="C62" s="13"/>
      <c r="D62" s="13"/>
      <c r="E62" s="13"/>
      <c r="F62" s="13"/>
      <c r="G62" s="13"/>
      <c r="H62" s="13"/>
      <c r="I62" s="13"/>
      <c r="J62" s="13"/>
      <c r="K62" s="13"/>
      <c r="L62" s="13"/>
      <c r="M62" s="13"/>
      <c r="N62" s="13"/>
      <c r="O62" s="13"/>
    </row>
    <row r="63" spans="1:16" x14ac:dyDescent="0.25">
      <c r="A63" s="10"/>
      <c r="B63" s="10"/>
      <c r="C63" s="10"/>
      <c r="D63" s="10"/>
      <c r="E63" s="10"/>
      <c r="F63" s="10"/>
      <c r="G63" s="10"/>
      <c r="H63" s="10"/>
      <c r="I63" s="10"/>
      <c r="J63" s="10"/>
      <c r="K63" s="10"/>
      <c r="L63" s="10"/>
      <c r="M63" s="10"/>
      <c r="N63" s="10"/>
      <c r="O63" s="10"/>
    </row>
    <row r="64" spans="1:16" x14ac:dyDescent="0.25">
      <c r="A64" s="10"/>
      <c r="B64" s="10"/>
      <c r="C64" s="10"/>
      <c r="D64" s="10"/>
      <c r="E64" s="10"/>
      <c r="F64" s="10"/>
      <c r="G64" s="10"/>
      <c r="H64" s="10"/>
      <c r="I64" s="10"/>
      <c r="J64" s="10"/>
      <c r="K64" s="10"/>
      <c r="L64" s="10"/>
      <c r="M64" s="10"/>
      <c r="N64" s="10"/>
      <c r="O64" s="10"/>
    </row>
  </sheetData>
  <mergeCells count="104">
    <mergeCell ref="L3:O4"/>
    <mergeCell ref="A6:A7"/>
    <mergeCell ref="B6:B7"/>
    <mergeCell ref="C6:C7"/>
    <mergeCell ref="D6:O6"/>
    <mergeCell ref="D7:O7"/>
    <mergeCell ref="A2:A5"/>
    <mergeCell ref="B2:D5"/>
    <mergeCell ref="E2:E5"/>
    <mergeCell ref="G2:H2"/>
    <mergeCell ref="I2:O2"/>
    <mergeCell ref="F3:F5"/>
    <mergeCell ref="G3:G5"/>
    <mergeCell ref="H3:H5"/>
    <mergeCell ref="I3:I5"/>
    <mergeCell ref="K3:K5"/>
    <mergeCell ref="B12:D12"/>
    <mergeCell ref="A16:A17"/>
    <mergeCell ref="B16:B17"/>
    <mergeCell ref="C16:C17"/>
    <mergeCell ref="D16:O16"/>
    <mergeCell ref="D17:O17"/>
    <mergeCell ref="A8:A9"/>
    <mergeCell ref="B8:B9"/>
    <mergeCell ref="C8:C9"/>
    <mergeCell ref="D8:O8"/>
    <mergeCell ref="D9:O9"/>
    <mergeCell ref="A10:A11"/>
    <mergeCell ref="B10:B11"/>
    <mergeCell ref="C10:C11"/>
    <mergeCell ref="D10:O10"/>
    <mergeCell ref="D11:O11"/>
    <mergeCell ref="B15:D15"/>
    <mergeCell ref="B14:D14"/>
    <mergeCell ref="B13:D13"/>
    <mergeCell ref="B18:D18"/>
    <mergeCell ref="B19:D19"/>
    <mergeCell ref="B21:D21"/>
    <mergeCell ref="A25:A26"/>
    <mergeCell ref="B25:B26"/>
    <mergeCell ref="C25:C26"/>
    <mergeCell ref="D25:O25"/>
    <mergeCell ref="D26:O26"/>
    <mergeCell ref="B24:D24"/>
    <mergeCell ref="B20:D20"/>
    <mergeCell ref="B22:D22"/>
    <mergeCell ref="B23:D23"/>
    <mergeCell ref="A33:A34"/>
    <mergeCell ref="B33:B34"/>
    <mergeCell ref="C33:C34"/>
    <mergeCell ref="D33:O33"/>
    <mergeCell ref="D34:O34"/>
    <mergeCell ref="B27:D27"/>
    <mergeCell ref="B31:D31"/>
    <mergeCell ref="B32:D32"/>
    <mergeCell ref="A28:A29"/>
    <mergeCell ref="B28:B29"/>
    <mergeCell ref="C28:C29"/>
    <mergeCell ref="D28:O28"/>
    <mergeCell ref="D29:O29"/>
    <mergeCell ref="B30:D30"/>
    <mergeCell ref="B56:D56"/>
    <mergeCell ref="B57:D57"/>
    <mergeCell ref="B58:D58"/>
    <mergeCell ref="B52:D52"/>
    <mergeCell ref="B53:D53"/>
    <mergeCell ref="A54:A55"/>
    <mergeCell ref="B54:B55"/>
    <mergeCell ref="C54:C55"/>
    <mergeCell ref="D54:O54"/>
    <mergeCell ref="D55:O55"/>
    <mergeCell ref="I56:I57"/>
    <mergeCell ref="A43:A44"/>
    <mergeCell ref="B43:B44"/>
    <mergeCell ref="C43:C44"/>
    <mergeCell ref="D43:O43"/>
    <mergeCell ref="D44:O44"/>
    <mergeCell ref="A35:A36"/>
    <mergeCell ref="B35:B36"/>
    <mergeCell ref="C35:C36"/>
    <mergeCell ref="D35:O35"/>
    <mergeCell ref="D36:O36"/>
    <mergeCell ref="B37:D37"/>
    <mergeCell ref="B38:D38"/>
    <mergeCell ref="A39:A40"/>
    <mergeCell ref="B39:B40"/>
    <mergeCell ref="C39:C40"/>
    <mergeCell ref="D39:O39"/>
    <mergeCell ref="D40:O40"/>
    <mergeCell ref="B42:D42"/>
    <mergeCell ref="B41:D41"/>
    <mergeCell ref="B48:D48"/>
    <mergeCell ref="B49:D49"/>
    <mergeCell ref="A50:A51"/>
    <mergeCell ref="B50:B51"/>
    <mergeCell ref="C50:C51"/>
    <mergeCell ref="D50:O50"/>
    <mergeCell ref="D51:O51"/>
    <mergeCell ref="A45:A46"/>
    <mergeCell ref="B45:B46"/>
    <mergeCell ref="C45:C46"/>
    <mergeCell ref="D45:O45"/>
    <mergeCell ref="D46:O46"/>
    <mergeCell ref="B47:D47"/>
  </mergeCells>
  <pageMargins left="0.74803149606299213" right="0.23622047244094491" top="0.74803149606299213" bottom="0.74803149606299213" header="0.31496062992125984" footer="0.31496062992125984"/>
  <pageSetup paperSize="9" fitToHeight="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23"/>
  <sheetViews>
    <sheetView zoomScaleNormal="100" workbookViewId="0">
      <selection activeCell="H103" sqref="H103"/>
    </sheetView>
  </sheetViews>
  <sheetFormatPr defaultRowHeight="15" x14ac:dyDescent="0.25"/>
  <cols>
    <col min="1" max="1" width="7.28515625" customWidth="1"/>
    <col min="3" max="3" width="9.85546875" customWidth="1"/>
    <col min="4" max="4" width="16.7109375" customWidth="1"/>
    <col min="5" max="5" width="2.85546875" customWidth="1"/>
    <col min="6" max="6" width="3.42578125" customWidth="1"/>
    <col min="7" max="7" width="3.28515625" customWidth="1"/>
    <col min="8" max="8" width="41.28515625" customWidth="1"/>
    <col min="9" max="9" width="11.42578125" customWidth="1"/>
    <col min="10" max="10" width="5.7109375" customWidth="1"/>
    <col min="11" max="11" width="5.5703125" customWidth="1"/>
    <col min="12" max="12" width="5.140625" customWidth="1"/>
    <col min="13" max="13" width="5" customWidth="1"/>
    <col min="14" max="14" width="5.28515625" customWidth="1"/>
    <col min="15" max="15" width="9.140625" hidden="1" customWidth="1"/>
  </cols>
  <sheetData>
    <row r="1" spans="1:15" ht="16.5" customHeight="1" x14ac:dyDescent="0.25">
      <c r="A1" s="15"/>
      <c r="B1" s="15"/>
      <c r="C1" s="15"/>
      <c r="D1" s="15"/>
      <c r="E1" s="15"/>
      <c r="F1" s="15"/>
      <c r="G1" s="15"/>
      <c r="H1" s="15"/>
      <c r="I1" s="15"/>
      <c r="J1" s="15"/>
      <c r="K1" s="15"/>
      <c r="L1" s="15"/>
      <c r="M1" s="15"/>
      <c r="N1" s="15"/>
    </row>
    <row r="2" spans="1:15" ht="15.75" thickBot="1" x14ac:dyDescent="0.3">
      <c r="A2" s="479" t="s">
        <v>0</v>
      </c>
      <c r="B2" s="488" t="s">
        <v>1</v>
      </c>
      <c r="C2" s="489"/>
      <c r="D2" s="500" t="s">
        <v>2</v>
      </c>
      <c r="E2" s="310"/>
      <c r="F2" s="499"/>
      <c r="G2" s="499"/>
      <c r="H2" s="497" t="s">
        <v>657</v>
      </c>
      <c r="I2" s="497"/>
      <c r="J2" s="497"/>
      <c r="K2" s="497"/>
      <c r="L2" s="497"/>
      <c r="M2" s="497"/>
      <c r="N2" s="498"/>
    </row>
    <row r="3" spans="1:15" ht="13.15" customHeight="1" x14ac:dyDescent="0.25">
      <c r="A3" s="480"/>
      <c r="B3" s="490"/>
      <c r="C3" s="491"/>
      <c r="D3" s="486"/>
      <c r="E3" s="494" t="s">
        <v>292</v>
      </c>
      <c r="F3" s="494" t="s">
        <v>3</v>
      </c>
      <c r="G3" s="494" t="s">
        <v>4</v>
      </c>
      <c r="H3" s="485" t="s">
        <v>5</v>
      </c>
      <c r="I3" s="144"/>
      <c r="J3" s="501" t="s">
        <v>308</v>
      </c>
      <c r="K3" s="297" t="s">
        <v>310</v>
      </c>
      <c r="L3" s="298"/>
      <c r="M3" s="298"/>
      <c r="N3" s="311"/>
    </row>
    <row r="4" spans="1:15" ht="15.75" customHeight="1" thickBot="1" x14ac:dyDescent="0.3">
      <c r="A4" s="480"/>
      <c r="B4" s="490"/>
      <c r="C4" s="491"/>
      <c r="D4" s="486"/>
      <c r="E4" s="495"/>
      <c r="F4" s="495"/>
      <c r="G4" s="495"/>
      <c r="H4" s="486"/>
      <c r="I4" s="144"/>
      <c r="J4" s="502"/>
      <c r="K4" s="299"/>
      <c r="L4" s="300"/>
      <c r="M4" s="300"/>
      <c r="N4" s="312"/>
    </row>
    <row r="5" spans="1:15" ht="135.6" customHeight="1" x14ac:dyDescent="0.25">
      <c r="A5" s="480"/>
      <c r="B5" s="492"/>
      <c r="C5" s="493"/>
      <c r="D5" s="487"/>
      <c r="E5" s="496"/>
      <c r="F5" s="496"/>
      <c r="G5" s="496"/>
      <c r="H5" s="487"/>
      <c r="I5" s="144" t="s">
        <v>6</v>
      </c>
      <c r="J5" s="503"/>
      <c r="K5" s="145" t="s">
        <v>7</v>
      </c>
      <c r="L5" s="145" t="s">
        <v>8</v>
      </c>
      <c r="M5" s="146" t="s">
        <v>9</v>
      </c>
      <c r="N5" s="313" t="s">
        <v>10</v>
      </c>
    </row>
    <row r="6" spans="1:15" ht="27" customHeight="1" x14ac:dyDescent="0.25">
      <c r="A6" s="147"/>
      <c r="B6" s="482" t="s">
        <v>557</v>
      </c>
      <c r="C6" s="483"/>
      <c r="D6" s="483"/>
      <c r="E6" s="483"/>
      <c r="F6" s="483"/>
      <c r="G6" s="483"/>
      <c r="H6" s="483"/>
      <c r="I6" s="483"/>
      <c r="J6" s="483"/>
      <c r="K6" s="483"/>
      <c r="L6" s="483"/>
      <c r="M6" s="483"/>
      <c r="N6" s="484"/>
    </row>
    <row r="7" spans="1:15" ht="23.45" customHeight="1" x14ac:dyDescent="0.25">
      <c r="A7" s="147"/>
      <c r="B7" s="482" t="s">
        <v>558</v>
      </c>
      <c r="C7" s="483"/>
      <c r="D7" s="483"/>
      <c r="E7" s="483"/>
      <c r="F7" s="483"/>
      <c r="G7" s="483"/>
      <c r="H7" s="483"/>
      <c r="I7" s="483"/>
      <c r="J7" s="483"/>
      <c r="K7" s="483"/>
      <c r="L7" s="483"/>
      <c r="M7" s="483"/>
      <c r="N7" s="484"/>
    </row>
    <row r="8" spans="1:15" ht="16.899999999999999" customHeight="1" x14ac:dyDescent="0.25">
      <c r="A8" s="147"/>
      <c r="B8" s="482" t="s">
        <v>559</v>
      </c>
      <c r="C8" s="483"/>
      <c r="D8" s="483"/>
      <c r="E8" s="483"/>
      <c r="F8" s="483"/>
      <c r="G8" s="483"/>
      <c r="H8" s="483"/>
      <c r="I8" s="483"/>
      <c r="J8" s="483"/>
      <c r="K8" s="483"/>
      <c r="L8" s="483"/>
      <c r="M8" s="483"/>
      <c r="N8" s="484"/>
    </row>
    <row r="9" spans="1:15" ht="83.45" customHeight="1" x14ac:dyDescent="0.25">
      <c r="A9" s="122" t="s">
        <v>72</v>
      </c>
      <c r="B9" s="441" t="s">
        <v>73</v>
      </c>
      <c r="C9" s="441"/>
      <c r="D9" s="122" t="s">
        <v>74</v>
      </c>
      <c r="E9" s="122"/>
      <c r="F9" s="122" t="s">
        <v>293</v>
      </c>
      <c r="G9" s="122"/>
      <c r="H9" s="287" t="s">
        <v>714</v>
      </c>
      <c r="I9" s="122" t="s">
        <v>604</v>
      </c>
      <c r="J9" s="25"/>
      <c r="K9" s="25"/>
      <c r="L9" s="25"/>
      <c r="M9" s="25"/>
      <c r="N9" s="25"/>
    </row>
    <row r="10" spans="1:15" ht="58.15" customHeight="1" x14ac:dyDescent="0.25">
      <c r="A10" s="122" t="s">
        <v>75</v>
      </c>
      <c r="B10" s="441" t="s">
        <v>76</v>
      </c>
      <c r="C10" s="441"/>
      <c r="D10" s="122" t="s">
        <v>345</v>
      </c>
      <c r="E10" s="122"/>
      <c r="F10" s="122" t="s">
        <v>293</v>
      </c>
      <c r="G10" s="122"/>
      <c r="H10" s="287" t="s">
        <v>715</v>
      </c>
      <c r="I10" s="122" t="s">
        <v>605</v>
      </c>
      <c r="J10" s="25"/>
      <c r="K10" s="25"/>
      <c r="L10" s="25"/>
      <c r="M10" s="25"/>
      <c r="N10" s="25"/>
    </row>
    <row r="11" spans="1:15" ht="120" customHeight="1" x14ac:dyDescent="0.25">
      <c r="A11" s="122" t="s">
        <v>77</v>
      </c>
      <c r="B11" s="441" t="s">
        <v>79</v>
      </c>
      <c r="C11" s="441"/>
      <c r="D11" s="122" t="s">
        <v>80</v>
      </c>
      <c r="E11" s="122"/>
      <c r="F11" s="122" t="s">
        <v>293</v>
      </c>
      <c r="G11" s="122"/>
      <c r="H11" s="101" t="s">
        <v>716</v>
      </c>
      <c r="I11" s="122" t="s">
        <v>606</v>
      </c>
      <c r="J11" s="100">
        <f>K11+L11+M11+N11</f>
        <v>2161</v>
      </c>
      <c r="K11" s="100">
        <v>422.6</v>
      </c>
      <c r="L11" s="100">
        <v>975.9</v>
      </c>
      <c r="M11" s="100">
        <v>762.5</v>
      </c>
      <c r="N11" s="100"/>
    </row>
    <row r="12" spans="1:15" ht="159" customHeight="1" x14ac:dyDescent="0.25">
      <c r="A12" s="122" t="s">
        <v>78</v>
      </c>
      <c r="B12" s="441" t="s">
        <v>82</v>
      </c>
      <c r="C12" s="441"/>
      <c r="D12" s="122" t="s">
        <v>80</v>
      </c>
      <c r="E12" s="122"/>
      <c r="F12" s="122" t="s">
        <v>293</v>
      </c>
      <c r="G12" s="122"/>
      <c r="H12" s="287" t="s">
        <v>717</v>
      </c>
      <c r="I12" s="122" t="s">
        <v>607</v>
      </c>
      <c r="J12" s="102">
        <f>K12+L12+M12+N12</f>
        <v>279.60000000000002</v>
      </c>
      <c r="K12" s="28"/>
      <c r="L12" s="113">
        <v>279.60000000000002</v>
      </c>
      <c r="M12" s="25"/>
      <c r="N12" s="25"/>
      <c r="O12" s="7"/>
    </row>
    <row r="13" spans="1:15" ht="202.15" customHeight="1" x14ac:dyDescent="0.25">
      <c r="A13" s="109" t="s">
        <v>81</v>
      </c>
      <c r="B13" s="481" t="s">
        <v>84</v>
      </c>
      <c r="C13" s="481"/>
      <c r="D13" s="109" t="s">
        <v>346</v>
      </c>
      <c r="E13" s="109"/>
      <c r="F13" s="109" t="s">
        <v>293</v>
      </c>
      <c r="G13" s="109"/>
      <c r="H13" s="101" t="s">
        <v>776</v>
      </c>
      <c r="I13" s="122" t="s">
        <v>708</v>
      </c>
      <c r="J13" s="102">
        <f>K13+L13+M13+N13</f>
        <v>141</v>
      </c>
      <c r="K13" s="102"/>
      <c r="L13" s="102">
        <v>107</v>
      </c>
      <c r="M13" s="102"/>
      <c r="N13" s="102">
        <v>34</v>
      </c>
    </row>
    <row r="14" spans="1:15" ht="231" customHeight="1" x14ac:dyDescent="0.25">
      <c r="A14" s="122" t="s">
        <v>83</v>
      </c>
      <c r="B14" s="441" t="s">
        <v>86</v>
      </c>
      <c r="C14" s="441"/>
      <c r="D14" s="122" t="s">
        <v>347</v>
      </c>
      <c r="E14" s="122"/>
      <c r="F14" s="122" t="s">
        <v>293</v>
      </c>
      <c r="G14" s="122"/>
      <c r="H14" s="287" t="s">
        <v>783</v>
      </c>
      <c r="I14" s="109" t="s">
        <v>608</v>
      </c>
      <c r="J14" s="102">
        <f>K14+L14+M14+N14</f>
        <v>11</v>
      </c>
      <c r="K14" s="102">
        <v>6</v>
      </c>
      <c r="L14" s="102"/>
      <c r="M14" s="102"/>
      <c r="N14" s="102">
        <v>5</v>
      </c>
    </row>
    <row r="15" spans="1:15" ht="52.15" customHeight="1" x14ac:dyDescent="0.25">
      <c r="A15" s="78" t="s">
        <v>85</v>
      </c>
      <c r="B15" s="458" t="s">
        <v>88</v>
      </c>
      <c r="C15" s="458"/>
      <c r="D15" s="78" t="s">
        <v>89</v>
      </c>
      <c r="E15" s="78"/>
      <c r="F15" s="78" t="s">
        <v>293</v>
      </c>
      <c r="G15" s="78"/>
      <c r="H15" s="286" t="s">
        <v>718</v>
      </c>
      <c r="I15" s="78" t="s">
        <v>605</v>
      </c>
      <c r="J15" s="27"/>
      <c r="K15" s="27"/>
      <c r="L15" s="27"/>
      <c r="M15" s="27"/>
      <c r="N15" s="27"/>
    </row>
    <row r="16" spans="1:15" ht="266.45" customHeight="1" x14ac:dyDescent="0.25">
      <c r="A16" s="122" t="s">
        <v>87</v>
      </c>
      <c r="B16" s="441" t="s">
        <v>91</v>
      </c>
      <c r="C16" s="441"/>
      <c r="D16" s="122" t="s">
        <v>348</v>
      </c>
      <c r="E16" s="122"/>
      <c r="F16" s="122" t="s">
        <v>293</v>
      </c>
      <c r="G16" s="122"/>
      <c r="H16" s="101" t="s">
        <v>784</v>
      </c>
      <c r="I16" s="122" t="s">
        <v>609</v>
      </c>
      <c r="J16" s="28"/>
      <c r="K16" s="28"/>
      <c r="L16" s="25"/>
      <c r="M16" s="25"/>
      <c r="N16" s="28"/>
    </row>
    <row r="17" spans="1:16" ht="100.15" customHeight="1" x14ac:dyDescent="0.25">
      <c r="A17" s="111" t="s">
        <v>90</v>
      </c>
      <c r="B17" s="504" t="s">
        <v>350</v>
      </c>
      <c r="C17" s="505"/>
      <c r="D17" s="111" t="s">
        <v>352</v>
      </c>
      <c r="E17" s="111"/>
      <c r="F17" s="111" t="s">
        <v>293</v>
      </c>
      <c r="G17" s="111"/>
      <c r="H17" s="286" t="s">
        <v>719</v>
      </c>
      <c r="I17" s="78" t="s">
        <v>604</v>
      </c>
      <c r="J17" s="102">
        <f>K17+L17+M17+N17</f>
        <v>7</v>
      </c>
      <c r="K17" s="102">
        <v>7</v>
      </c>
      <c r="L17" s="103"/>
      <c r="M17" s="103"/>
      <c r="N17" s="102"/>
    </row>
    <row r="18" spans="1:16" ht="61.9" customHeight="1" x14ac:dyDescent="0.25">
      <c r="A18" s="109" t="s">
        <v>349</v>
      </c>
      <c r="B18" s="506" t="s">
        <v>351</v>
      </c>
      <c r="C18" s="507"/>
      <c r="D18" s="109" t="s">
        <v>353</v>
      </c>
      <c r="E18" s="109"/>
      <c r="F18" s="109" t="s">
        <v>293</v>
      </c>
      <c r="G18" s="109"/>
      <c r="H18" s="287" t="s">
        <v>645</v>
      </c>
      <c r="I18" s="122" t="s">
        <v>354</v>
      </c>
      <c r="J18" s="102">
        <f>K18+L18+M18+N18</f>
        <v>13</v>
      </c>
      <c r="K18" s="103"/>
      <c r="L18" s="103"/>
      <c r="M18" s="103"/>
      <c r="N18" s="102">
        <v>13</v>
      </c>
    </row>
    <row r="19" spans="1:16" ht="15" customHeight="1" x14ac:dyDescent="0.25">
      <c r="A19" s="508" t="s">
        <v>92</v>
      </c>
      <c r="B19" s="509"/>
      <c r="C19" s="509" t="s">
        <v>18</v>
      </c>
      <c r="D19" s="509"/>
      <c r="E19" s="509"/>
      <c r="F19" s="509"/>
      <c r="G19" s="509"/>
      <c r="H19" s="509"/>
      <c r="I19" s="509"/>
      <c r="J19" s="509"/>
      <c r="K19" s="509"/>
      <c r="L19" s="509"/>
      <c r="M19" s="509"/>
      <c r="N19" s="509"/>
    </row>
    <row r="20" spans="1:16" ht="15.75" customHeight="1" x14ac:dyDescent="0.25">
      <c r="A20" s="508"/>
      <c r="B20" s="509"/>
      <c r="C20" s="508" t="s">
        <v>93</v>
      </c>
      <c r="D20" s="508"/>
      <c r="E20" s="508"/>
      <c r="F20" s="508"/>
      <c r="G20" s="508"/>
      <c r="H20" s="508"/>
      <c r="I20" s="508"/>
      <c r="J20" s="508"/>
      <c r="K20" s="508"/>
      <c r="L20" s="508"/>
      <c r="M20" s="508"/>
      <c r="N20" s="508"/>
    </row>
    <row r="21" spans="1:16" ht="111" customHeight="1" x14ac:dyDescent="0.25">
      <c r="A21" s="109" t="s">
        <v>94</v>
      </c>
      <c r="B21" s="481" t="s">
        <v>95</v>
      </c>
      <c r="C21" s="481"/>
      <c r="D21" s="109" t="s">
        <v>355</v>
      </c>
      <c r="E21" s="109"/>
      <c r="F21" s="109" t="s">
        <v>293</v>
      </c>
      <c r="G21" s="109"/>
      <c r="H21" s="108" t="s">
        <v>671</v>
      </c>
      <c r="I21" s="109" t="s">
        <v>610</v>
      </c>
      <c r="J21" s="25"/>
      <c r="K21" s="25"/>
      <c r="L21" s="25"/>
      <c r="M21" s="25"/>
      <c r="N21" s="25"/>
    </row>
    <row r="22" spans="1:16" ht="36.6" customHeight="1" x14ac:dyDescent="0.25">
      <c r="A22" s="111" t="s">
        <v>96</v>
      </c>
      <c r="B22" s="514" t="s">
        <v>97</v>
      </c>
      <c r="C22" s="514"/>
      <c r="D22" s="111" t="s">
        <v>356</v>
      </c>
      <c r="E22" s="111"/>
      <c r="F22" s="111" t="s">
        <v>293</v>
      </c>
      <c r="G22" s="111"/>
      <c r="H22" s="110" t="s">
        <v>672</v>
      </c>
      <c r="I22" s="111" t="s">
        <v>604</v>
      </c>
      <c r="J22" s="113">
        <f>K22+L22+M22+N22</f>
        <v>18.899999999999999</v>
      </c>
      <c r="K22" s="114">
        <v>18.899999999999999</v>
      </c>
      <c r="L22" s="27"/>
      <c r="M22" s="27"/>
      <c r="N22" s="27"/>
    </row>
    <row r="23" spans="1:16" ht="70.900000000000006" customHeight="1" x14ac:dyDescent="0.25">
      <c r="A23" s="111" t="s">
        <v>98</v>
      </c>
      <c r="B23" s="514" t="s">
        <v>99</v>
      </c>
      <c r="C23" s="514"/>
      <c r="D23" s="111" t="s">
        <v>357</v>
      </c>
      <c r="E23" s="111"/>
      <c r="F23" s="111" t="s">
        <v>293</v>
      </c>
      <c r="G23" s="111"/>
      <c r="H23" s="110" t="s">
        <v>673</v>
      </c>
      <c r="I23" s="111" t="s">
        <v>611</v>
      </c>
      <c r="J23" s="113"/>
      <c r="K23" s="114"/>
      <c r="L23" s="148"/>
      <c r="M23" s="148"/>
      <c r="N23" s="148"/>
    </row>
    <row r="24" spans="1:16" ht="125.45" customHeight="1" x14ac:dyDescent="0.25">
      <c r="A24" s="149" t="s">
        <v>358</v>
      </c>
      <c r="B24" s="504" t="s">
        <v>359</v>
      </c>
      <c r="C24" s="507"/>
      <c r="D24" s="149" t="s">
        <v>360</v>
      </c>
      <c r="E24" s="149"/>
      <c r="F24" s="149" t="s">
        <v>293</v>
      </c>
      <c r="G24" s="149"/>
      <c r="H24" s="150" t="s">
        <v>674</v>
      </c>
      <c r="I24" s="149" t="s">
        <v>612</v>
      </c>
      <c r="J24" s="102">
        <f>K24+L24+M24+N24</f>
        <v>133</v>
      </c>
      <c r="K24" s="301">
        <v>133</v>
      </c>
      <c r="L24" s="34"/>
      <c r="M24" s="34"/>
      <c r="N24" s="34"/>
    </row>
    <row r="25" spans="1:16" ht="15" customHeight="1" x14ac:dyDescent="0.25">
      <c r="A25" s="151" t="s">
        <v>100</v>
      </c>
      <c r="B25" s="280"/>
      <c r="C25" s="509" t="s">
        <v>560</v>
      </c>
      <c r="D25" s="509"/>
      <c r="E25" s="509"/>
      <c r="F25" s="509"/>
      <c r="G25" s="509"/>
      <c r="H25" s="509"/>
      <c r="I25" s="509"/>
      <c r="J25" s="509"/>
      <c r="K25" s="509"/>
      <c r="L25" s="509"/>
      <c r="M25" s="509"/>
      <c r="N25" s="509"/>
    </row>
    <row r="26" spans="1:16" ht="15" customHeight="1" x14ac:dyDescent="0.25">
      <c r="A26" s="281" t="s">
        <v>101</v>
      </c>
      <c r="B26" s="280"/>
      <c r="C26" s="509" t="s">
        <v>561</v>
      </c>
      <c r="D26" s="509"/>
      <c r="E26" s="509"/>
      <c r="F26" s="509"/>
      <c r="G26" s="509"/>
      <c r="H26" s="509"/>
      <c r="I26" s="509"/>
      <c r="J26" s="509"/>
      <c r="K26" s="509"/>
      <c r="L26" s="509"/>
      <c r="M26" s="509"/>
      <c r="N26" s="509"/>
    </row>
    <row r="27" spans="1:16" ht="108" customHeight="1" x14ac:dyDescent="0.25">
      <c r="A27" s="109" t="s">
        <v>102</v>
      </c>
      <c r="B27" s="481" t="s">
        <v>103</v>
      </c>
      <c r="C27" s="481"/>
      <c r="D27" s="109" t="s">
        <v>104</v>
      </c>
      <c r="E27" s="109"/>
      <c r="F27" s="109" t="s">
        <v>293</v>
      </c>
      <c r="G27" s="109"/>
      <c r="H27" s="101" t="s">
        <v>745</v>
      </c>
      <c r="I27" s="79" t="s">
        <v>361</v>
      </c>
      <c r="J27" s="265">
        <v>311.5</v>
      </c>
      <c r="K27" s="265">
        <v>102</v>
      </c>
      <c r="L27" s="265">
        <v>24.2</v>
      </c>
      <c r="M27" s="265">
        <v>185.3</v>
      </c>
      <c r="N27" s="265"/>
    </row>
    <row r="28" spans="1:16" ht="144.6" customHeight="1" x14ac:dyDescent="0.25">
      <c r="A28" s="109" t="s">
        <v>105</v>
      </c>
      <c r="B28" s="506" t="s">
        <v>106</v>
      </c>
      <c r="C28" s="518"/>
      <c r="D28" s="109" t="s">
        <v>107</v>
      </c>
      <c r="E28" s="109"/>
      <c r="F28" s="109" t="s">
        <v>293</v>
      </c>
      <c r="G28" s="109"/>
      <c r="H28" s="101" t="s">
        <v>744</v>
      </c>
      <c r="I28" s="79" t="s">
        <v>362</v>
      </c>
      <c r="J28" s="265">
        <v>1439.6</v>
      </c>
      <c r="K28" s="266">
        <v>902.6</v>
      </c>
      <c r="L28" s="265">
        <v>484.5</v>
      </c>
      <c r="M28" s="265">
        <v>52.5</v>
      </c>
      <c r="N28" s="265"/>
      <c r="O28" s="9"/>
    </row>
    <row r="29" spans="1:16" ht="85.15" customHeight="1" x14ac:dyDescent="0.25">
      <c r="A29" s="111" t="s">
        <v>108</v>
      </c>
      <c r="B29" s="514" t="s">
        <v>109</v>
      </c>
      <c r="C29" s="514"/>
      <c r="D29" s="111" t="s">
        <v>363</v>
      </c>
      <c r="E29" s="111"/>
      <c r="F29" s="111" t="s">
        <v>293</v>
      </c>
      <c r="G29" s="26"/>
      <c r="H29" s="110" t="s">
        <v>712</v>
      </c>
      <c r="I29" s="111" t="s">
        <v>613</v>
      </c>
      <c r="J29" s="152">
        <f t="shared" ref="J29:J31" si="0">K29+L29+M29+N29</f>
        <v>420.8</v>
      </c>
      <c r="K29" s="152">
        <v>6.6</v>
      </c>
      <c r="L29" s="152"/>
      <c r="M29" s="152">
        <v>414.2</v>
      </c>
      <c r="N29" s="142"/>
      <c r="O29" s="7"/>
      <c r="P29" s="7"/>
    </row>
    <row r="30" spans="1:16" ht="207.6" customHeight="1" x14ac:dyDescent="0.25">
      <c r="A30" s="111" t="s">
        <v>529</v>
      </c>
      <c r="B30" s="516" t="s">
        <v>530</v>
      </c>
      <c r="C30" s="517"/>
      <c r="D30" s="111" t="s">
        <v>531</v>
      </c>
      <c r="E30" s="111"/>
      <c r="F30" s="111" t="s">
        <v>293</v>
      </c>
      <c r="G30" s="111"/>
      <c r="H30" s="286" t="s">
        <v>713</v>
      </c>
      <c r="I30" s="111" t="s">
        <v>532</v>
      </c>
      <c r="J30" s="275">
        <f t="shared" si="0"/>
        <v>166.1</v>
      </c>
      <c r="K30" s="275"/>
      <c r="L30" s="275"/>
      <c r="M30" s="275">
        <v>166.1</v>
      </c>
      <c r="N30" s="275"/>
    </row>
    <row r="31" spans="1:16" ht="37.15" customHeight="1" x14ac:dyDescent="0.25">
      <c r="A31" s="122" t="s">
        <v>364</v>
      </c>
      <c r="B31" s="515" t="s">
        <v>367</v>
      </c>
      <c r="C31" s="515"/>
      <c r="D31" s="122" t="s">
        <v>370</v>
      </c>
      <c r="E31" s="122"/>
      <c r="F31" s="122" t="s">
        <v>293</v>
      </c>
      <c r="G31" s="122"/>
      <c r="H31" s="101" t="s">
        <v>747</v>
      </c>
      <c r="I31" s="79" t="s">
        <v>373</v>
      </c>
      <c r="J31" s="100">
        <f t="shared" si="0"/>
        <v>609</v>
      </c>
      <c r="K31" s="100">
        <v>264.3</v>
      </c>
      <c r="L31" s="100">
        <v>291.7</v>
      </c>
      <c r="M31" s="106"/>
      <c r="N31" s="100">
        <v>53</v>
      </c>
      <c r="O31" s="7"/>
    </row>
    <row r="32" spans="1:16" ht="320.45" customHeight="1" x14ac:dyDescent="0.25">
      <c r="A32" s="78" t="s">
        <v>365</v>
      </c>
      <c r="B32" s="512" t="s">
        <v>368</v>
      </c>
      <c r="C32" s="513"/>
      <c r="D32" s="78" t="s">
        <v>371</v>
      </c>
      <c r="E32" s="78"/>
      <c r="F32" s="78" t="s">
        <v>293</v>
      </c>
      <c r="G32" s="78"/>
      <c r="H32" s="286" t="s">
        <v>746</v>
      </c>
      <c r="I32" s="78" t="s">
        <v>374</v>
      </c>
      <c r="J32" s="105">
        <v>136</v>
      </c>
      <c r="K32" s="102">
        <v>136</v>
      </c>
      <c r="L32" s="267"/>
      <c r="M32" s="267"/>
      <c r="N32" s="267"/>
      <c r="O32" s="7"/>
    </row>
    <row r="33" spans="1:16" ht="86.45" customHeight="1" x14ac:dyDescent="0.25">
      <c r="A33" s="122" t="s">
        <v>366</v>
      </c>
      <c r="B33" s="510" t="s">
        <v>369</v>
      </c>
      <c r="C33" s="511"/>
      <c r="D33" s="122" t="s">
        <v>372</v>
      </c>
      <c r="E33" s="122"/>
      <c r="F33" s="122" t="s">
        <v>293</v>
      </c>
      <c r="G33" s="122"/>
      <c r="H33" s="287" t="s">
        <v>748</v>
      </c>
      <c r="I33" s="122" t="s">
        <v>375</v>
      </c>
      <c r="J33" s="102">
        <v>127</v>
      </c>
      <c r="K33" s="103">
        <v>0</v>
      </c>
      <c r="L33" s="103">
        <v>0</v>
      </c>
      <c r="M33" s="102">
        <v>127</v>
      </c>
      <c r="N33" s="103">
        <v>0</v>
      </c>
      <c r="O33" s="7"/>
    </row>
    <row r="34" spans="1:16" ht="15" customHeight="1" x14ac:dyDescent="0.25">
      <c r="A34" s="455" t="s">
        <v>110</v>
      </c>
      <c r="B34" s="440"/>
      <c r="C34" s="440" t="s">
        <v>15</v>
      </c>
      <c r="D34" s="440"/>
      <c r="E34" s="440"/>
      <c r="F34" s="440"/>
      <c r="G34" s="440"/>
      <c r="H34" s="440"/>
      <c r="I34" s="440"/>
      <c r="J34" s="440"/>
      <c r="K34" s="440"/>
      <c r="L34" s="440"/>
      <c r="M34" s="440"/>
      <c r="N34" s="440"/>
    </row>
    <row r="35" spans="1:16" ht="15.75" customHeight="1" x14ac:dyDescent="0.25">
      <c r="A35" s="455"/>
      <c r="B35" s="440"/>
      <c r="C35" s="439" t="s">
        <v>111</v>
      </c>
      <c r="D35" s="439"/>
      <c r="E35" s="439"/>
      <c r="F35" s="439"/>
      <c r="G35" s="439"/>
      <c r="H35" s="439"/>
      <c r="I35" s="439"/>
      <c r="J35" s="439"/>
      <c r="K35" s="439"/>
      <c r="L35" s="439"/>
      <c r="M35" s="439"/>
      <c r="N35" s="439"/>
    </row>
    <row r="36" spans="1:16" ht="15" customHeight="1" x14ac:dyDescent="0.25">
      <c r="A36" s="439" t="s">
        <v>112</v>
      </c>
      <c r="B36" s="440"/>
      <c r="C36" s="440" t="s">
        <v>18</v>
      </c>
      <c r="D36" s="440"/>
      <c r="E36" s="440"/>
      <c r="F36" s="440"/>
      <c r="G36" s="440"/>
      <c r="H36" s="440"/>
      <c r="I36" s="440"/>
      <c r="J36" s="440"/>
      <c r="K36" s="440"/>
      <c r="L36" s="440"/>
      <c r="M36" s="440"/>
      <c r="N36" s="440"/>
    </row>
    <row r="37" spans="1:16" ht="15.75" customHeight="1" x14ac:dyDescent="0.25">
      <c r="A37" s="439"/>
      <c r="B37" s="440"/>
      <c r="C37" s="439" t="s">
        <v>113</v>
      </c>
      <c r="D37" s="439"/>
      <c r="E37" s="439"/>
      <c r="F37" s="439"/>
      <c r="G37" s="439"/>
      <c r="H37" s="439"/>
      <c r="I37" s="439"/>
      <c r="J37" s="439"/>
      <c r="K37" s="439"/>
      <c r="L37" s="439"/>
      <c r="M37" s="439"/>
      <c r="N37" s="439"/>
    </row>
    <row r="38" spans="1:16" ht="172.15" customHeight="1" x14ac:dyDescent="0.25">
      <c r="A38" s="122" t="s">
        <v>114</v>
      </c>
      <c r="B38" s="441" t="s">
        <v>115</v>
      </c>
      <c r="C38" s="441"/>
      <c r="D38" s="122" t="s">
        <v>376</v>
      </c>
      <c r="E38" s="122"/>
      <c r="F38" s="122" t="s">
        <v>293</v>
      </c>
      <c r="G38" s="122"/>
      <c r="H38" s="241" t="s">
        <v>720</v>
      </c>
      <c r="I38" s="122" t="s">
        <v>614</v>
      </c>
      <c r="J38" s="104">
        <f t="shared" ref="J38" si="1">K38+L38+M38+N38</f>
        <v>0</v>
      </c>
      <c r="K38" s="25"/>
      <c r="L38" s="25"/>
      <c r="M38" s="25"/>
      <c r="N38" s="25"/>
    </row>
    <row r="39" spans="1:16" ht="98.45" customHeight="1" x14ac:dyDescent="0.25">
      <c r="A39" s="122" t="s">
        <v>117</v>
      </c>
      <c r="B39" s="441" t="s">
        <v>377</v>
      </c>
      <c r="C39" s="441"/>
      <c r="D39" s="122" t="s">
        <v>378</v>
      </c>
      <c r="E39" s="122"/>
      <c r="F39" s="122" t="s">
        <v>293</v>
      </c>
      <c r="G39" s="122"/>
      <c r="H39" s="241" t="s">
        <v>721</v>
      </c>
      <c r="I39" s="79" t="s">
        <v>615</v>
      </c>
      <c r="J39" s="242">
        <f>K39+L39+M39+N39</f>
        <v>29.299999999999997</v>
      </c>
      <c r="K39" s="242">
        <v>5.4</v>
      </c>
      <c r="L39" s="100"/>
      <c r="M39" s="106"/>
      <c r="N39" s="100">
        <v>23.9</v>
      </c>
    </row>
    <row r="40" spans="1:16" ht="73.900000000000006" customHeight="1" x14ac:dyDescent="0.25">
      <c r="A40" s="122" t="s">
        <v>118</v>
      </c>
      <c r="B40" s="447" t="s">
        <v>119</v>
      </c>
      <c r="C40" s="448"/>
      <c r="D40" s="122" t="s">
        <v>379</v>
      </c>
      <c r="E40" s="122"/>
      <c r="F40" s="122" t="s">
        <v>293</v>
      </c>
      <c r="G40" s="122"/>
      <c r="H40" s="286" t="s">
        <v>722</v>
      </c>
      <c r="I40" s="122" t="s">
        <v>616</v>
      </c>
      <c r="J40" s="104">
        <f>K40+L40+M40+N40</f>
        <v>73.3</v>
      </c>
      <c r="K40" s="105">
        <v>14.1</v>
      </c>
      <c r="L40" s="105"/>
      <c r="M40" s="105"/>
      <c r="N40" s="105">
        <v>59.2</v>
      </c>
    </row>
    <row r="41" spans="1:16" ht="15" customHeight="1" x14ac:dyDescent="0.25">
      <c r="A41" s="283" t="s">
        <v>120</v>
      </c>
      <c r="B41" s="282"/>
      <c r="C41" s="440" t="s">
        <v>562</v>
      </c>
      <c r="D41" s="440"/>
      <c r="E41" s="440"/>
      <c r="F41" s="440"/>
      <c r="G41" s="440"/>
      <c r="H41" s="440"/>
      <c r="I41" s="440"/>
      <c r="J41" s="440"/>
      <c r="K41" s="440"/>
      <c r="L41" s="440"/>
      <c r="M41" s="440"/>
      <c r="N41" s="440"/>
    </row>
    <row r="42" spans="1:16" ht="76.900000000000006" customHeight="1" x14ac:dyDescent="0.25">
      <c r="A42" s="449" t="s">
        <v>121</v>
      </c>
      <c r="B42" s="451" t="s">
        <v>122</v>
      </c>
      <c r="C42" s="452"/>
      <c r="D42" s="122" t="s">
        <v>380</v>
      </c>
      <c r="E42" s="24"/>
      <c r="F42" s="122" t="s">
        <v>293</v>
      </c>
      <c r="G42" s="24"/>
      <c r="H42" s="286" t="s">
        <v>723</v>
      </c>
      <c r="I42" s="449" t="s">
        <v>382</v>
      </c>
      <c r="J42" s="25"/>
      <c r="K42" s="25"/>
      <c r="L42" s="25"/>
      <c r="M42" s="25"/>
      <c r="N42" s="25"/>
    </row>
    <row r="43" spans="1:16" ht="75.599999999999994" customHeight="1" x14ac:dyDescent="0.25">
      <c r="A43" s="450"/>
      <c r="B43" s="453"/>
      <c r="C43" s="454"/>
      <c r="D43" s="122" t="s">
        <v>381</v>
      </c>
      <c r="E43" s="24"/>
      <c r="F43" s="122" t="s">
        <v>293</v>
      </c>
      <c r="G43" s="24"/>
      <c r="H43" s="286" t="s">
        <v>724</v>
      </c>
      <c r="I43" s="450"/>
      <c r="J43" s="25"/>
      <c r="K43" s="25"/>
      <c r="L43" s="25"/>
      <c r="M43" s="25"/>
      <c r="N43" s="25"/>
    </row>
    <row r="44" spans="1:16" ht="87" customHeight="1" x14ac:dyDescent="0.25">
      <c r="A44" s="122" t="s">
        <v>123</v>
      </c>
      <c r="B44" s="447" t="s">
        <v>383</v>
      </c>
      <c r="C44" s="448"/>
      <c r="D44" s="122" t="s">
        <v>384</v>
      </c>
      <c r="E44" s="122"/>
      <c r="F44" s="122" t="s">
        <v>293</v>
      </c>
      <c r="G44" s="122"/>
      <c r="H44" s="286" t="s">
        <v>725</v>
      </c>
      <c r="I44" s="80" t="s">
        <v>385</v>
      </c>
      <c r="J44" s="104"/>
      <c r="K44" s="104"/>
      <c r="L44" s="104"/>
      <c r="M44" s="104"/>
      <c r="N44" s="104"/>
      <c r="O44" s="49"/>
      <c r="P44" s="7"/>
    </row>
    <row r="45" spans="1:16" ht="47.45" customHeight="1" x14ac:dyDescent="0.25">
      <c r="A45" s="122" t="s">
        <v>124</v>
      </c>
      <c r="B45" s="441" t="s">
        <v>386</v>
      </c>
      <c r="C45" s="441"/>
      <c r="D45" s="122" t="s">
        <v>387</v>
      </c>
      <c r="E45" s="122"/>
      <c r="F45" s="122" t="s">
        <v>293</v>
      </c>
      <c r="G45" s="122"/>
      <c r="H45" s="286" t="s">
        <v>726</v>
      </c>
      <c r="I45" s="122" t="s">
        <v>388</v>
      </c>
      <c r="J45" s="107"/>
      <c r="K45" s="107"/>
      <c r="L45" s="107"/>
      <c r="M45" s="107"/>
      <c r="N45" s="107"/>
    </row>
    <row r="46" spans="1:16" ht="15" customHeight="1" x14ac:dyDescent="0.25">
      <c r="A46" s="283" t="s">
        <v>126</v>
      </c>
      <c r="B46" s="282"/>
      <c r="C46" s="440" t="s">
        <v>563</v>
      </c>
      <c r="D46" s="440"/>
      <c r="E46" s="440"/>
      <c r="F46" s="440"/>
      <c r="G46" s="440"/>
      <c r="H46" s="440"/>
      <c r="I46" s="440"/>
      <c r="J46" s="440"/>
      <c r="K46" s="440"/>
      <c r="L46" s="440"/>
      <c r="M46" s="440"/>
      <c r="N46" s="440"/>
    </row>
    <row r="47" spans="1:16" ht="55.15" customHeight="1" x14ac:dyDescent="0.25">
      <c r="A47" s="122" t="s">
        <v>127</v>
      </c>
      <c r="B47" s="441" t="s">
        <v>128</v>
      </c>
      <c r="C47" s="441"/>
      <c r="D47" s="122" t="s">
        <v>389</v>
      </c>
      <c r="E47" s="122"/>
      <c r="F47" s="122" t="s">
        <v>293</v>
      </c>
      <c r="G47" s="122"/>
      <c r="H47" s="287" t="s">
        <v>675</v>
      </c>
      <c r="I47" s="122" t="s">
        <v>116</v>
      </c>
      <c r="J47" s="105">
        <f>K47+L47+M47+N47</f>
        <v>13</v>
      </c>
      <c r="K47" s="105">
        <v>13</v>
      </c>
      <c r="L47" s="112"/>
      <c r="M47" s="112"/>
      <c r="N47" s="112"/>
    </row>
    <row r="48" spans="1:16" ht="48.6" customHeight="1" x14ac:dyDescent="0.25">
      <c r="A48" s="122" t="s">
        <v>129</v>
      </c>
      <c r="B48" s="441" t="s">
        <v>130</v>
      </c>
      <c r="C48" s="441"/>
      <c r="D48" s="122" t="s">
        <v>390</v>
      </c>
      <c r="E48" s="122"/>
      <c r="F48" s="122" t="s">
        <v>293</v>
      </c>
      <c r="G48" s="122"/>
      <c r="H48" s="286" t="s">
        <v>727</v>
      </c>
      <c r="I48" s="122" t="s">
        <v>116</v>
      </c>
      <c r="J48" s="105">
        <f t="shared" ref="J48:J50" si="2">K48+L48+M48+N48</f>
        <v>68.599999999999994</v>
      </c>
      <c r="K48" s="105">
        <v>16.100000000000001</v>
      </c>
      <c r="L48" s="105"/>
      <c r="M48" s="105"/>
      <c r="N48" s="105">
        <v>52.5</v>
      </c>
    </row>
    <row r="49" spans="1:16" ht="75.599999999999994" customHeight="1" x14ac:dyDescent="0.25">
      <c r="A49" s="81" t="s">
        <v>131</v>
      </c>
      <c r="B49" s="465" t="s">
        <v>132</v>
      </c>
      <c r="C49" s="465"/>
      <c r="D49" s="81" t="s">
        <v>391</v>
      </c>
      <c r="E49" s="81"/>
      <c r="F49" s="81" t="s">
        <v>294</v>
      </c>
      <c r="G49" s="81"/>
      <c r="H49" s="165" t="s">
        <v>676</v>
      </c>
      <c r="I49" s="81" t="s">
        <v>392</v>
      </c>
      <c r="J49" s="163">
        <f t="shared" si="2"/>
        <v>0</v>
      </c>
      <c r="K49" s="164"/>
      <c r="L49" s="164"/>
      <c r="M49" s="164"/>
      <c r="N49" s="164"/>
    </row>
    <row r="50" spans="1:16" ht="123" customHeight="1" x14ac:dyDescent="0.25">
      <c r="A50" s="122" t="s">
        <v>133</v>
      </c>
      <c r="B50" s="441" t="s">
        <v>393</v>
      </c>
      <c r="C50" s="441"/>
      <c r="D50" s="122" t="s">
        <v>394</v>
      </c>
      <c r="E50" s="122"/>
      <c r="F50" s="122" t="s">
        <v>293</v>
      </c>
      <c r="G50" s="80"/>
      <c r="H50" s="241" t="s">
        <v>728</v>
      </c>
      <c r="I50" s="79" t="s">
        <v>116</v>
      </c>
      <c r="J50" s="100">
        <f t="shared" si="2"/>
        <v>57.2</v>
      </c>
      <c r="K50" s="100">
        <v>10</v>
      </c>
      <c r="L50" s="100"/>
      <c r="M50" s="100"/>
      <c r="N50" s="100">
        <v>47.2</v>
      </c>
      <c r="O50" s="9"/>
    </row>
    <row r="51" spans="1:16" ht="169.9" customHeight="1" x14ac:dyDescent="0.25">
      <c r="A51" s="122" t="s">
        <v>533</v>
      </c>
      <c r="B51" s="474" t="s">
        <v>534</v>
      </c>
      <c r="C51" s="475"/>
      <c r="D51" s="122" t="s">
        <v>535</v>
      </c>
      <c r="E51" s="122"/>
      <c r="F51" s="122" t="s">
        <v>293</v>
      </c>
      <c r="G51" s="80"/>
      <c r="H51" s="241" t="s">
        <v>729</v>
      </c>
      <c r="I51" s="79" t="s">
        <v>30</v>
      </c>
      <c r="J51" s="100">
        <f>K51+L51+M51+N51</f>
        <v>33.200000000000003</v>
      </c>
      <c r="K51" s="100">
        <v>33.200000000000003</v>
      </c>
      <c r="L51" s="100"/>
      <c r="M51" s="100"/>
      <c r="N51" s="100"/>
      <c r="O51" s="9"/>
    </row>
    <row r="52" spans="1:16" ht="15.75" customHeight="1" x14ac:dyDescent="0.25">
      <c r="A52" s="439" t="s">
        <v>134</v>
      </c>
      <c r="B52" s="440"/>
      <c r="C52" s="440" t="s">
        <v>18</v>
      </c>
      <c r="D52" s="440"/>
      <c r="E52" s="440"/>
      <c r="F52" s="440"/>
      <c r="G52" s="440"/>
      <c r="H52" s="440"/>
      <c r="I52" s="440"/>
      <c r="J52" s="440"/>
      <c r="K52" s="440"/>
      <c r="L52" s="440"/>
      <c r="M52" s="440"/>
      <c r="N52" s="440"/>
    </row>
    <row r="53" spans="1:16" ht="15.75" customHeight="1" x14ac:dyDescent="0.25">
      <c r="A53" s="439"/>
      <c r="B53" s="440"/>
      <c r="C53" s="439" t="s">
        <v>135</v>
      </c>
      <c r="D53" s="439"/>
      <c r="E53" s="439"/>
      <c r="F53" s="439"/>
      <c r="G53" s="439"/>
      <c r="H53" s="439"/>
      <c r="I53" s="439"/>
      <c r="J53" s="439"/>
      <c r="K53" s="439"/>
      <c r="L53" s="439"/>
      <c r="M53" s="439"/>
      <c r="N53" s="439"/>
    </row>
    <row r="54" spans="1:16" ht="136.9" customHeight="1" x14ac:dyDescent="0.25">
      <c r="A54" s="122" t="s">
        <v>513</v>
      </c>
      <c r="B54" s="441" t="s">
        <v>136</v>
      </c>
      <c r="C54" s="441"/>
      <c r="D54" s="122" t="s">
        <v>137</v>
      </c>
      <c r="E54" s="122"/>
      <c r="F54" s="122" t="s">
        <v>293</v>
      </c>
      <c r="G54" s="122"/>
      <c r="H54" s="287" t="s">
        <v>677</v>
      </c>
      <c r="I54" s="122" t="s">
        <v>125</v>
      </c>
      <c r="J54" s="25"/>
      <c r="K54" s="25"/>
      <c r="L54" s="25"/>
      <c r="M54" s="25"/>
      <c r="N54" s="25"/>
    </row>
    <row r="55" spans="1:16" ht="70.900000000000006" customHeight="1" x14ac:dyDescent="0.25">
      <c r="A55" s="122" t="s">
        <v>138</v>
      </c>
      <c r="B55" s="441" t="s">
        <v>140</v>
      </c>
      <c r="C55" s="441"/>
      <c r="D55" s="122" t="s">
        <v>395</v>
      </c>
      <c r="E55" s="122"/>
      <c r="F55" s="122" t="s">
        <v>293</v>
      </c>
      <c r="G55" s="122"/>
      <c r="H55" s="286" t="s">
        <v>730</v>
      </c>
      <c r="I55" s="79" t="s">
        <v>396</v>
      </c>
      <c r="J55" s="100"/>
      <c r="K55" s="100"/>
      <c r="L55" s="100"/>
      <c r="M55" s="106"/>
      <c r="N55" s="43"/>
      <c r="O55" s="15"/>
      <c r="P55" s="15"/>
    </row>
    <row r="56" spans="1:16" ht="108.6" customHeight="1" x14ac:dyDescent="0.25">
      <c r="A56" s="122" t="s">
        <v>139</v>
      </c>
      <c r="B56" s="441" t="s">
        <v>141</v>
      </c>
      <c r="C56" s="441"/>
      <c r="D56" s="122" t="s">
        <v>397</v>
      </c>
      <c r="E56" s="122"/>
      <c r="F56" s="122" t="s">
        <v>294</v>
      </c>
      <c r="G56" s="122"/>
      <c r="H56" s="286" t="s">
        <v>731</v>
      </c>
      <c r="I56" s="79" t="s">
        <v>398</v>
      </c>
      <c r="J56" s="100"/>
      <c r="K56" s="100"/>
      <c r="L56" s="25"/>
      <c r="M56" s="25"/>
      <c r="N56" s="25"/>
      <c r="O56" s="15"/>
      <c r="P56" s="15"/>
    </row>
    <row r="57" spans="1:16" ht="60.6" customHeight="1" x14ac:dyDescent="0.25">
      <c r="A57" s="122" t="s">
        <v>536</v>
      </c>
      <c r="B57" s="474" t="s">
        <v>537</v>
      </c>
      <c r="C57" s="475"/>
      <c r="D57" s="122" t="s">
        <v>538</v>
      </c>
      <c r="E57" s="122"/>
      <c r="F57" s="122" t="s">
        <v>293</v>
      </c>
      <c r="G57" s="122"/>
      <c r="H57" s="286" t="s">
        <v>732</v>
      </c>
      <c r="I57" s="122" t="s">
        <v>539</v>
      </c>
      <c r="J57" s="28"/>
      <c r="K57" s="28"/>
      <c r="L57" s="25"/>
      <c r="M57" s="25"/>
      <c r="N57" s="25"/>
    </row>
    <row r="58" spans="1:16" ht="15.75" customHeight="1" x14ac:dyDescent="0.25">
      <c r="A58" s="439" t="s">
        <v>142</v>
      </c>
      <c r="B58" s="440"/>
      <c r="C58" s="440" t="s">
        <v>18</v>
      </c>
      <c r="D58" s="440"/>
      <c r="E58" s="440"/>
      <c r="F58" s="440"/>
      <c r="G58" s="440"/>
      <c r="H58" s="440"/>
      <c r="I58" s="440"/>
      <c r="J58" s="440"/>
      <c r="K58" s="440"/>
      <c r="L58" s="440"/>
      <c r="M58" s="440"/>
      <c r="N58" s="440"/>
    </row>
    <row r="59" spans="1:16" ht="15.75" customHeight="1" x14ac:dyDescent="0.25">
      <c r="A59" s="439"/>
      <c r="B59" s="440"/>
      <c r="C59" s="439" t="s">
        <v>143</v>
      </c>
      <c r="D59" s="439"/>
      <c r="E59" s="439"/>
      <c r="F59" s="439"/>
      <c r="G59" s="439"/>
      <c r="H59" s="439"/>
      <c r="I59" s="439"/>
      <c r="J59" s="439"/>
      <c r="K59" s="439"/>
      <c r="L59" s="439"/>
      <c r="M59" s="439"/>
      <c r="N59" s="439"/>
    </row>
    <row r="60" spans="1:16" ht="62.45" customHeight="1" x14ac:dyDescent="0.25">
      <c r="A60" s="449" t="s">
        <v>144</v>
      </c>
      <c r="B60" s="451" t="s">
        <v>145</v>
      </c>
      <c r="C60" s="459"/>
      <c r="D60" s="165" t="s">
        <v>299</v>
      </c>
      <c r="E60" s="81"/>
      <c r="F60" s="81" t="s">
        <v>294</v>
      </c>
      <c r="G60" s="81"/>
      <c r="H60" s="165" t="s">
        <v>764</v>
      </c>
      <c r="I60" s="466" t="s">
        <v>617</v>
      </c>
      <c r="J60" s="25"/>
      <c r="K60" s="25"/>
      <c r="L60" s="25"/>
      <c r="M60" s="25"/>
      <c r="N60" s="25"/>
    </row>
    <row r="61" spans="1:16" ht="147" customHeight="1" x14ac:dyDescent="0.25">
      <c r="A61" s="456"/>
      <c r="B61" s="470"/>
      <c r="C61" s="471"/>
      <c r="D61" s="287" t="s">
        <v>399</v>
      </c>
      <c r="E61" s="122"/>
      <c r="F61" s="122" t="s">
        <v>293</v>
      </c>
      <c r="G61" s="122"/>
      <c r="H61" s="287" t="s">
        <v>678</v>
      </c>
      <c r="I61" s="467"/>
      <c r="J61" s="105">
        <f>K61+L61+M61+N61</f>
        <v>308.2</v>
      </c>
      <c r="K61" s="105">
        <v>0.2</v>
      </c>
      <c r="L61" s="105"/>
      <c r="M61" s="105">
        <v>308</v>
      </c>
      <c r="N61" s="29"/>
      <c r="O61" s="7"/>
      <c r="P61" s="7"/>
    </row>
    <row r="62" spans="1:16" ht="121.15" customHeight="1" x14ac:dyDescent="0.25">
      <c r="A62" s="456"/>
      <c r="B62" s="470"/>
      <c r="C62" s="471"/>
      <c r="D62" s="287" t="s">
        <v>400</v>
      </c>
      <c r="E62" s="122"/>
      <c r="F62" s="122" t="s">
        <v>293</v>
      </c>
      <c r="G62" s="122"/>
      <c r="H62" s="287" t="s">
        <v>679</v>
      </c>
      <c r="I62" s="467"/>
      <c r="J62" s="100">
        <f>K62+L62+M62+N62</f>
        <v>416.5</v>
      </c>
      <c r="K62" s="100">
        <v>31.8</v>
      </c>
      <c r="L62" s="100"/>
      <c r="M62" s="100">
        <v>384.7</v>
      </c>
      <c r="N62" s="43"/>
    </row>
    <row r="63" spans="1:16" ht="136.15" customHeight="1" x14ac:dyDescent="0.25">
      <c r="A63" s="456"/>
      <c r="B63" s="470"/>
      <c r="C63" s="471"/>
      <c r="D63" s="286" t="s">
        <v>401</v>
      </c>
      <c r="E63" s="78"/>
      <c r="F63" s="78" t="s">
        <v>293</v>
      </c>
      <c r="G63" s="78"/>
      <c r="H63" s="286" t="s">
        <v>680</v>
      </c>
      <c r="I63" s="467"/>
      <c r="J63" s="105">
        <f>K63+L63+M63+N63</f>
        <v>4</v>
      </c>
      <c r="K63" s="105">
        <v>2.1</v>
      </c>
      <c r="L63" s="103"/>
      <c r="M63" s="103">
        <v>1.9</v>
      </c>
      <c r="N63" s="25"/>
    </row>
    <row r="64" spans="1:16" ht="85.15" customHeight="1" x14ac:dyDescent="0.25">
      <c r="A64" s="457"/>
      <c r="B64" s="470"/>
      <c r="C64" s="471"/>
      <c r="D64" s="272" t="s">
        <v>402</v>
      </c>
      <c r="E64" s="273"/>
      <c r="F64" s="314" t="s">
        <v>294</v>
      </c>
      <c r="G64" s="273"/>
      <c r="H64" s="274" t="s">
        <v>765</v>
      </c>
      <c r="I64" s="467"/>
      <c r="J64" s="25"/>
      <c r="K64" s="25"/>
      <c r="L64" s="25"/>
      <c r="M64" s="25"/>
      <c r="N64" s="25"/>
    </row>
    <row r="65" spans="1:28" ht="49.15" customHeight="1" x14ac:dyDescent="0.25">
      <c r="A65" s="457"/>
      <c r="B65" s="470"/>
      <c r="C65" s="471"/>
      <c r="D65" s="286" t="s">
        <v>403</v>
      </c>
      <c r="E65" s="78"/>
      <c r="F65" s="78" t="s">
        <v>293</v>
      </c>
      <c r="G65" s="78"/>
      <c r="H65" s="286" t="s">
        <v>555</v>
      </c>
      <c r="I65" s="468"/>
      <c r="J65" s="31"/>
      <c r="K65" s="31"/>
      <c r="L65" s="31"/>
      <c r="M65" s="43"/>
      <c r="N65" s="43"/>
    </row>
    <row r="66" spans="1:28" ht="49.9" customHeight="1" x14ac:dyDescent="0.25">
      <c r="A66" s="457"/>
      <c r="B66" s="470"/>
      <c r="C66" s="471"/>
      <c r="D66" s="286" t="s">
        <v>404</v>
      </c>
      <c r="E66" s="78"/>
      <c r="F66" s="78" t="s">
        <v>293</v>
      </c>
      <c r="G66" s="78"/>
      <c r="H66" s="286" t="s">
        <v>681</v>
      </c>
      <c r="I66" s="468"/>
      <c r="J66" s="476">
        <f>K66+L66+M66+N66</f>
        <v>43</v>
      </c>
      <c r="K66" s="476">
        <v>43</v>
      </c>
      <c r="L66" s="25"/>
      <c r="M66" s="25"/>
      <c r="N66" s="25"/>
    </row>
    <row r="67" spans="1:28" ht="86.45" customHeight="1" x14ac:dyDescent="0.25">
      <c r="A67" s="450"/>
      <c r="B67" s="472"/>
      <c r="C67" s="473"/>
      <c r="D67" s="286" t="s">
        <v>405</v>
      </c>
      <c r="E67" s="78"/>
      <c r="F67" s="78" t="s">
        <v>293</v>
      </c>
      <c r="G67" s="78"/>
      <c r="H67" s="286" t="s">
        <v>777</v>
      </c>
      <c r="I67" s="469"/>
      <c r="J67" s="477"/>
      <c r="K67" s="478"/>
      <c r="L67" s="102"/>
      <c r="M67" s="28"/>
      <c r="N67" s="28"/>
    </row>
    <row r="68" spans="1:28" ht="15.75" customHeight="1" x14ac:dyDescent="0.25">
      <c r="A68" s="455" t="s">
        <v>146</v>
      </c>
      <c r="B68" s="440"/>
      <c r="C68" s="440" t="s">
        <v>15</v>
      </c>
      <c r="D68" s="440"/>
      <c r="E68" s="440"/>
      <c r="F68" s="440"/>
      <c r="G68" s="440"/>
      <c r="H68" s="440"/>
      <c r="I68" s="440"/>
      <c r="J68" s="440"/>
      <c r="K68" s="440"/>
      <c r="L68" s="440"/>
      <c r="M68" s="440"/>
      <c r="N68" s="440"/>
    </row>
    <row r="69" spans="1:28" ht="15.75" customHeight="1" x14ac:dyDescent="0.25">
      <c r="A69" s="455"/>
      <c r="B69" s="440"/>
      <c r="C69" s="439" t="s">
        <v>147</v>
      </c>
      <c r="D69" s="439"/>
      <c r="E69" s="439"/>
      <c r="F69" s="439"/>
      <c r="G69" s="439"/>
      <c r="H69" s="439"/>
      <c r="I69" s="439"/>
      <c r="J69" s="439"/>
      <c r="K69" s="439"/>
      <c r="L69" s="439"/>
      <c r="M69" s="439"/>
      <c r="N69" s="439"/>
    </row>
    <row r="70" spans="1:28" ht="15.75" customHeight="1" x14ac:dyDescent="0.25">
      <c r="A70" s="439" t="s">
        <v>148</v>
      </c>
      <c r="B70" s="440"/>
      <c r="C70" s="440" t="s">
        <v>18</v>
      </c>
      <c r="D70" s="440"/>
      <c r="E70" s="440"/>
      <c r="F70" s="440"/>
      <c r="G70" s="440"/>
      <c r="H70" s="440"/>
      <c r="I70" s="440"/>
      <c r="J70" s="440"/>
      <c r="K70" s="440"/>
      <c r="L70" s="440"/>
      <c r="M70" s="440"/>
      <c r="N70" s="440"/>
    </row>
    <row r="71" spans="1:28" ht="15.75" customHeight="1" x14ac:dyDescent="0.25">
      <c r="A71" s="439"/>
      <c r="B71" s="440"/>
      <c r="C71" s="439" t="s">
        <v>149</v>
      </c>
      <c r="D71" s="439"/>
      <c r="E71" s="439"/>
      <c r="F71" s="439"/>
      <c r="G71" s="439"/>
      <c r="H71" s="439"/>
      <c r="I71" s="439"/>
      <c r="J71" s="439"/>
      <c r="K71" s="439"/>
      <c r="L71" s="439"/>
      <c r="M71" s="439"/>
      <c r="N71" s="439"/>
    </row>
    <row r="72" spans="1:28" ht="168.6" customHeight="1" x14ac:dyDescent="0.25">
      <c r="A72" s="122" t="s">
        <v>150</v>
      </c>
      <c r="B72" s="441" t="s">
        <v>151</v>
      </c>
      <c r="C72" s="441"/>
      <c r="D72" s="122" t="s">
        <v>152</v>
      </c>
      <c r="E72" s="122"/>
      <c r="F72" s="122" t="s">
        <v>293</v>
      </c>
      <c r="G72" s="122"/>
      <c r="H72" s="101" t="s">
        <v>751</v>
      </c>
      <c r="I72" s="122" t="s">
        <v>406</v>
      </c>
      <c r="J72" s="105">
        <f>K72+L72+M72+N72</f>
        <v>2733.1</v>
      </c>
      <c r="K72" s="105">
        <v>2733.1</v>
      </c>
      <c r="L72" s="29"/>
      <c r="M72" s="29"/>
      <c r="N72" s="30"/>
    </row>
    <row r="73" spans="1:28" ht="82.9" customHeight="1" x14ac:dyDescent="0.25">
      <c r="A73" s="79" t="s">
        <v>153</v>
      </c>
      <c r="B73" s="442" t="s">
        <v>154</v>
      </c>
      <c r="C73" s="442"/>
      <c r="D73" s="79" t="s">
        <v>155</v>
      </c>
      <c r="E73" s="79"/>
      <c r="F73" s="79" t="s">
        <v>293</v>
      </c>
      <c r="G73" s="79"/>
      <c r="H73" s="101" t="s">
        <v>682</v>
      </c>
      <c r="I73" s="79" t="s">
        <v>752</v>
      </c>
      <c r="J73" s="100">
        <f>K73+L73+M73+N73</f>
        <v>601.70000000000005</v>
      </c>
      <c r="K73" s="100">
        <v>601.70000000000005</v>
      </c>
      <c r="L73" s="106"/>
      <c r="M73" s="106"/>
      <c r="N73" s="106"/>
    </row>
    <row r="74" spans="1:28" ht="96" customHeight="1" x14ac:dyDescent="0.25">
      <c r="A74" s="122" t="s">
        <v>156</v>
      </c>
      <c r="B74" s="441" t="s">
        <v>157</v>
      </c>
      <c r="C74" s="441"/>
      <c r="D74" s="122" t="s">
        <v>158</v>
      </c>
      <c r="E74" s="122"/>
      <c r="F74" s="122" t="s">
        <v>293</v>
      </c>
      <c r="G74" s="122"/>
      <c r="H74" s="287" t="s">
        <v>754</v>
      </c>
      <c r="I74" s="122" t="s">
        <v>753</v>
      </c>
      <c r="J74" s="105">
        <f>K74+L74+M74+N74</f>
        <v>64.900000000000006</v>
      </c>
      <c r="K74" s="105">
        <v>64.900000000000006</v>
      </c>
      <c r="L74" s="29"/>
      <c r="M74" s="29"/>
      <c r="N74" s="29"/>
    </row>
    <row r="75" spans="1:28" ht="124.15" customHeight="1" x14ac:dyDescent="0.25">
      <c r="A75" s="122" t="s">
        <v>159</v>
      </c>
      <c r="B75" s="441" t="s">
        <v>160</v>
      </c>
      <c r="C75" s="441"/>
      <c r="D75" s="122" t="s">
        <v>161</v>
      </c>
      <c r="E75" s="122"/>
      <c r="F75" s="122" t="s">
        <v>293</v>
      </c>
      <c r="G75" s="122"/>
      <c r="H75" s="287" t="s">
        <v>749</v>
      </c>
      <c r="I75" s="122" t="s">
        <v>753</v>
      </c>
      <c r="J75" s="105">
        <f>K75+L75+M75+N75</f>
        <v>852.8</v>
      </c>
      <c r="K75" s="105">
        <v>732.8</v>
      </c>
      <c r="L75" s="143"/>
      <c r="M75" s="29"/>
      <c r="N75" s="302">
        <v>120</v>
      </c>
    </row>
    <row r="76" spans="1:28" ht="46.15" customHeight="1" x14ac:dyDescent="0.25">
      <c r="A76" s="78" t="s">
        <v>162</v>
      </c>
      <c r="B76" s="458" t="s">
        <v>163</v>
      </c>
      <c r="C76" s="458"/>
      <c r="D76" s="78" t="s">
        <v>408</v>
      </c>
      <c r="E76" s="78"/>
      <c r="F76" s="78" t="s">
        <v>293</v>
      </c>
      <c r="G76" s="78"/>
      <c r="H76" s="286" t="s">
        <v>750</v>
      </c>
      <c r="I76" s="78" t="s">
        <v>407</v>
      </c>
      <c r="J76" s="31"/>
      <c r="K76" s="27"/>
      <c r="L76" s="27"/>
      <c r="M76" s="27"/>
      <c r="N76" s="27"/>
    </row>
    <row r="77" spans="1:28" ht="110.45" customHeight="1" x14ac:dyDescent="0.25">
      <c r="A77" s="122" t="s">
        <v>164</v>
      </c>
      <c r="B77" s="441" t="s">
        <v>165</v>
      </c>
      <c r="C77" s="441"/>
      <c r="D77" s="122" t="s">
        <v>409</v>
      </c>
      <c r="E77" s="122"/>
      <c r="F77" s="122" t="s">
        <v>293</v>
      </c>
      <c r="G77" s="122"/>
      <c r="H77" s="101" t="s">
        <v>755</v>
      </c>
      <c r="I77" s="79" t="s">
        <v>756</v>
      </c>
      <c r="J77" s="31"/>
      <c r="K77" s="31"/>
      <c r="L77" s="31"/>
      <c r="M77" s="31"/>
      <c r="N77" s="31"/>
      <c r="O77" s="15"/>
      <c r="P77" s="15"/>
    </row>
    <row r="78" spans="1:28" ht="52.9" customHeight="1" x14ac:dyDescent="0.25">
      <c r="A78" s="122" t="s">
        <v>166</v>
      </c>
      <c r="B78" s="441" t="s">
        <v>167</v>
      </c>
      <c r="C78" s="441"/>
      <c r="D78" s="122" t="s">
        <v>410</v>
      </c>
      <c r="E78" s="122"/>
      <c r="F78" s="122" t="s">
        <v>293</v>
      </c>
      <c r="G78" s="122"/>
      <c r="H78" s="287" t="s">
        <v>778</v>
      </c>
      <c r="I78" s="122" t="s">
        <v>406</v>
      </c>
      <c r="J78" s="29"/>
      <c r="K78" s="29"/>
      <c r="L78" s="29"/>
      <c r="M78" s="31"/>
      <c r="N78" s="31"/>
      <c r="O78" s="15"/>
      <c r="P78" s="15"/>
      <c r="Q78" s="7"/>
      <c r="R78" s="7"/>
      <c r="S78" s="7"/>
      <c r="T78" s="7"/>
      <c r="U78" s="7"/>
      <c r="V78" s="7"/>
      <c r="W78" s="7"/>
      <c r="X78" s="7"/>
      <c r="Y78" s="7"/>
      <c r="Z78" s="7"/>
      <c r="AA78" s="7"/>
      <c r="AB78" s="7"/>
    </row>
    <row r="79" spans="1:28" ht="15.75" customHeight="1" x14ac:dyDescent="0.25">
      <c r="A79" s="455" t="s">
        <v>168</v>
      </c>
      <c r="B79" s="440"/>
      <c r="C79" s="440"/>
      <c r="D79" s="440"/>
      <c r="E79" s="440"/>
      <c r="F79" s="440"/>
      <c r="G79" s="440"/>
      <c r="H79" s="440"/>
      <c r="I79" s="440"/>
      <c r="J79" s="440"/>
      <c r="K79" s="440"/>
      <c r="L79" s="440"/>
      <c r="M79" s="440"/>
      <c r="N79" s="440"/>
    </row>
    <row r="80" spans="1:28" ht="15.75" customHeight="1" x14ac:dyDescent="0.25">
      <c r="A80" s="455"/>
      <c r="B80" s="440"/>
      <c r="C80" s="439" t="s">
        <v>169</v>
      </c>
      <c r="D80" s="439"/>
      <c r="E80" s="439"/>
      <c r="F80" s="439"/>
      <c r="G80" s="439"/>
      <c r="H80" s="439"/>
      <c r="I80" s="439"/>
      <c r="J80" s="439"/>
      <c r="K80" s="439"/>
      <c r="L80" s="439"/>
      <c r="M80" s="439"/>
      <c r="N80" s="439"/>
    </row>
    <row r="81" spans="1:15" ht="15.75" customHeight="1" x14ac:dyDescent="0.25">
      <c r="A81" s="439" t="s">
        <v>170</v>
      </c>
      <c r="B81" s="440"/>
      <c r="C81" s="440" t="s">
        <v>18</v>
      </c>
      <c r="D81" s="440"/>
      <c r="E81" s="440"/>
      <c r="F81" s="440"/>
      <c r="G81" s="440"/>
      <c r="H81" s="440"/>
      <c r="I81" s="440"/>
      <c r="J81" s="440"/>
      <c r="K81" s="440"/>
      <c r="L81" s="440"/>
      <c r="M81" s="440"/>
      <c r="N81" s="440"/>
    </row>
    <row r="82" spans="1:15" ht="15.75" customHeight="1" x14ac:dyDescent="0.25">
      <c r="A82" s="439"/>
      <c r="B82" s="440"/>
      <c r="C82" s="439" t="s">
        <v>171</v>
      </c>
      <c r="D82" s="439"/>
      <c r="E82" s="439"/>
      <c r="F82" s="439"/>
      <c r="G82" s="439"/>
      <c r="H82" s="439"/>
      <c r="I82" s="439"/>
      <c r="J82" s="439"/>
      <c r="K82" s="439"/>
      <c r="L82" s="439"/>
      <c r="M82" s="439"/>
      <c r="N82" s="439"/>
    </row>
    <row r="83" spans="1:15" ht="123" customHeight="1" x14ac:dyDescent="0.25">
      <c r="A83" s="284" t="s">
        <v>172</v>
      </c>
      <c r="B83" s="451" t="s">
        <v>173</v>
      </c>
      <c r="C83" s="459"/>
      <c r="D83" s="284" t="s">
        <v>512</v>
      </c>
      <c r="E83" s="284"/>
      <c r="F83" s="158" t="s">
        <v>293</v>
      </c>
      <c r="G83" s="158"/>
      <c r="H83" s="268" t="s">
        <v>757</v>
      </c>
      <c r="I83" s="284" t="s">
        <v>411</v>
      </c>
      <c r="J83" s="105">
        <f>K83+L83+M83+N83</f>
        <v>672</v>
      </c>
      <c r="K83" s="105"/>
      <c r="L83" s="105"/>
      <c r="M83" s="105">
        <v>212.3</v>
      </c>
      <c r="N83" s="105">
        <v>459.7</v>
      </c>
    </row>
    <row r="84" spans="1:15" ht="75" customHeight="1" x14ac:dyDescent="0.25">
      <c r="A84" s="122" t="s">
        <v>174</v>
      </c>
      <c r="B84" s="441" t="s">
        <v>175</v>
      </c>
      <c r="C84" s="441"/>
      <c r="D84" s="122" t="s">
        <v>412</v>
      </c>
      <c r="E84" s="122"/>
      <c r="F84" s="122" t="s">
        <v>293</v>
      </c>
      <c r="G84" s="122"/>
      <c r="H84" s="287" t="s">
        <v>646</v>
      </c>
      <c r="I84" s="122" t="s">
        <v>411</v>
      </c>
      <c r="J84" s="105">
        <f>K84+L84+M84+N84</f>
        <v>33.4</v>
      </c>
      <c r="K84" s="105"/>
      <c r="L84" s="105"/>
      <c r="M84" s="105"/>
      <c r="N84" s="105">
        <v>33.4</v>
      </c>
      <c r="O84" s="6"/>
    </row>
    <row r="85" spans="1:15" ht="15" customHeight="1" x14ac:dyDescent="0.25">
      <c r="A85" s="439" t="s">
        <v>176</v>
      </c>
      <c r="B85" s="440"/>
      <c r="C85" s="440" t="s">
        <v>18</v>
      </c>
      <c r="D85" s="440"/>
      <c r="E85" s="440"/>
      <c r="F85" s="440"/>
      <c r="G85" s="440"/>
      <c r="H85" s="440"/>
      <c r="I85" s="440"/>
      <c r="J85" s="440"/>
      <c r="K85" s="440"/>
      <c r="L85" s="440"/>
      <c r="M85" s="440"/>
      <c r="N85" s="440"/>
    </row>
    <row r="86" spans="1:15" ht="15.75" customHeight="1" x14ac:dyDescent="0.25">
      <c r="A86" s="439"/>
      <c r="B86" s="440"/>
      <c r="C86" s="439" t="s">
        <v>177</v>
      </c>
      <c r="D86" s="439"/>
      <c r="E86" s="439"/>
      <c r="F86" s="439"/>
      <c r="G86" s="439"/>
      <c r="H86" s="439"/>
      <c r="I86" s="439"/>
      <c r="J86" s="439"/>
      <c r="K86" s="439"/>
      <c r="L86" s="439"/>
      <c r="M86" s="439"/>
      <c r="N86" s="439"/>
    </row>
    <row r="87" spans="1:15" ht="135.6" customHeight="1" x14ac:dyDescent="0.25">
      <c r="A87" s="122" t="s">
        <v>178</v>
      </c>
      <c r="B87" s="441" t="s">
        <v>179</v>
      </c>
      <c r="C87" s="441"/>
      <c r="D87" s="122" t="s">
        <v>413</v>
      </c>
      <c r="E87" s="122"/>
      <c r="F87" s="122" t="s">
        <v>293</v>
      </c>
      <c r="G87" s="122"/>
      <c r="H87" s="287" t="s">
        <v>758</v>
      </c>
      <c r="I87" s="122" t="s">
        <v>414</v>
      </c>
      <c r="J87" s="105">
        <f>K87+L87+M87+N87</f>
        <v>826.4</v>
      </c>
      <c r="K87" s="105">
        <v>36.4</v>
      </c>
      <c r="L87" s="105">
        <v>790</v>
      </c>
      <c r="M87" s="105"/>
      <c r="N87" s="112"/>
    </row>
    <row r="88" spans="1:15" ht="94.15" customHeight="1" x14ac:dyDescent="0.25">
      <c r="A88" s="122" t="s">
        <v>180</v>
      </c>
      <c r="B88" s="441" t="s">
        <v>181</v>
      </c>
      <c r="C88" s="441"/>
      <c r="D88" s="122" t="s">
        <v>415</v>
      </c>
      <c r="E88" s="122"/>
      <c r="F88" s="122" t="s">
        <v>293</v>
      </c>
      <c r="G88" s="122"/>
      <c r="H88" s="287" t="s">
        <v>759</v>
      </c>
      <c r="I88" s="122" t="s">
        <v>416</v>
      </c>
      <c r="J88" s="105">
        <v>14</v>
      </c>
      <c r="K88" s="105">
        <v>3</v>
      </c>
      <c r="L88" s="105"/>
      <c r="M88" s="105">
        <v>11</v>
      </c>
      <c r="N88" s="102"/>
    </row>
    <row r="89" spans="1:15" ht="58.9" customHeight="1" x14ac:dyDescent="0.25">
      <c r="A89" s="122" t="s">
        <v>182</v>
      </c>
      <c r="B89" s="441" t="s">
        <v>417</v>
      </c>
      <c r="C89" s="441"/>
      <c r="D89" s="122" t="s">
        <v>183</v>
      </c>
      <c r="E89" s="122"/>
      <c r="F89" s="122" t="s">
        <v>293</v>
      </c>
      <c r="G89" s="122"/>
      <c r="H89" s="287" t="s">
        <v>683</v>
      </c>
      <c r="I89" s="122" t="s">
        <v>418</v>
      </c>
      <c r="J89" s="105">
        <f t="shared" ref="J89" si="3">K89+L89+M89+N89</f>
        <v>0</v>
      </c>
      <c r="K89" s="25"/>
      <c r="L89" s="25"/>
      <c r="M89" s="25"/>
      <c r="N89" s="25"/>
    </row>
    <row r="90" spans="1:15" ht="85.15" customHeight="1" x14ac:dyDescent="0.25">
      <c r="A90" s="122" t="s">
        <v>184</v>
      </c>
      <c r="B90" s="441" t="s">
        <v>419</v>
      </c>
      <c r="C90" s="441"/>
      <c r="D90" s="122" t="s">
        <v>185</v>
      </c>
      <c r="E90" s="122"/>
      <c r="F90" s="122" t="s">
        <v>293</v>
      </c>
      <c r="G90" s="122"/>
      <c r="H90" s="287" t="s">
        <v>760</v>
      </c>
      <c r="I90" s="122" t="s">
        <v>420</v>
      </c>
      <c r="J90" s="105">
        <v>2</v>
      </c>
      <c r="K90" s="105">
        <v>2</v>
      </c>
      <c r="L90" s="105"/>
      <c r="M90" s="105"/>
      <c r="N90" s="102"/>
    </row>
    <row r="91" spans="1:15" ht="15" customHeight="1" x14ac:dyDescent="0.25">
      <c r="A91" s="439" t="s">
        <v>186</v>
      </c>
      <c r="B91" s="440"/>
      <c r="C91" s="440" t="s">
        <v>18</v>
      </c>
      <c r="D91" s="440"/>
      <c r="E91" s="440"/>
      <c r="F91" s="440"/>
      <c r="G91" s="440"/>
      <c r="H91" s="440"/>
      <c r="I91" s="440"/>
      <c r="J91" s="440"/>
      <c r="K91" s="440"/>
      <c r="L91" s="440"/>
      <c r="M91" s="440"/>
      <c r="N91" s="440"/>
    </row>
    <row r="92" spans="1:15" ht="15.75" customHeight="1" x14ac:dyDescent="0.25">
      <c r="A92" s="439"/>
      <c r="B92" s="440"/>
      <c r="C92" s="439" t="s">
        <v>187</v>
      </c>
      <c r="D92" s="439"/>
      <c r="E92" s="439"/>
      <c r="F92" s="439"/>
      <c r="G92" s="439"/>
      <c r="H92" s="439"/>
      <c r="I92" s="439"/>
      <c r="J92" s="439"/>
      <c r="K92" s="439"/>
      <c r="L92" s="439"/>
      <c r="M92" s="439"/>
      <c r="N92" s="439"/>
    </row>
    <row r="93" spans="1:15" ht="94.9" customHeight="1" x14ac:dyDescent="0.25">
      <c r="A93" s="122" t="s">
        <v>188</v>
      </c>
      <c r="B93" s="441" t="s">
        <v>189</v>
      </c>
      <c r="C93" s="441"/>
      <c r="D93" s="122" t="s">
        <v>190</v>
      </c>
      <c r="E93" s="122"/>
      <c r="F93" s="122" t="s">
        <v>293</v>
      </c>
      <c r="G93" s="122"/>
      <c r="H93" s="287" t="s">
        <v>684</v>
      </c>
      <c r="I93" s="122" t="s">
        <v>421</v>
      </c>
      <c r="J93" s="105">
        <f>L93+M93+N93+K93</f>
        <v>24.9</v>
      </c>
      <c r="K93" s="315">
        <v>24.9</v>
      </c>
      <c r="L93" s="29"/>
      <c r="M93" s="29"/>
      <c r="N93" s="30"/>
    </row>
    <row r="94" spans="1:15" ht="192.6" customHeight="1" x14ac:dyDescent="0.25">
      <c r="A94" s="122" t="s">
        <v>191</v>
      </c>
      <c r="B94" s="447" t="s">
        <v>423</v>
      </c>
      <c r="C94" s="448"/>
      <c r="D94" s="122" t="s">
        <v>422</v>
      </c>
      <c r="E94" s="122"/>
      <c r="F94" s="122" t="s">
        <v>293</v>
      </c>
      <c r="G94" s="122"/>
      <c r="H94" s="159" t="s">
        <v>649</v>
      </c>
      <c r="I94" s="122" t="s">
        <v>424</v>
      </c>
      <c r="J94" s="25"/>
      <c r="K94" s="25"/>
      <c r="L94" s="25"/>
      <c r="M94" s="25"/>
      <c r="N94" s="25"/>
    </row>
    <row r="95" spans="1:15" ht="15" customHeight="1" x14ac:dyDescent="0.25">
      <c r="A95" s="439" t="s">
        <v>192</v>
      </c>
      <c r="B95" s="440"/>
      <c r="C95" s="440" t="s">
        <v>18</v>
      </c>
      <c r="D95" s="440"/>
      <c r="E95" s="440"/>
      <c r="F95" s="440"/>
      <c r="G95" s="440"/>
      <c r="H95" s="440"/>
      <c r="I95" s="440"/>
      <c r="J95" s="440"/>
      <c r="K95" s="440"/>
      <c r="L95" s="440"/>
      <c r="M95" s="440"/>
      <c r="N95" s="440"/>
    </row>
    <row r="96" spans="1:15" ht="15.75" customHeight="1" x14ac:dyDescent="0.25">
      <c r="A96" s="439"/>
      <c r="B96" s="440"/>
      <c r="C96" s="439" t="s">
        <v>193</v>
      </c>
      <c r="D96" s="439"/>
      <c r="E96" s="439"/>
      <c r="F96" s="439"/>
      <c r="G96" s="439"/>
      <c r="H96" s="439"/>
      <c r="I96" s="439"/>
      <c r="J96" s="439"/>
      <c r="K96" s="439"/>
      <c r="L96" s="439"/>
      <c r="M96" s="439"/>
      <c r="N96" s="439"/>
    </row>
    <row r="97" spans="1:16" ht="59.45" customHeight="1" x14ac:dyDescent="0.25">
      <c r="A97" s="122" t="s">
        <v>194</v>
      </c>
      <c r="B97" s="441" t="s">
        <v>195</v>
      </c>
      <c r="C97" s="441"/>
      <c r="D97" s="122" t="s">
        <v>196</v>
      </c>
      <c r="E97" s="122"/>
      <c r="F97" s="122" t="s">
        <v>293</v>
      </c>
      <c r="G97" s="122"/>
      <c r="H97" s="159" t="s">
        <v>685</v>
      </c>
      <c r="I97" s="159" t="s">
        <v>425</v>
      </c>
      <c r="J97" s="160">
        <f>K97+L97+M97+N97</f>
        <v>35.1</v>
      </c>
      <c r="K97" s="160">
        <v>35.1</v>
      </c>
      <c r="L97" s="161"/>
      <c r="M97" s="162"/>
      <c r="N97" s="162"/>
    </row>
    <row r="98" spans="1:16" ht="133.9" customHeight="1" x14ac:dyDescent="0.25">
      <c r="A98" s="122" t="s">
        <v>197</v>
      </c>
      <c r="B98" s="443" t="s">
        <v>198</v>
      </c>
      <c r="C98" s="443"/>
      <c r="D98" s="287" t="s">
        <v>199</v>
      </c>
      <c r="E98" s="287"/>
      <c r="F98" s="287" t="s">
        <v>293</v>
      </c>
      <c r="G98" s="287"/>
      <c r="H98" s="287" t="s">
        <v>687</v>
      </c>
      <c r="I98" s="287" t="s">
        <v>425</v>
      </c>
      <c r="J98" s="160">
        <f>K98+L98+M98+N98</f>
        <v>985.09999999999991</v>
      </c>
      <c r="K98" s="160">
        <v>779.4</v>
      </c>
      <c r="L98" s="160">
        <v>205.7</v>
      </c>
      <c r="M98" s="48"/>
      <c r="N98" s="48"/>
      <c r="O98" s="2"/>
    </row>
    <row r="99" spans="1:16" ht="59.45" customHeight="1" x14ac:dyDescent="0.25">
      <c r="A99" s="122" t="s">
        <v>200</v>
      </c>
      <c r="B99" s="441" t="s">
        <v>201</v>
      </c>
      <c r="C99" s="441"/>
      <c r="D99" s="122" t="s">
        <v>202</v>
      </c>
      <c r="E99" s="122"/>
      <c r="F99" s="122" t="s">
        <v>293</v>
      </c>
      <c r="G99" s="122"/>
      <c r="H99" s="287" t="s">
        <v>686</v>
      </c>
      <c r="I99" s="122" t="s">
        <v>426</v>
      </c>
      <c r="J99" s="103"/>
      <c r="K99" s="103"/>
      <c r="L99" s="103"/>
      <c r="M99" s="103"/>
      <c r="N99" s="103"/>
      <c r="O99" s="7"/>
    </row>
    <row r="100" spans="1:16" ht="59.45" customHeight="1" x14ac:dyDescent="0.25">
      <c r="A100" s="122" t="s">
        <v>203</v>
      </c>
      <c r="B100" s="441" t="s">
        <v>204</v>
      </c>
      <c r="C100" s="441"/>
      <c r="D100" s="122" t="s">
        <v>427</v>
      </c>
      <c r="E100" s="122"/>
      <c r="F100" s="122" t="s">
        <v>293</v>
      </c>
      <c r="G100" s="122"/>
      <c r="H100" s="287" t="s">
        <v>641</v>
      </c>
      <c r="I100" s="122" t="s">
        <v>30</v>
      </c>
      <c r="J100" s="100">
        <f>K100+L100+M100+N100</f>
        <v>3</v>
      </c>
      <c r="K100" s="100"/>
      <c r="L100" s="100">
        <v>3</v>
      </c>
      <c r="M100" s="100"/>
      <c r="N100" s="100"/>
      <c r="O100" s="7"/>
      <c r="P100" s="7"/>
    </row>
    <row r="101" spans="1:16" ht="75.599999999999994" customHeight="1" x14ac:dyDescent="0.25">
      <c r="A101" s="79" t="s">
        <v>205</v>
      </c>
      <c r="B101" s="442" t="s">
        <v>428</v>
      </c>
      <c r="C101" s="442"/>
      <c r="D101" s="79" t="s">
        <v>429</v>
      </c>
      <c r="E101" s="79"/>
      <c r="F101" s="79" t="s">
        <v>293</v>
      </c>
      <c r="G101" s="79"/>
      <c r="H101" s="101" t="s">
        <v>556</v>
      </c>
      <c r="I101" s="79" t="s">
        <v>206</v>
      </c>
      <c r="J101" s="100">
        <f t="shared" ref="J101:J103" si="4">K101+L101+M101+N101</f>
        <v>1</v>
      </c>
      <c r="K101" s="100">
        <v>1</v>
      </c>
      <c r="L101" s="100"/>
      <c r="M101" s="100"/>
      <c r="N101" s="100"/>
      <c r="O101" s="7"/>
      <c r="P101" s="7"/>
    </row>
    <row r="102" spans="1:16" ht="58.9" customHeight="1" x14ac:dyDescent="0.25">
      <c r="A102" s="78" t="s">
        <v>207</v>
      </c>
      <c r="B102" s="458" t="s">
        <v>208</v>
      </c>
      <c r="C102" s="458"/>
      <c r="D102" s="78" t="s">
        <v>209</v>
      </c>
      <c r="E102" s="78"/>
      <c r="F102" s="78" t="s">
        <v>293</v>
      </c>
      <c r="G102" s="78"/>
      <c r="H102" s="286" t="s">
        <v>650</v>
      </c>
      <c r="I102" s="78" t="s">
        <v>30</v>
      </c>
      <c r="J102" s="275">
        <f>K102+L102+M102+N102</f>
        <v>3</v>
      </c>
      <c r="K102" s="170">
        <v>3</v>
      </c>
      <c r="L102" s="267"/>
      <c r="M102" s="267"/>
      <c r="N102" s="267"/>
      <c r="O102" s="7"/>
      <c r="P102" s="7"/>
    </row>
    <row r="103" spans="1:16" ht="73.150000000000006" customHeight="1" x14ac:dyDescent="0.25">
      <c r="A103" s="81" t="s">
        <v>210</v>
      </c>
      <c r="B103" s="465" t="s">
        <v>211</v>
      </c>
      <c r="C103" s="465"/>
      <c r="D103" s="81" t="s">
        <v>212</v>
      </c>
      <c r="E103" s="81"/>
      <c r="F103" s="81" t="s">
        <v>294</v>
      </c>
      <c r="G103" s="81"/>
      <c r="H103" s="165" t="s">
        <v>688</v>
      </c>
      <c r="I103" s="81" t="s">
        <v>430</v>
      </c>
      <c r="J103" s="163">
        <f t="shared" si="4"/>
        <v>0</v>
      </c>
      <c r="K103" s="164"/>
      <c r="L103" s="164"/>
      <c r="M103" s="164"/>
      <c r="N103" s="164"/>
    </row>
    <row r="104" spans="1:16" ht="15" customHeight="1" x14ac:dyDescent="0.25">
      <c r="A104" s="455" t="s">
        <v>213</v>
      </c>
      <c r="B104" s="440"/>
      <c r="C104" s="440" t="s">
        <v>15</v>
      </c>
      <c r="D104" s="440"/>
      <c r="E104" s="440"/>
      <c r="F104" s="440"/>
      <c r="G104" s="440"/>
      <c r="H104" s="440"/>
      <c r="I104" s="440"/>
      <c r="J104" s="440"/>
      <c r="K104" s="440"/>
      <c r="L104" s="440"/>
      <c r="M104" s="440"/>
      <c r="N104" s="440"/>
    </row>
    <row r="105" spans="1:16" ht="15.75" customHeight="1" x14ac:dyDescent="0.25">
      <c r="A105" s="455"/>
      <c r="B105" s="440"/>
      <c r="C105" s="439" t="s">
        <v>214</v>
      </c>
      <c r="D105" s="439"/>
      <c r="E105" s="439"/>
      <c r="F105" s="439"/>
      <c r="G105" s="439"/>
      <c r="H105" s="439"/>
      <c r="I105" s="439"/>
      <c r="J105" s="439"/>
      <c r="K105" s="439"/>
      <c r="L105" s="439"/>
      <c r="M105" s="439"/>
      <c r="N105" s="439"/>
    </row>
    <row r="106" spans="1:16" ht="15" customHeight="1" x14ac:dyDescent="0.25">
      <c r="A106" s="439" t="s">
        <v>215</v>
      </c>
      <c r="B106" s="440"/>
      <c r="C106" s="440" t="s">
        <v>18</v>
      </c>
      <c r="D106" s="440"/>
      <c r="E106" s="440"/>
      <c r="F106" s="440"/>
      <c r="G106" s="440"/>
      <c r="H106" s="440"/>
      <c r="I106" s="440"/>
      <c r="J106" s="440"/>
      <c r="K106" s="440"/>
      <c r="L106" s="440"/>
      <c r="M106" s="440"/>
      <c r="N106" s="440"/>
    </row>
    <row r="107" spans="1:16" ht="15.75" customHeight="1" x14ac:dyDescent="0.25">
      <c r="A107" s="439"/>
      <c r="B107" s="440"/>
      <c r="C107" s="439" t="s">
        <v>216</v>
      </c>
      <c r="D107" s="439"/>
      <c r="E107" s="439"/>
      <c r="F107" s="439"/>
      <c r="G107" s="439"/>
      <c r="H107" s="439"/>
      <c r="I107" s="439"/>
      <c r="J107" s="439"/>
      <c r="K107" s="439"/>
      <c r="L107" s="439"/>
      <c r="M107" s="439"/>
      <c r="N107" s="439"/>
    </row>
    <row r="108" spans="1:16" ht="122.45" customHeight="1" x14ac:dyDescent="0.25">
      <c r="A108" s="122" t="s">
        <v>217</v>
      </c>
      <c r="B108" s="441" t="s">
        <v>218</v>
      </c>
      <c r="C108" s="441"/>
      <c r="D108" s="122" t="s">
        <v>689</v>
      </c>
      <c r="E108" s="122"/>
      <c r="F108" s="122" t="s">
        <v>293</v>
      </c>
      <c r="G108" s="122"/>
      <c r="H108" s="287" t="s">
        <v>779</v>
      </c>
      <c r="I108" s="122" t="s">
        <v>431</v>
      </c>
      <c r="J108" s="102">
        <f>K108+L108+M108+N108</f>
        <v>32</v>
      </c>
      <c r="K108" s="102">
        <v>32</v>
      </c>
      <c r="L108" s="28"/>
      <c r="M108" s="28"/>
      <c r="N108" s="28"/>
      <c r="O108" s="6"/>
    </row>
    <row r="109" spans="1:16" ht="96" customHeight="1" x14ac:dyDescent="0.25">
      <c r="A109" s="122" t="s">
        <v>219</v>
      </c>
      <c r="B109" s="441" t="s">
        <v>220</v>
      </c>
      <c r="C109" s="441"/>
      <c r="D109" s="122" t="s">
        <v>221</v>
      </c>
      <c r="E109" s="122"/>
      <c r="F109" s="122" t="s">
        <v>293</v>
      </c>
      <c r="G109" s="122"/>
      <c r="H109" s="287" t="s">
        <v>579</v>
      </c>
      <c r="I109" s="122" t="s">
        <v>618</v>
      </c>
      <c r="J109" s="103"/>
      <c r="K109" s="103"/>
      <c r="L109" s="103"/>
      <c r="M109" s="103"/>
      <c r="N109" s="103"/>
    </row>
    <row r="110" spans="1:16" ht="74.45" customHeight="1" x14ac:dyDescent="0.25">
      <c r="A110" s="122" t="s">
        <v>222</v>
      </c>
      <c r="B110" s="441" t="s">
        <v>223</v>
      </c>
      <c r="C110" s="441"/>
      <c r="D110" s="122" t="s">
        <v>224</v>
      </c>
      <c r="E110" s="122"/>
      <c r="F110" s="122" t="s">
        <v>293</v>
      </c>
      <c r="G110" s="122"/>
      <c r="H110" s="287" t="s">
        <v>690</v>
      </c>
      <c r="I110" s="122" t="s">
        <v>432</v>
      </c>
      <c r="J110" s="102">
        <f>K110+L110+M110</f>
        <v>130</v>
      </c>
      <c r="K110" s="102">
        <v>130</v>
      </c>
      <c r="L110" s="102"/>
      <c r="M110" s="103"/>
      <c r="N110" s="103"/>
    </row>
    <row r="111" spans="1:16" ht="15" customHeight="1" x14ac:dyDescent="0.25">
      <c r="A111" s="439" t="s">
        <v>225</v>
      </c>
      <c r="B111" s="440"/>
      <c r="C111" s="440" t="s">
        <v>18</v>
      </c>
      <c r="D111" s="440"/>
      <c r="E111" s="440"/>
      <c r="F111" s="440"/>
      <c r="G111" s="440"/>
      <c r="H111" s="440"/>
      <c r="I111" s="440"/>
      <c r="J111" s="440"/>
      <c r="K111" s="440"/>
      <c r="L111" s="440"/>
      <c r="M111" s="440"/>
      <c r="N111" s="440"/>
    </row>
    <row r="112" spans="1:16" ht="15.75" customHeight="1" x14ac:dyDescent="0.25">
      <c r="A112" s="439"/>
      <c r="B112" s="440"/>
      <c r="C112" s="439" t="s">
        <v>226</v>
      </c>
      <c r="D112" s="439"/>
      <c r="E112" s="439"/>
      <c r="F112" s="439"/>
      <c r="G112" s="439"/>
      <c r="H112" s="439"/>
      <c r="I112" s="439"/>
      <c r="J112" s="439"/>
      <c r="K112" s="439"/>
      <c r="L112" s="439"/>
      <c r="M112" s="439"/>
      <c r="N112" s="439"/>
    </row>
    <row r="113" spans="1:17" ht="71.45" customHeight="1" x14ac:dyDescent="0.25">
      <c r="A113" s="122" t="s">
        <v>227</v>
      </c>
      <c r="B113" s="441" t="s">
        <v>433</v>
      </c>
      <c r="C113" s="441"/>
      <c r="D113" s="122" t="s">
        <v>434</v>
      </c>
      <c r="E113" s="166"/>
      <c r="F113" s="122" t="s">
        <v>293</v>
      </c>
      <c r="G113" s="166"/>
      <c r="H113" s="287" t="s">
        <v>694</v>
      </c>
      <c r="I113" s="167" t="s">
        <v>435</v>
      </c>
      <c r="J113" s="102"/>
      <c r="K113" s="102"/>
      <c r="L113" s="103"/>
      <c r="M113" s="103"/>
      <c r="N113" s="103"/>
    </row>
    <row r="114" spans="1:17" ht="135.6" customHeight="1" x14ac:dyDescent="0.25">
      <c r="A114" s="122" t="s">
        <v>228</v>
      </c>
      <c r="B114" s="441" t="s">
        <v>436</v>
      </c>
      <c r="C114" s="441"/>
      <c r="D114" s="122" t="s">
        <v>437</v>
      </c>
      <c r="E114" s="285"/>
      <c r="F114" s="285" t="s">
        <v>293</v>
      </c>
      <c r="G114" s="285"/>
      <c r="H114" s="168" t="s">
        <v>693</v>
      </c>
      <c r="I114" s="122" t="s">
        <v>435</v>
      </c>
      <c r="J114" s="102">
        <f t="shared" ref="J114:J117" si="5">K114+L114+M114</f>
        <v>122.1</v>
      </c>
      <c r="K114" s="102">
        <v>122.1</v>
      </c>
      <c r="L114" s="102"/>
      <c r="M114" s="103"/>
      <c r="N114" s="103"/>
      <c r="O114" s="7"/>
      <c r="P114" s="7"/>
    </row>
    <row r="115" spans="1:17" ht="310.89999999999998" customHeight="1" x14ac:dyDescent="0.25">
      <c r="A115" s="122" t="s">
        <v>229</v>
      </c>
      <c r="B115" s="441" t="s">
        <v>231</v>
      </c>
      <c r="C115" s="441"/>
      <c r="D115" s="122" t="s">
        <v>232</v>
      </c>
      <c r="E115" s="122"/>
      <c r="F115" s="122" t="s">
        <v>293</v>
      </c>
      <c r="G115" s="122"/>
      <c r="H115" s="287" t="s">
        <v>691</v>
      </c>
      <c r="I115" s="122" t="s">
        <v>435</v>
      </c>
      <c r="J115" s="102">
        <f t="shared" si="5"/>
        <v>85</v>
      </c>
      <c r="K115" s="102">
        <v>85</v>
      </c>
      <c r="L115" s="102"/>
      <c r="M115" s="103"/>
      <c r="N115" s="103"/>
      <c r="O115" s="7"/>
      <c r="P115" s="7"/>
    </row>
    <row r="116" spans="1:17" ht="60.6" customHeight="1" x14ac:dyDescent="0.25">
      <c r="A116" s="122" t="s">
        <v>230</v>
      </c>
      <c r="B116" s="441" t="s">
        <v>438</v>
      </c>
      <c r="C116" s="441"/>
      <c r="D116" s="122" t="s">
        <v>439</v>
      </c>
      <c r="E116" s="122"/>
      <c r="F116" s="122" t="s">
        <v>293</v>
      </c>
      <c r="G116" s="122"/>
      <c r="H116" s="287" t="s">
        <v>692</v>
      </c>
      <c r="I116" s="122" t="s">
        <v>435</v>
      </c>
      <c r="J116" s="102"/>
      <c r="K116" s="103"/>
      <c r="L116" s="103"/>
      <c r="M116" s="103"/>
      <c r="N116" s="103"/>
    </row>
    <row r="117" spans="1:17" ht="170.45" customHeight="1" x14ac:dyDescent="0.25">
      <c r="A117" s="122" t="s">
        <v>233</v>
      </c>
      <c r="B117" s="441" t="s">
        <v>234</v>
      </c>
      <c r="C117" s="441"/>
      <c r="D117" s="122" t="s">
        <v>540</v>
      </c>
      <c r="E117" s="122"/>
      <c r="F117" s="122" t="s">
        <v>293</v>
      </c>
      <c r="G117" s="122"/>
      <c r="H117" s="287" t="s">
        <v>695</v>
      </c>
      <c r="I117" s="122" t="s">
        <v>440</v>
      </c>
      <c r="J117" s="102">
        <f t="shared" si="5"/>
        <v>95.8</v>
      </c>
      <c r="K117" s="103">
        <v>28.3</v>
      </c>
      <c r="L117" s="103"/>
      <c r="M117" s="103">
        <v>67.5</v>
      </c>
      <c r="N117" s="103"/>
      <c r="O117" s="7"/>
      <c r="P117" s="7"/>
    </row>
    <row r="118" spans="1:17" ht="15" customHeight="1" x14ac:dyDescent="0.25">
      <c r="A118" s="283" t="s">
        <v>235</v>
      </c>
      <c r="B118" s="169"/>
      <c r="C118" s="445" t="s">
        <v>564</v>
      </c>
      <c r="D118" s="445"/>
      <c r="E118" s="445"/>
      <c r="F118" s="445"/>
      <c r="G118" s="445"/>
      <c r="H118" s="445"/>
      <c r="I118" s="445"/>
      <c r="J118" s="445"/>
      <c r="K118" s="445"/>
      <c r="L118" s="445"/>
      <c r="M118" s="445"/>
      <c r="N118" s="446"/>
    </row>
    <row r="119" spans="1:17" ht="50.45" customHeight="1" x14ac:dyDescent="0.25">
      <c r="A119" s="449" t="s">
        <v>236</v>
      </c>
      <c r="B119" s="461" t="s">
        <v>237</v>
      </c>
      <c r="C119" s="462"/>
      <c r="D119" s="449" t="s">
        <v>238</v>
      </c>
      <c r="E119" s="449"/>
      <c r="F119" s="449" t="s">
        <v>293</v>
      </c>
      <c r="G119" s="122"/>
      <c r="H119" s="287" t="s">
        <v>696</v>
      </c>
      <c r="I119" s="122" t="s">
        <v>619</v>
      </c>
      <c r="J119" s="102">
        <f t="shared" ref="J119" si="6">K119+L119+M119</f>
        <v>10.4</v>
      </c>
      <c r="K119" s="102">
        <v>10.4</v>
      </c>
      <c r="L119" s="102"/>
      <c r="M119" s="103"/>
      <c r="N119" s="103"/>
    </row>
    <row r="120" spans="1:17" ht="33" customHeight="1" x14ac:dyDescent="0.25">
      <c r="A120" s="460"/>
      <c r="B120" s="463"/>
      <c r="C120" s="464"/>
      <c r="D120" s="460"/>
      <c r="E120" s="460"/>
      <c r="F120" s="460"/>
      <c r="G120" s="122"/>
      <c r="H120" s="286" t="s">
        <v>594</v>
      </c>
      <c r="I120" s="78" t="s">
        <v>618</v>
      </c>
      <c r="J120" s="170">
        <v>8</v>
      </c>
      <c r="K120" s="170">
        <v>8</v>
      </c>
      <c r="L120" s="102"/>
      <c r="M120" s="103"/>
      <c r="N120" s="103"/>
      <c r="O120" s="7"/>
      <c r="P120" s="7"/>
      <c r="Q120" s="7"/>
    </row>
    <row r="121" spans="1:17" ht="37.15" customHeight="1" x14ac:dyDescent="0.25">
      <c r="A121" s="286" t="s">
        <v>239</v>
      </c>
      <c r="B121" s="444" t="s">
        <v>240</v>
      </c>
      <c r="C121" s="444"/>
      <c r="D121" s="286" t="s">
        <v>241</v>
      </c>
      <c r="E121" s="286"/>
      <c r="F121" s="78" t="s">
        <v>293</v>
      </c>
      <c r="G121" s="286"/>
      <c r="H121" s="286" t="s">
        <v>697</v>
      </c>
      <c r="I121" s="286" t="s">
        <v>30</v>
      </c>
      <c r="J121" s="171">
        <f>K121+L121+M121+N121</f>
        <v>5.0999999999999996</v>
      </c>
      <c r="K121" s="171">
        <v>5.0999999999999996</v>
      </c>
      <c r="L121" s="172"/>
      <c r="M121" s="172"/>
      <c r="N121" s="172"/>
      <c r="O121" s="38"/>
      <c r="P121" s="38"/>
      <c r="Q121" s="7"/>
    </row>
    <row r="122" spans="1:17" ht="15" customHeight="1" x14ac:dyDescent="0.25">
      <c r="A122" s="32"/>
      <c r="B122" s="33"/>
      <c r="C122" s="33"/>
      <c r="D122" s="33"/>
      <c r="E122" s="33"/>
      <c r="F122" s="33"/>
      <c r="G122" s="33"/>
      <c r="H122" s="33"/>
      <c r="I122" s="303" t="s">
        <v>300</v>
      </c>
      <c r="J122" s="45">
        <f>J9+J10+J11+J12+J13+J14+J15+J16+J17+J18+J21+J22+J23+J24+J27+J28+J29+J30+J31+J32+J33+J38+J39+J40+J42+J43+J44+J45+J47+J48+J49+J50+J51+J54+J55+J56+J57+J60+J61+J62+J63+J64+J65+J66+J67+J72+J73+J74+J75+J76+J77+J78+J83+J84+J87+J88+J89+J90+J93+J94+J97+J98+J99+J100+J101+J102+J103+J108+J109+J110+J113+J114+J115+J116+J117+J120+J121+J119</f>
        <v>14361.6</v>
      </c>
      <c r="K122" s="45">
        <f>K9+K10+K11+K12+K13+K14+K15+K16+K17+K18+K21+K22+K23+K24+K27+K28+K29+K30+K31+K32+K33+K38+K39+K40+K42+K43+K44+K45+K47+K48+K49+K50+K51+K54+K55+K56+K57+K60+K61+K62+K63+K64+K65+K66+K67+K72+K73+K74+K75+K76+K77+K78+K83+K84+K87+K88+K89+K90+K93+K94+K97+K98+K99+K100+K101+K102+K103+K108+K109+K110+K113+K114+K115+K116+K117+K120+K121+K119</f>
        <v>7606.0999999999985</v>
      </c>
      <c r="L122" s="45">
        <f>L9+L10+L11+L12+L13+L14+L15+L16+L17+L18+L21+L22+L23+L24+L27+L28+L29+L30+L31+L32+L33+L38+L39+L40+L42+L43+L44+L45+L47+L48+L49+L50+L51+L54+L55+L56+L57+L60+L61+L62+L63+L64+L65+L66+L67+L72+L73+L74+L75+L76+L77+L78+L83+L84+L87+L88+L89+L90+L93+L94+L97+L98+L99+L100+L101+L102+L103+L108+L109+L110+L113+L114+L115+L116+L117+L120+L121+L119</f>
        <v>3161.6</v>
      </c>
      <c r="M122" s="45">
        <f>M9+M10+M11+M12+M13+M14+M15+M16+M17+M18+M21+M22+M23+M24+M27+M28+M29+M30+M31+M32+M33+M38+M39+M40+M42+M43+M44+M45+M47+M48+M49+M50+M51+M54+M55+M56+M57+M60+M61+M62+M63+M64+M65+M66+M67+M72+M73+M74+M75+M76+M77+M78+M83+M84+M87+M88+M89+M90+M93+M94+M97+M98+M99+M100+M101+M102+M103+M108+M109+M110+M113+M114+M115+M116+M117+M120+M121+M119</f>
        <v>2693</v>
      </c>
      <c r="N122" s="45">
        <f>N9+N10+N11+N12+N13+N14+N15+N16+N17+N18+N21+N22+N23+N24+N27+N28+N29+N30+N31+N32+N33+N38+N39+N40+N42+N43+N44+N45+N47+N48+N49+N50+N51+N54+N55+N56+N57+N60+N61+N62+N63+N64+N65+N66+N67+N72+N73+N74+N75+N76+N77+N78+N83+N84+N87+N88+N89+N90+N93+N94+N97+N98+N99+N100+N101+N102+N103+N108+N109+N110+N113+N114+N115+N116+N117+N120+N121+N119</f>
        <v>900.9</v>
      </c>
      <c r="O122" s="309" t="e">
        <f>O9+O10+O11+O12+O13+O14+O15+O16+O17+O18+O21+O22+O23+O24+O27+O28+O29+O30+O31+O32+O33+O38+O39+#REF!+O40+O42+O43+O44+O45+O47+O48+O49+O50+O51+O54+O55+O56+O57+O60+O61+O62+O63+O64+O65+O66+O67+O72+O73+O74+O75+O76+O77+O78+O83+O84+O87+O88+O89+O90+O93+O94+O97+O98+O99+O100+O101+O102+O103+O108+O109+O110+O113+O114+O115+O116+O117+O120+O121+O119</f>
        <v>#REF!</v>
      </c>
    </row>
    <row r="123" spans="1:17" x14ac:dyDescent="0.25">
      <c r="I123" s="7"/>
      <c r="J123" s="116"/>
      <c r="K123" s="7"/>
      <c r="L123" s="7"/>
      <c r="M123" s="7"/>
      <c r="N123" s="7"/>
    </row>
  </sheetData>
  <mergeCells count="157">
    <mergeCell ref="B24:C24"/>
    <mergeCell ref="B33:C33"/>
    <mergeCell ref="B32:C32"/>
    <mergeCell ref="B12:C12"/>
    <mergeCell ref="B13:C13"/>
    <mergeCell ref="B11:C11"/>
    <mergeCell ref="B9:C9"/>
    <mergeCell ref="B10:C10"/>
    <mergeCell ref="B22:C22"/>
    <mergeCell ref="B23:C23"/>
    <mergeCell ref="B29:C29"/>
    <mergeCell ref="B31:C31"/>
    <mergeCell ref="B27:C27"/>
    <mergeCell ref="B30:C30"/>
    <mergeCell ref="C25:N25"/>
    <mergeCell ref="C26:N26"/>
    <mergeCell ref="B28:C28"/>
    <mergeCell ref="A2:A5"/>
    <mergeCell ref="B21:C21"/>
    <mergeCell ref="B8:N8"/>
    <mergeCell ref="H3:H5"/>
    <mergeCell ref="B2:C5"/>
    <mergeCell ref="G3:G5"/>
    <mergeCell ref="F3:F5"/>
    <mergeCell ref="E3:E5"/>
    <mergeCell ref="H2:N2"/>
    <mergeCell ref="F2:G2"/>
    <mergeCell ref="D2:D5"/>
    <mergeCell ref="B6:N6"/>
    <mergeCell ref="B7:N7"/>
    <mergeCell ref="J3:J5"/>
    <mergeCell ref="B17:C17"/>
    <mergeCell ref="B18:C18"/>
    <mergeCell ref="B16:C16"/>
    <mergeCell ref="A19:A20"/>
    <mergeCell ref="B19:B20"/>
    <mergeCell ref="C19:N19"/>
    <mergeCell ref="C20:N20"/>
    <mergeCell ref="B14:C14"/>
    <mergeCell ref="B15:C15"/>
    <mergeCell ref="B38:C38"/>
    <mergeCell ref="B39:C39"/>
    <mergeCell ref="A34:A35"/>
    <mergeCell ref="B34:B35"/>
    <mergeCell ref="C34:N34"/>
    <mergeCell ref="C35:N35"/>
    <mergeCell ref="A36:A37"/>
    <mergeCell ref="B36:B37"/>
    <mergeCell ref="C36:N36"/>
    <mergeCell ref="C37:N37"/>
    <mergeCell ref="C46:N46"/>
    <mergeCell ref="B44:C44"/>
    <mergeCell ref="B45:C45"/>
    <mergeCell ref="C41:N41"/>
    <mergeCell ref="A52:A53"/>
    <mergeCell ref="B52:B53"/>
    <mergeCell ref="C52:N52"/>
    <mergeCell ref="C53:N53"/>
    <mergeCell ref="B54:C54"/>
    <mergeCell ref="B49:C49"/>
    <mergeCell ref="B50:C50"/>
    <mergeCell ref="B47:C47"/>
    <mergeCell ref="B48:C48"/>
    <mergeCell ref="B51:C51"/>
    <mergeCell ref="C80:N80"/>
    <mergeCell ref="C79:N79"/>
    <mergeCell ref="A68:A69"/>
    <mergeCell ref="B68:B69"/>
    <mergeCell ref="A70:A71"/>
    <mergeCell ref="B70:B71"/>
    <mergeCell ref="C71:N71"/>
    <mergeCell ref="B56:C56"/>
    <mergeCell ref="A58:A59"/>
    <mergeCell ref="B58:B59"/>
    <mergeCell ref="C58:N58"/>
    <mergeCell ref="C59:N59"/>
    <mergeCell ref="C70:N70"/>
    <mergeCell ref="C69:N69"/>
    <mergeCell ref="C68:N68"/>
    <mergeCell ref="I60:I67"/>
    <mergeCell ref="B60:C67"/>
    <mergeCell ref="B57:C57"/>
    <mergeCell ref="B74:C74"/>
    <mergeCell ref="J66:J67"/>
    <mergeCell ref="K66:K67"/>
    <mergeCell ref="A106:A107"/>
    <mergeCell ref="B106:B107"/>
    <mergeCell ref="B102:C102"/>
    <mergeCell ref="B103:C103"/>
    <mergeCell ref="C107:N107"/>
    <mergeCell ref="C106:N106"/>
    <mergeCell ref="C105:N105"/>
    <mergeCell ref="C104:N104"/>
    <mergeCell ref="A91:A92"/>
    <mergeCell ref="B91:B92"/>
    <mergeCell ref="B93:C93"/>
    <mergeCell ref="B94:C94"/>
    <mergeCell ref="A104:A105"/>
    <mergeCell ref="A95:A96"/>
    <mergeCell ref="B115:C115"/>
    <mergeCell ref="B116:C116"/>
    <mergeCell ref="B113:C113"/>
    <mergeCell ref="B114:C114"/>
    <mergeCell ref="A111:A112"/>
    <mergeCell ref="B111:B112"/>
    <mergeCell ref="C111:N111"/>
    <mergeCell ref="C112:N112"/>
    <mergeCell ref="A119:A120"/>
    <mergeCell ref="B119:C120"/>
    <mergeCell ref="D119:D120"/>
    <mergeCell ref="E119:E120"/>
    <mergeCell ref="F119:F120"/>
    <mergeCell ref="B121:C121"/>
    <mergeCell ref="B117:C117"/>
    <mergeCell ref="C118:N118"/>
    <mergeCell ref="B84:C84"/>
    <mergeCell ref="B40:C40"/>
    <mergeCell ref="A42:A43"/>
    <mergeCell ref="I42:I43"/>
    <mergeCell ref="B42:C43"/>
    <mergeCell ref="B72:C72"/>
    <mergeCell ref="B55:C55"/>
    <mergeCell ref="A85:A86"/>
    <mergeCell ref="B85:B86"/>
    <mergeCell ref="C85:N85"/>
    <mergeCell ref="A79:A80"/>
    <mergeCell ref="B79:B80"/>
    <mergeCell ref="A81:A82"/>
    <mergeCell ref="B81:B82"/>
    <mergeCell ref="B77:C77"/>
    <mergeCell ref="B78:C78"/>
    <mergeCell ref="B75:C75"/>
    <mergeCell ref="A60:A67"/>
    <mergeCell ref="B76:C76"/>
    <mergeCell ref="B83:C83"/>
    <mergeCell ref="B73:C73"/>
    <mergeCell ref="C82:N82"/>
    <mergeCell ref="C81:N81"/>
    <mergeCell ref="B110:C110"/>
    <mergeCell ref="B108:C108"/>
    <mergeCell ref="B109:C109"/>
    <mergeCell ref="B100:C100"/>
    <mergeCell ref="B101:C101"/>
    <mergeCell ref="B98:C98"/>
    <mergeCell ref="B99:C99"/>
    <mergeCell ref="B104:B105"/>
    <mergeCell ref="C86:N86"/>
    <mergeCell ref="B87:C87"/>
    <mergeCell ref="B88:C88"/>
    <mergeCell ref="B89:C89"/>
    <mergeCell ref="B95:B96"/>
    <mergeCell ref="C95:N95"/>
    <mergeCell ref="C96:N96"/>
    <mergeCell ref="C91:N91"/>
    <mergeCell ref="C92:N92"/>
    <mergeCell ref="B97:C97"/>
    <mergeCell ref="B90:C90"/>
  </mergeCells>
  <pageMargins left="0.7" right="0.7" top="0.75" bottom="0.75" header="0.3" footer="0.3"/>
  <pageSetup paperSize="9" scale="99"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4"/>
  <sheetViews>
    <sheetView zoomScaleNormal="100" workbookViewId="0">
      <selection activeCell="R6" sqref="R6"/>
    </sheetView>
  </sheetViews>
  <sheetFormatPr defaultRowHeight="15" x14ac:dyDescent="0.25"/>
  <cols>
    <col min="1" max="1" width="7" style="3" customWidth="1"/>
    <col min="3" max="3" width="8.42578125" customWidth="1"/>
    <col min="4" max="4" width="19.85546875" customWidth="1"/>
    <col min="5" max="5" width="3.5703125" customWidth="1"/>
    <col min="6" max="6" width="4.140625" customWidth="1"/>
    <col min="7" max="7" width="3.85546875" customWidth="1"/>
    <col min="8" max="8" width="38.28515625" customWidth="1"/>
    <col min="9" max="9" width="11.28515625" customWidth="1"/>
    <col min="10" max="10" width="5.28515625" customWidth="1"/>
    <col min="11" max="11" width="5.42578125" customWidth="1"/>
    <col min="12" max="12" width="4.42578125" customWidth="1"/>
    <col min="13" max="13" width="4.85546875" customWidth="1"/>
    <col min="14" max="14" width="5" customWidth="1"/>
  </cols>
  <sheetData>
    <row r="1" spans="1:15" ht="15.75" thickBot="1" x14ac:dyDescent="0.3"/>
    <row r="2" spans="1:15" ht="15.75" thickBot="1" x14ac:dyDescent="0.3">
      <c r="A2" s="557" t="s">
        <v>0</v>
      </c>
      <c r="B2" s="560" t="s">
        <v>1</v>
      </c>
      <c r="C2" s="561"/>
      <c r="D2" s="557" t="s">
        <v>2</v>
      </c>
      <c r="E2" s="11"/>
      <c r="F2" s="566"/>
      <c r="G2" s="566"/>
      <c r="H2" s="567" t="s">
        <v>657</v>
      </c>
      <c r="I2" s="567"/>
      <c r="J2" s="567"/>
      <c r="K2" s="567"/>
      <c r="L2" s="567"/>
      <c r="M2" s="567"/>
      <c r="N2" s="568"/>
    </row>
    <row r="3" spans="1:15" ht="7.9" customHeight="1" x14ac:dyDescent="0.25">
      <c r="A3" s="558"/>
      <c r="B3" s="562"/>
      <c r="C3" s="563"/>
      <c r="D3" s="558"/>
      <c r="E3" s="569" t="s">
        <v>292</v>
      </c>
      <c r="F3" s="569" t="s">
        <v>3</v>
      </c>
      <c r="G3" s="569" t="s">
        <v>4</v>
      </c>
      <c r="H3" s="557" t="s">
        <v>5</v>
      </c>
      <c r="I3" s="572" t="s">
        <v>6</v>
      </c>
      <c r="J3" s="574" t="s">
        <v>311</v>
      </c>
      <c r="K3" s="549" t="s">
        <v>310</v>
      </c>
      <c r="L3" s="550"/>
      <c r="M3" s="550"/>
      <c r="N3" s="551"/>
    </row>
    <row r="4" spans="1:15" ht="15.75" thickBot="1" x14ac:dyDescent="0.3">
      <c r="A4" s="558"/>
      <c r="B4" s="562"/>
      <c r="C4" s="563"/>
      <c r="D4" s="558"/>
      <c r="E4" s="570"/>
      <c r="F4" s="570"/>
      <c r="G4" s="570"/>
      <c r="H4" s="558"/>
      <c r="I4" s="573"/>
      <c r="J4" s="575"/>
      <c r="K4" s="552"/>
      <c r="L4" s="553"/>
      <c r="M4" s="553"/>
      <c r="N4" s="554"/>
    </row>
    <row r="5" spans="1:15" ht="103.9" customHeight="1" thickBot="1" x14ac:dyDescent="0.3">
      <c r="A5" s="559"/>
      <c r="B5" s="564"/>
      <c r="C5" s="565"/>
      <c r="D5" s="559"/>
      <c r="E5" s="571"/>
      <c r="F5" s="571"/>
      <c r="G5" s="571"/>
      <c r="H5" s="559"/>
      <c r="I5" s="573"/>
      <c r="J5" s="576"/>
      <c r="K5" s="40" t="s">
        <v>7</v>
      </c>
      <c r="L5" s="40" t="s">
        <v>8</v>
      </c>
      <c r="M5" s="40" t="s">
        <v>9</v>
      </c>
      <c r="N5" s="40" t="s">
        <v>10</v>
      </c>
    </row>
    <row r="6" spans="1:15" ht="15.75" customHeight="1" thickBot="1" x14ac:dyDescent="0.3">
      <c r="A6" s="82" t="s">
        <v>242</v>
      </c>
      <c r="B6" s="83"/>
      <c r="C6" s="84"/>
      <c r="D6" s="555" t="s">
        <v>565</v>
      </c>
      <c r="E6" s="555"/>
      <c r="F6" s="555"/>
      <c r="G6" s="555"/>
      <c r="H6" s="555"/>
      <c r="I6" s="555"/>
      <c r="J6" s="555"/>
      <c r="K6" s="555"/>
      <c r="L6" s="555"/>
      <c r="M6" s="555"/>
      <c r="N6" s="556"/>
    </row>
    <row r="7" spans="1:15" ht="13.5" customHeight="1" thickBot="1" x14ac:dyDescent="0.3">
      <c r="A7" s="82" t="s">
        <v>243</v>
      </c>
      <c r="B7" s="83"/>
      <c r="C7" s="84"/>
      <c r="D7" s="534" t="s">
        <v>566</v>
      </c>
      <c r="E7" s="534"/>
      <c r="F7" s="534"/>
      <c r="G7" s="534"/>
      <c r="H7" s="534"/>
      <c r="I7" s="534"/>
      <c r="J7" s="534"/>
      <c r="K7" s="534"/>
      <c r="L7" s="534"/>
      <c r="M7" s="534"/>
      <c r="N7" s="535"/>
    </row>
    <row r="8" spans="1:15" ht="12.75" customHeight="1" thickBot="1" x14ac:dyDescent="0.3">
      <c r="A8" s="85" t="s">
        <v>244</v>
      </c>
      <c r="B8" s="83"/>
      <c r="C8" s="84"/>
      <c r="D8" s="534" t="s">
        <v>567</v>
      </c>
      <c r="E8" s="534"/>
      <c r="F8" s="534"/>
      <c r="G8" s="534"/>
      <c r="H8" s="534"/>
      <c r="I8" s="534"/>
      <c r="J8" s="534"/>
      <c r="K8" s="534"/>
      <c r="L8" s="534"/>
      <c r="M8" s="534"/>
      <c r="N8" s="536"/>
    </row>
    <row r="9" spans="1:15" ht="73.900000000000006" customHeight="1" thickBot="1" x14ac:dyDescent="0.3">
      <c r="A9" s="178" t="s">
        <v>245</v>
      </c>
      <c r="B9" s="523" t="s">
        <v>246</v>
      </c>
      <c r="C9" s="524"/>
      <c r="D9" s="89" t="s">
        <v>247</v>
      </c>
      <c r="E9" s="178"/>
      <c r="F9" s="318" t="s">
        <v>293</v>
      </c>
      <c r="G9" s="178"/>
      <c r="H9" s="192" t="s">
        <v>734</v>
      </c>
      <c r="I9" s="319" t="s">
        <v>313</v>
      </c>
      <c r="J9" s="320">
        <v>667</v>
      </c>
      <c r="K9" s="321"/>
      <c r="L9" s="321"/>
      <c r="M9" s="320">
        <f>[3]Lapas1!$Q$10</f>
        <v>333.82290000000006</v>
      </c>
      <c r="N9" s="320">
        <f>[3]Lapas1!$R$10</f>
        <v>333.22783499999991</v>
      </c>
    </row>
    <row r="10" spans="1:15" ht="96" customHeight="1" x14ac:dyDescent="0.25">
      <c r="A10" s="542" t="s">
        <v>248</v>
      </c>
      <c r="B10" s="546" t="s">
        <v>249</v>
      </c>
      <c r="C10" s="547"/>
      <c r="D10" s="548" t="s">
        <v>250</v>
      </c>
      <c r="E10" s="542"/>
      <c r="F10" s="316" t="s">
        <v>293</v>
      </c>
      <c r="G10" s="250"/>
      <c r="H10" s="317" t="s">
        <v>735</v>
      </c>
      <c r="I10" s="544" t="s">
        <v>313</v>
      </c>
      <c r="J10" s="538">
        <v>245.5</v>
      </c>
      <c r="K10" s="545"/>
      <c r="L10" s="545"/>
      <c r="M10" s="538">
        <f>[3]Lapas1!$Q$6+[3]Lapas1!$Q$7</f>
        <v>76.0197</v>
      </c>
      <c r="N10" s="538">
        <v>169.5</v>
      </c>
    </row>
    <row r="11" spans="1:15" ht="26.45" customHeight="1" thickBot="1" x14ac:dyDescent="0.3">
      <c r="A11" s="542"/>
      <c r="B11" s="546"/>
      <c r="C11" s="547"/>
      <c r="D11" s="548"/>
      <c r="E11" s="542"/>
      <c r="F11" s="251"/>
      <c r="G11" s="252" t="s">
        <v>293</v>
      </c>
      <c r="H11" s="185" t="s">
        <v>786</v>
      </c>
      <c r="I11" s="544"/>
      <c r="J11" s="538"/>
      <c r="K11" s="545"/>
      <c r="L11" s="545"/>
      <c r="M11" s="538"/>
      <c r="N11" s="538"/>
    </row>
    <row r="12" spans="1:15" ht="52.9" customHeight="1" x14ac:dyDescent="0.25">
      <c r="A12" s="600" t="s">
        <v>251</v>
      </c>
      <c r="B12" s="602" t="s">
        <v>252</v>
      </c>
      <c r="C12" s="603"/>
      <c r="D12" s="600" t="s">
        <v>253</v>
      </c>
      <c r="E12" s="541"/>
      <c r="F12" s="253" t="s">
        <v>293</v>
      </c>
      <c r="G12" s="254"/>
      <c r="H12" s="249" t="s">
        <v>736</v>
      </c>
      <c r="I12" s="543" t="s">
        <v>313</v>
      </c>
      <c r="J12" s="537">
        <v>756.1</v>
      </c>
      <c r="K12" s="539"/>
      <c r="L12" s="539"/>
      <c r="M12" s="537">
        <f>[3]Lapas1!$Q$11</f>
        <v>333.82290000000006</v>
      </c>
      <c r="N12" s="537">
        <v>422.3</v>
      </c>
      <c r="O12" s="7"/>
    </row>
    <row r="13" spans="1:15" ht="13.9" customHeight="1" thickBot="1" x14ac:dyDescent="0.3">
      <c r="A13" s="601"/>
      <c r="B13" s="604"/>
      <c r="C13" s="605"/>
      <c r="D13" s="601"/>
      <c r="E13" s="542"/>
      <c r="F13" s="251"/>
      <c r="G13" s="252" t="s">
        <v>293</v>
      </c>
      <c r="H13" s="240" t="s">
        <v>785</v>
      </c>
      <c r="I13" s="544"/>
      <c r="J13" s="538"/>
      <c r="K13" s="540"/>
      <c r="L13" s="540"/>
      <c r="M13" s="538"/>
      <c r="N13" s="538"/>
    </row>
    <row r="14" spans="1:15" ht="16.149999999999999" customHeight="1" thickBot="1" x14ac:dyDescent="0.3">
      <c r="A14" s="87" t="s">
        <v>254</v>
      </c>
      <c r="B14" s="88"/>
      <c r="C14" s="128"/>
      <c r="D14" s="606" t="s">
        <v>568</v>
      </c>
      <c r="E14" s="606"/>
      <c r="F14" s="606"/>
      <c r="G14" s="606"/>
      <c r="H14" s="606"/>
      <c r="I14" s="606"/>
      <c r="J14" s="606"/>
      <c r="K14" s="606"/>
      <c r="L14" s="606"/>
      <c r="M14" s="606"/>
      <c r="N14" s="607"/>
    </row>
    <row r="15" spans="1:15" ht="73.900000000000006" customHeight="1" thickBot="1" x14ac:dyDescent="0.3">
      <c r="A15" s="178" t="s">
        <v>255</v>
      </c>
      <c r="B15" s="577" t="s">
        <v>256</v>
      </c>
      <c r="C15" s="578"/>
      <c r="D15" s="180" t="s">
        <v>257</v>
      </c>
      <c r="E15" s="180"/>
      <c r="F15" s="180" t="s">
        <v>293</v>
      </c>
      <c r="G15" s="180"/>
      <c r="H15" s="279" t="s">
        <v>511</v>
      </c>
      <c r="I15" s="279" t="s">
        <v>314</v>
      </c>
      <c r="J15" s="322"/>
      <c r="K15" s="323"/>
      <c r="L15" s="323"/>
      <c r="M15" s="323"/>
      <c r="N15" s="323"/>
    </row>
    <row r="16" spans="1:15" ht="75" customHeight="1" thickBot="1" x14ac:dyDescent="0.3">
      <c r="A16" s="131" t="s">
        <v>258</v>
      </c>
      <c r="B16" s="523" t="s">
        <v>442</v>
      </c>
      <c r="C16" s="524"/>
      <c r="D16" s="130" t="s">
        <v>441</v>
      </c>
      <c r="E16" s="130"/>
      <c r="F16" s="130" t="s">
        <v>293</v>
      </c>
      <c r="G16" s="130"/>
      <c r="H16" s="259" t="s">
        <v>737</v>
      </c>
      <c r="I16" s="69" t="s">
        <v>314</v>
      </c>
      <c r="J16" s="260">
        <v>4722.9799999999996</v>
      </c>
      <c r="K16" s="258"/>
      <c r="L16" s="258"/>
      <c r="M16" s="258" t="s">
        <v>738</v>
      </c>
      <c r="N16" s="260">
        <f>+J16-M16</f>
        <v>2365.1799999999994</v>
      </c>
    </row>
    <row r="17" spans="1:15" ht="193.9" customHeight="1" thickBot="1" x14ac:dyDescent="0.3">
      <c r="A17" s="89" t="s">
        <v>541</v>
      </c>
      <c r="B17" s="523" t="s">
        <v>542</v>
      </c>
      <c r="C17" s="524"/>
      <c r="D17" s="127" t="s">
        <v>543</v>
      </c>
      <c r="E17" s="127"/>
      <c r="F17" s="127" t="s">
        <v>293</v>
      </c>
      <c r="G17" s="127"/>
      <c r="H17" s="269" t="s">
        <v>766</v>
      </c>
      <c r="I17" s="127" t="s">
        <v>443</v>
      </c>
      <c r="J17" s="260">
        <f>K17+L17+M17+N17</f>
        <v>144</v>
      </c>
      <c r="K17" s="278">
        <v>144</v>
      </c>
      <c r="L17" s="51"/>
      <c r="M17" s="51"/>
      <c r="N17" s="51"/>
      <c r="O17" s="7"/>
    </row>
    <row r="18" spans="1:15" ht="54.6" customHeight="1" thickBot="1" x14ac:dyDescent="0.3">
      <c r="A18" s="126" t="s">
        <v>259</v>
      </c>
      <c r="B18" s="577" t="s">
        <v>260</v>
      </c>
      <c r="C18" s="578"/>
      <c r="D18" s="86" t="s">
        <v>767</v>
      </c>
      <c r="E18" s="86"/>
      <c r="F18" s="86" t="s">
        <v>293</v>
      </c>
      <c r="G18" s="86"/>
      <c r="H18" s="130" t="s">
        <v>698</v>
      </c>
      <c r="I18" s="130" t="s">
        <v>443</v>
      </c>
      <c r="J18" s="51"/>
      <c r="K18" s="52"/>
      <c r="L18" s="52"/>
      <c r="M18" s="52"/>
      <c r="N18" s="52"/>
    </row>
    <row r="19" spans="1:15" ht="86.45" customHeight="1" thickBot="1" x14ac:dyDescent="0.3">
      <c r="A19" s="90" t="s">
        <v>261</v>
      </c>
      <c r="B19" s="590" t="s">
        <v>262</v>
      </c>
      <c r="C19" s="591"/>
      <c r="D19" s="91" t="s">
        <v>263</v>
      </c>
      <c r="E19" s="91"/>
      <c r="F19" s="91" t="s">
        <v>294</v>
      </c>
      <c r="G19" s="91"/>
      <c r="H19" s="270" t="s">
        <v>768</v>
      </c>
      <c r="I19" s="124" t="s">
        <v>443</v>
      </c>
      <c r="J19" s="53"/>
      <c r="K19" s="53"/>
      <c r="L19" s="53"/>
      <c r="M19" s="53"/>
      <c r="N19" s="53"/>
    </row>
    <row r="20" spans="1:15" ht="12.75" customHeight="1" thickBot="1" x14ac:dyDescent="0.3">
      <c r="A20" s="82" t="s">
        <v>264</v>
      </c>
      <c r="B20" s="132"/>
      <c r="C20" s="129"/>
      <c r="D20" s="534" t="s">
        <v>577</v>
      </c>
      <c r="E20" s="534"/>
      <c r="F20" s="534"/>
      <c r="G20" s="534"/>
      <c r="H20" s="534"/>
      <c r="I20" s="534"/>
      <c r="J20" s="534"/>
      <c r="K20" s="534"/>
      <c r="L20" s="534"/>
      <c r="M20" s="534"/>
      <c r="N20" s="535"/>
    </row>
    <row r="21" spans="1:15" ht="12.75" customHeight="1" thickBot="1" x14ac:dyDescent="0.3">
      <c r="A21" s="125" t="s">
        <v>265</v>
      </c>
      <c r="B21" s="132"/>
      <c r="C21" s="129"/>
      <c r="D21" s="534" t="s">
        <v>578</v>
      </c>
      <c r="E21" s="534"/>
      <c r="F21" s="534"/>
      <c r="G21" s="534"/>
      <c r="H21" s="534"/>
      <c r="I21" s="534"/>
      <c r="J21" s="534"/>
      <c r="K21" s="534"/>
      <c r="L21" s="534"/>
      <c r="M21" s="534"/>
      <c r="N21" s="536"/>
    </row>
    <row r="22" spans="1:15" ht="144" customHeight="1" thickBot="1" x14ac:dyDescent="0.3">
      <c r="A22" s="178" t="s">
        <v>266</v>
      </c>
      <c r="B22" s="577" t="s">
        <v>267</v>
      </c>
      <c r="C22" s="608"/>
      <c r="D22" s="154" t="s">
        <v>444</v>
      </c>
      <c r="E22" s="179"/>
      <c r="F22" s="180" t="s">
        <v>293</v>
      </c>
      <c r="G22" s="181"/>
      <c r="H22" s="154" t="s">
        <v>699</v>
      </c>
      <c r="I22" s="154" t="s">
        <v>445</v>
      </c>
      <c r="J22" s="182">
        <f>K22+L22+M22+N22</f>
        <v>98.6</v>
      </c>
      <c r="K22" s="183"/>
      <c r="L22" s="183"/>
      <c r="M22" s="183">
        <v>98.6</v>
      </c>
      <c r="N22" s="183"/>
    </row>
    <row r="23" spans="1:15" ht="25.5" customHeight="1" x14ac:dyDescent="0.25">
      <c r="A23" s="541" t="s">
        <v>268</v>
      </c>
      <c r="B23" s="592" t="s">
        <v>269</v>
      </c>
      <c r="C23" s="593"/>
      <c r="D23" s="184" t="s">
        <v>296</v>
      </c>
      <c r="E23" s="184">
        <v>4</v>
      </c>
      <c r="F23" s="184"/>
      <c r="G23" s="184">
        <v>4</v>
      </c>
      <c r="H23" s="596" t="s">
        <v>742</v>
      </c>
      <c r="I23" s="592" t="s">
        <v>443</v>
      </c>
      <c r="J23" s="583">
        <v>61.234000000000002</v>
      </c>
      <c r="K23" s="583">
        <v>61.2</v>
      </c>
      <c r="L23" s="583"/>
      <c r="M23" s="586"/>
      <c r="N23" s="583"/>
      <c r="O23" s="7"/>
    </row>
    <row r="24" spans="1:15" ht="27" customHeight="1" x14ac:dyDescent="0.25">
      <c r="A24" s="542"/>
      <c r="B24" s="546"/>
      <c r="C24" s="547"/>
      <c r="D24" s="185" t="s">
        <v>297</v>
      </c>
      <c r="E24" s="185">
        <v>500</v>
      </c>
      <c r="F24" s="185"/>
      <c r="G24" s="185">
        <v>551.54</v>
      </c>
      <c r="H24" s="548"/>
      <c r="I24" s="598"/>
      <c r="J24" s="584"/>
      <c r="K24" s="584"/>
      <c r="L24" s="584"/>
      <c r="M24" s="584"/>
      <c r="N24" s="584"/>
      <c r="O24" s="7"/>
    </row>
    <row r="25" spans="1:15" ht="27" customHeight="1" x14ac:dyDescent="0.25">
      <c r="A25" s="542"/>
      <c r="B25" s="546"/>
      <c r="C25" s="547"/>
      <c r="D25" s="185" t="s">
        <v>298</v>
      </c>
      <c r="E25" s="185">
        <v>250</v>
      </c>
      <c r="F25" s="185"/>
      <c r="G25" s="185">
        <v>184.02</v>
      </c>
      <c r="H25" s="548"/>
      <c r="I25" s="598"/>
      <c r="J25" s="584"/>
      <c r="K25" s="584"/>
      <c r="L25" s="584"/>
      <c r="M25" s="584"/>
      <c r="N25" s="584"/>
      <c r="O25" s="7"/>
    </row>
    <row r="26" spans="1:15" ht="38.450000000000003" customHeight="1" thickBot="1" x14ac:dyDescent="0.3">
      <c r="A26" s="589"/>
      <c r="B26" s="594"/>
      <c r="C26" s="595"/>
      <c r="D26" s="156" t="s">
        <v>312</v>
      </c>
      <c r="E26" s="186">
        <v>100</v>
      </c>
      <c r="F26" s="186"/>
      <c r="G26" s="261">
        <v>59.22</v>
      </c>
      <c r="H26" s="597"/>
      <c r="I26" s="599"/>
      <c r="J26" s="585"/>
      <c r="K26" s="585"/>
      <c r="L26" s="585"/>
      <c r="M26" s="585"/>
      <c r="N26" s="585"/>
      <c r="O26" s="7"/>
    </row>
    <row r="27" spans="1:15" ht="84" customHeight="1" thickBot="1" x14ac:dyDescent="0.3">
      <c r="A27" s="178" t="s">
        <v>270</v>
      </c>
      <c r="B27" s="523" t="s">
        <v>446</v>
      </c>
      <c r="C27" s="524"/>
      <c r="D27" s="187" t="s">
        <v>447</v>
      </c>
      <c r="E27" s="89"/>
      <c r="F27" s="187" t="s">
        <v>293</v>
      </c>
      <c r="G27" s="89"/>
      <c r="H27" s="187" t="s">
        <v>743</v>
      </c>
      <c r="I27" s="89" t="s">
        <v>448</v>
      </c>
      <c r="J27" s="189">
        <v>2.14</v>
      </c>
      <c r="K27" s="262">
        <v>2.14</v>
      </c>
      <c r="L27" s="263"/>
      <c r="M27" s="264"/>
      <c r="N27" s="191"/>
      <c r="O27" s="15"/>
    </row>
    <row r="28" spans="1:15" ht="79.150000000000006" customHeight="1" thickBot="1" x14ac:dyDescent="0.3">
      <c r="A28" s="178" t="s">
        <v>449</v>
      </c>
      <c r="B28" s="523" t="s">
        <v>452</v>
      </c>
      <c r="C28" s="533"/>
      <c r="D28" s="187" t="s">
        <v>455</v>
      </c>
      <c r="E28" s="89"/>
      <c r="F28" s="187" t="s">
        <v>293</v>
      </c>
      <c r="G28" s="89"/>
      <c r="H28" s="187" t="s">
        <v>739</v>
      </c>
      <c r="I28" s="89" t="s">
        <v>620</v>
      </c>
      <c r="J28" s="196">
        <f>K28+L28+M28+N28</f>
        <v>124.50999999999999</v>
      </c>
      <c r="K28" s="190">
        <v>16.239999999999998</v>
      </c>
      <c r="L28" s="196"/>
      <c r="M28" s="190">
        <v>108.27</v>
      </c>
      <c r="N28" s="199"/>
      <c r="O28" s="7"/>
    </row>
    <row r="29" spans="1:15" ht="124.9" customHeight="1" thickBot="1" x14ac:dyDescent="0.3">
      <c r="A29" s="155" t="s">
        <v>450</v>
      </c>
      <c r="B29" s="523" t="s">
        <v>453</v>
      </c>
      <c r="C29" s="533"/>
      <c r="D29" s="188" t="s">
        <v>456</v>
      </c>
      <c r="E29" s="89"/>
      <c r="F29" s="188" t="s">
        <v>293</v>
      </c>
      <c r="G29" s="89"/>
      <c r="H29" s="188" t="s">
        <v>740</v>
      </c>
      <c r="I29" s="89" t="s">
        <v>621</v>
      </c>
      <c r="J29" s="189"/>
      <c r="K29" s="190"/>
      <c r="L29" s="263"/>
      <c r="M29" s="190"/>
      <c r="N29" s="191"/>
      <c r="O29" s="7"/>
    </row>
    <row r="30" spans="1:15" ht="88.9" customHeight="1" thickBot="1" x14ac:dyDescent="0.3">
      <c r="A30" s="178" t="s">
        <v>451</v>
      </c>
      <c r="B30" s="523" t="s">
        <v>454</v>
      </c>
      <c r="C30" s="533"/>
      <c r="D30" s="187" t="s">
        <v>457</v>
      </c>
      <c r="E30" s="192"/>
      <c r="F30" s="243" t="s">
        <v>293</v>
      </c>
      <c r="G30" s="192"/>
      <c r="H30" s="243" t="s">
        <v>741</v>
      </c>
      <c r="I30" s="192" t="s">
        <v>443</v>
      </c>
      <c r="J30" s="193">
        <v>30.8</v>
      </c>
      <c r="K30" s="194">
        <v>30.8</v>
      </c>
      <c r="L30" s="195"/>
      <c r="M30" s="198"/>
      <c r="N30" s="199"/>
      <c r="O30" s="7"/>
    </row>
    <row r="31" spans="1:15" ht="76.150000000000006" customHeight="1" thickBot="1" x14ac:dyDescent="0.3">
      <c r="A31" s="178" t="s">
        <v>458</v>
      </c>
      <c r="B31" s="523" t="s">
        <v>459</v>
      </c>
      <c r="C31" s="533"/>
      <c r="D31" s="187" t="s">
        <v>460</v>
      </c>
      <c r="E31" s="89"/>
      <c r="F31" s="187" t="s">
        <v>293</v>
      </c>
      <c r="G31" s="89"/>
      <c r="H31" s="187" t="s">
        <v>761</v>
      </c>
      <c r="I31" s="89" t="s">
        <v>461</v>
      </c>
      <c r="J31" s="196"/>
      <c r="K31" s="190"/>
      <c r="L31" s="197"/>
      <c r="M31" s="198"/>
      <c r="N31" s="199"/>
    </row>
    <row r="32" spans="1:15" ht="15.75" customHeight="1" x14ac:dyDescent="0.25">
      <c r="A32" s="587" t="s">
        <v>271</v>
      </c>
      <c r="B32" s="579" t="s">
        <v>18</v>
      </c>
      <c r="C32" s="534"/>
      <c r="D32" s="534"/>
      <c r="E32" s="534"/>
      <c r="F32" s="534"/>
      <c r="G32" s="534"/>
      <c r="H32" s="534"/>
      <c r="I32" s="534"/>
      <c r="J32" s="534"/>
      <c r="K32" s="534"/>
      <c r="L32" s="534"/>
      <c r="M32" s="534"/>
      <c r="N32" s="536"/>
    </row>
    <row r="33" spans="1:15" ht="16.5" customHeight="1" thickBot="1" x14ac:dyDescent="0.3">
      <c r="A33" s="588"/>
      <c r="B33" s="580" t="s">
        <v>272</v>
      </c>
      <c r="C33" s="581"/>
      <c r="D33" s="581"/>
      <c r="E33" s="581"/>
      <c r="F33" s="581"/>
      <c r="G33" s="581"/>
      <c r="H33" s="581"/>
      <c r="I33" s="581"/>
      <c r="J33" s="581"/>
      <c r="K33" s="581"/>
      <c r="L33" s="581"/>
      <c r="M33" s="581"/>
      <c r="N33" s="582"/>
    </row>
    <row r="34" spans="1:15" ht="84.6" customHeight="1" thickBot="1" x14ac:dyDescent="0.3">
      <c r="A34" s="201" t="s">
        <v>273</v>
      </c>
      <c r="B34" s="531" t="s">
        <v>462</v>
      </c>
      <c r="C34" s="532"/>
      <c r="D34" s="202" t="s">
        <v>463</v>
      </c>
      <c r="E34" s="202"/>
      <c r="F34" s="202" t="s">
        <v>293</v>
      </c>
      <c r="G34" s="202"/>
      <c r="H34" s="271" t="s">
        <v>769</v>
      </c>
      <c r="I34" s="202" t="s">
        <v>443</v>
      </c>
      <c r="J34" s="173"/>
      <c r="K34" s="173"/>
      <c r="L34" s="173"/>
      <c r="M34" s="173"/>
      <c r="N34" s="173"/>
    </row>
    <row r="35" spans="1:15" ht="65.45" customHeight="1" thickBot="1" x14ac:dyDescent="0.3">
      <c r="A35" s="157" t="s">
        <v>623</v>
      </c>
      <c r="B35" s="531" t="s">
        <v>624</v>
      </c>
      <c r="C35" s="533"/>
      <c r="D35" s="203" t="s">
        <v>625</v>
      </c>
      <c r="E35" s="204"/>
      <c r="F35" s="203"/>
      <c r="G35" s="203">
        <v>12</v>
      </c>
      <c r="H35" s="204" t="s">
        <v>700</v>
      </c>
      <c r="I35" s="203" t="s">
        <v>626</v>
      </c>
      <c r="J35" s="205"/>
      <c r="K35" s="206"/>
      <c r="L35" s="206"/>
      <c r="M35" s="205"/>
      <c r="N35" s="206"/>
      <c r="O35" s="7"/>
    </row>
    <row r="36" spans="1:15" ht="15" customHeight="1" thickBot="1" x14ac:dyDescent="0.3">
      <c r="A36" s="82" t="s">
        <v>274</v>
      </c>
      <c r="B36" s="207"/>
      <c r="C36" s="208"/>
      <c r="D36" s="519" t="s">
        <v>569</v>
      </c>
      <c r="E36" s="519"/>
      <c r="F36" s="519"/>
      <c r="G36" s="519"/>
      <c r="H36" s="519"/>
      <c r="I36" s="519"/>
      <c r="J36" s="519"/>
      <c r="K36" s="519"/>
      <c r="L36" s="519"/>
      <c r="M36" s="519"/>
      <c r="N36" s="520"/>
    </row>
    <row r="37" spans="1:15" ht="15" customHeight="1" thickBot="1" x14ac:dyDescent="0.3">
      <c r="A37" s="125" t="s">
        <v>275</v>
      </c>
      <c r="B37" s="207"/>
      <c r="C37" s="208"/>
      <c r="D37" s="519" t="s">
        <v>570</v>
      </c>
      <c r="E37" s="519"/>
      <c r="F37" s="519"/>
      <c r="G37" s="519"/>
      <c r="H37" s="519"/>
      <c r="I37" s="519"/>
      <c r="J37" s="519"/>
      <c r="K37" s="519"/>
      <c r="L37" s="519"/>
      <c r="M37" s="519"/>
      <c r="N37" s="520"/>
    </row>
    <row r="38" spans="1:15" ht="196.15" customHeight="1" thickBot="1" x14ac:dyDescent="0.3">
      <c r="A38" s="178" t="s">
        <v>276</v>
      </c>
      <c r="B38" s="523" t="s">
        <v>464</v>
      </c>
      <c r="C38" s="524"/>
      <c r="D38" s="154" t="s">
        <v>465</v>
      </c>
      <c r="E38" s="154"/>
      <c r="F38" s="154" t="s">
        <v>293</v>
      </c>
      <c r="G38" s="154"/>
      <c r="H38" s="256" t="s">
        <v>762</v>
      </c>
      <c r="I38" s="154" t="s">
        <v>622</v>
      </c>
      <c r="J38" s="117"/>
      <c r="K38" s="117"/>
      <c r="L38" s="117"/>
      <c r="M38" s="117"/>
      <c r="N38" s="117"/>
    </row>
    <row r="39" spans="1:15" ht="177.6" customHeight="1" thickBot="1" x14ac:dyDescent="0.3">
      <c r="A39" s="178" t="s">
        <v>277</v>
      </c>
      <c r="B39" s="523" t="s">
        <v>466</v>
      </c>
      <c r="C39" s="524"/>
      <c r="D39" s="154" t="s">
        <v>467</v>
      </c>
      <c r="E39" s="154"/>
      <c r="F39" s="154" t="s">
        <v>293</v>
      </c>
      <c r="G39" s="154"/>
      <c r="H39" s="154" t="s">
        <v>701</v>
      </c>
      <c r="I39" s="153" t="s">
        <v>443</v>
      </c>
      <c r="J39" s="210">
        <f>K39+L39+M39+N39</f>
        <v>4404</v>
      </c>
      <c r="K39" s="210">
        <v>933</v>
      </c>
      <c r="L39" s="210">
        <v>3330</v>
      </c>
      <c r="M39" s="211"/>
      <c r="N39" s="211">
        <v>141</v>
      </c>
      <c r="O39" s="15"/>
    </row>
    <row r="40" spans="1:15" ht="15.75" customHeight="1" thickBot="1" x14ac:dyDescent="0.3">
      <c r="A40" s="125" t="s">
        <v>278</v>
      </c>
      <c r="B40" s="207"/>
      <c r="C40" s="208"/>
      <c r="D40" s="519" t="s">
        <v>571</v>
      </c>
      <c r="E40" s="519"/>
      <c r="F40" s="519"/>
      <c r="G40" s="519"/>
      <c r="H40" s="519"/>
      <c r="I40" s="519"/>
      <c r="J40" s="519"/>
      <c r="K40" s="519"/>
      <c r="L40" s="519"/>
      <c r="M40" s="519"/>
      <c r="N40" s="520"/>
    </row>
    <row r="41" spans="1:15" s="4" customFormat="1" ht="110.45" customHeight="1" thickBot="1" x14ac:dyDescent="0.3">
      <c r="A41" s="201" t="s">
        <v>279</v>
      </c>
      <c r="B41" s="531" t="s">
        <v>280</v>
      </c>
      <c r="C41" s="532"/>
      <c r="D41" s="202" t="s">
        <v>281</v>
      </c>
      <c r="E41" s="202"/>
      <c r="F41" s="202" t="s">
        <v>293</v>
      </c>
      <c r="G41" s="202"/>
      <c r="H41" s="218" t="s">
        <v>709</v>
      </c>
      <c r="I41" s="202" t="s">
        <v>443</v>
      </c>
      <c r="J41" s="212"/>
      <c r="K41" s="212"/>
      <c r="L41" s="212"/>
      <c r="M41" s="212"/>
      <c r="N41" s="212"/>
    </row>
    <row r="42" spans="1:15" s="4" customFormat="1" ht="109.9" customHeight="1" thickBot="1" x14ac:dyDescent="0.3">
      <c r="A42" s="213" t="s">
        <v>627</v>
      </c>
      <c r="B42" s="521" t="s">
        <v>629</v>
      </c>
      <c r="C42" s="533"/>
      <c r="D42" s="214" t="s">
        <v>628</v>
      </c>
      <c r="E42" s="214"/>
      <c r="F42" s="214" t="s">
        <v>293</v>
      </c>
      <c r="G42" s="214"/>
      <c r="H42" s="307" t="s">
        <v>788</v>
      </c>
      <c r="I42" s="214" t="s">
        <v>443</v>
      </c>
      <c r="J42" s="215"/>
      <c r="K42" s="215"/>
      <c r="L42" s="215"/>
      <c r="M42" s="216"/>
      <c r="N42" s="216"/>
    </row>
    <row r="43" spans="1:15" ht="76.150000000000006" customHeight="1" thickBot="1" x14ac:dyDescent="0.3">
      <c r="A43" s="213" t="s">
        <v>282</v>
      </c>
      <c r="B43" s="521" t="s">
        <v>283</v>
      </c>
      <c r="C43" s="522"/>
      <c r="D43" s="277" t="s">
        <v>284</v>
      </c>
      <c r="E43" s="277"/>
      <c r="F43" s="291" t="s">
        <v>293</v>
      </c>
      <c r="G43" s="277"/>
      <c r="H43" s="277" t="s">
        <v>780</v>
      </c>
      <c r="I43" s="277" t="s">
        <v>443</v>
      </c>
      <c r="J43" s="292"/>
      <c r="K43" s="292"/>
      <c r="L43" s="292"/>
      <c r="M43" s="293"/>
      <c r="N43" s="293"/>
    </row>
    <row r="44" spans="1:15" ht="203.45" customHeight="1" thickBot="1" x14ac:dyDescent="0.3">
      <c r="A44" s="213" t="s">
        <v>588</v>
      </c>
      <c r="B44" s="521" t="s">
        <v>589</v>
      </c>
      <c r="C44" s="522"/>
      <c r="D44" s="277" t="s">
        <v>590</v>
      </c>
      <c r="E44" s="277"/>
      <c r="F44" s="291" t="s">
        <v>294</v>
      </c>
      <c r="G44" s="277"/>
      <c r="H44" s="277" t="s">
        <v>771</v>
      </c>
      <c r="I44" s="277" t="s">
        <v>443</v>
      </c>
      <c r="J44" s="292"/>
      <c r="K44" s="292"/>
      <c r="L44" s="292"/>
      <c r="M44" s="293"/>
      <c r="N44" s="293"/>
    </row>
    <row r="45" spans="1:15" ht="15.75" customHeight="1" thickBot="1" x14ac:dyDescent="0.3">
      <c r="A45" s="82" t="s">
        <v>285</v>
      </c>
      <c r="B45" s="207"/>
      <c r="C45" s="208"/>
      <c r="D45" s="519" t="s">
        <v>572</v>
      </c>
      <c r="E45" s="519"/>
      <c r="F45" s="519"/>
      <c r="G45" s="519"/>
      <c r="H45" s="519"/>
      <c r="I45" s="519"/>
      <c r="J45" s="519"/>
      <c r="K45" s="519"/>
      <c r="L45" s="519"/>
      <c r="M45" s="519"/>
      <c r="N45" s="530"/>
    </row>
    <row r="46" spans="1:15" ht="15.75" customHeight="1" thickBot="1" x14ac:dyDescent="0.3">
      <c r="A46" s="125" t="s">
        <v>286</v>
      </c>
      <c r="B46" s="207"/>
      <c r="C46" s="208"/>
      <c r="D46" s="519" t="s">
        <v>573</v>
      </c>
      <c r="E46" s="519"/>
      <c r="F46" s="519"/>
      <c r="G46" s="519"/>
      <c r="H46" s="519"/>
      <c r="I46" s="519"/>
      <c r="J46" s="519"/>
      <c r="K46" s="519"/>
      <c r="L46" s="519"/>
      <c r="M46" s="519"/>
      <c r="N46" s="520"/>
    </row>
    <row r="47" spans="1:15" ht="325.89999999999998" customHeight="1" thickBot="1" x14ac:dyDescent="0.3">
      <c r="A47" s="201" t="s">
        <v>468</v>
      </c>
      <c r="B47" s="531" t="s">
        <v>469</v>
      </c>
      <c r="C47" s="532"/>
      <c r="D47" s="202" t="s">
        <v>470</v>
      </c>
      <c r="E47" s="202"/>
      <c r="F47" s="202" t="s">
        <v>293</v>
      </c>
      <c r="G47" s="202"/>
      <c r="H47" s="218" t="s">
        <v>702</v>
      </c>
      <c r="I47" s="202" t="s">
        <v>630</v>
      </c>
      <c r="J47" s="219">
        <f>K47+L47+M47+N47</f>
        <v>963</v>
      </c>
      <c r="K47" s="219">
        <v>416.1</v>
      </c>
      <c r="L47" s="219"/>
      <c r="M47" s="219">
        <v>546.9</v>
      </c>
      <c r="N47" s="219"/>
    </row>
    <row r="48" spans="1:15" ht="37.15" customHeight="1" thickBot="1" x14ac:dyDescent="0.3">
      <c r="A48" s="175" t="s">
        <v>544</v>
      </c>
      <c r="B48" s="531" t="s">
        <v>545</v>
      </c>
      <c r="C48" s="532"/>
      <c r="D48" s="177" t="s">
        <v>546</v>
      </c>
      <c r="E48" s="177"/>
      <c r="F48" s="177" t="s">
        <v>293</v>
      </c>
      <c r="G48" s="177"/>
      <c r="H48" s="220" t="s">
        <v>703</v>
      </c>
      <c r="I48" s="220" t="s">
        <v>631</v>
      </c>
      <c r="J48" s="221">
        <f>K48+L48+M48+N48</f>
        <v>9</v>
      </c>
      <c r="K48" s="222">
        <v>9</v>
      </c>
      <c r="L48" s="223"/>
      <c r="M48" s="222"/>
      <c r="N48" s="223"/>
    </row>
    <row r="49" spans="1:15" ht="109.9" customHeight="1" thickBot="1" x14ac:dyDescent="0.3">
      <c r="A49" s="175" t="s">
        <v>547</v>
      </c>
      <c r="B49" s="531" t="s">
        <v>548</v>
      </c>
      <c r="C49" s="532"/>
      <c r="D49" s="177" t="s">
        <v>549</v>
      </c>
      <c r="E49" s="177"/>
      <c r="F49" s="177" t="s">
        <v>293</v>
      </c>
      <c r="G49" s="177"/>
      <c r="H49" s="220" t="s">
        <v>704</v>
      </c>
      <c r="I49" s="220" t="s">
        <v>632</v>
      </c>
      <c r="J49" s="221">
        <f t="shared" ref="J49" si="0">K49+L49+M49+N49</f>
        <v>518.80000000000007</v>
      </c>
      <c r="K49" s="222">
        <v>512.6</v>
      </c>
      <c r="L49" s="222"/>
      <c r="M49" s="222">
        <v>6.2</v>
      </c>
      <c r="N49" s="222"/>
    </row>
    <row r="50" spans="1:15" ht="86.45" customHeight="1" thickBot="1" x14ac:dyDescent="0.3">
      <c r="A50" s="201" t="s">
        <v>471</v>
      </c>
      <c r="B50" s="531" t="s">
        <v>473</v>
      </c>
      <c r="C50" s="533"/>
      <c r="D50" s="202" t="s">
        <v>476</v>
      </c>
      <c r="E50" s="202"/>
      <c r="F50" s="202" t="s">
        <v>293</v>
      </c>
      <c r="G50" s="202"/>
      <c r="H50" s="202" t="s">
        <v>705</v>
      </c>
      <c r="I50" s="202" t="s">
        <v>633</v>
      </c>
      <c r="J50" s="219">
        <f>K50+L50+M50+N50</f>
        <v>175.4</v>
      </c>
      <c r="K50" s="219">
        <v>79.7</v>
      </c>
      <c r="L50" s="219"/>
      <c r="M50" s="219">
        <v>95.7</v>
      </c>
      <c r="N50" s="219"/>
      <c r="O50" s="10"/>
    </row>
    <row r="51" spans="1:15" ht="88.15" customHeight="1" thickBot="1" x14ac:dyDescent="0.3">
      <c r="A51" s="175" t="s">
        <v>287</v>
      </c>
      <c r="B51" s="531" t="s">
        <v>474</v>
      </c>
      <c r="C51" s="533"/>
      <c r="D51" s="177" t="s">
        <v>477</v>
      </c>
      <c r="E51" s="177"/>
      <c r="F51" s="177" t="s">
        <v>293</v>
      </c>
      <c r="G51" s="177"/>
      <c r="H51" s="177" t="s">
        <v>706</v>
      </c>
      <c r="I51" s="177" t="s">
        <v>443</v>
      </c>
      <c r="J51" s="224">
        <f>K51+L51+M51+N51</f>
        <v>2600.4</v>
      </c>
      <c r="K51" s="225">
        <v>2600.4</v>
      </c>
      <c r="L51" s="226"/>
      <c r="M51" s="227"/>
      <c r="N51" s="227"/>
    </row>
    <row r="52" spans="1:15" ht="75.599999999999994" customHeight="1" thickBot="1" x14ac:dyDescent="0.3">
      <c r="A52" s="175" t="s">
        <v>472</v>
      </c>
      <c r="B52" s="531" t="s">
        <v>475</v>
      </c>
      <c r="C52" s="533"/>
      <c r="D52" s="177" t="s">
        <v>478</v>
      </c>
      <c r="E52" s="177"/>
      <c r="F52" s="177"/>
      <c r="G52" s="177" t="s">
        <v>293</v>
      </c>
      <c r="H52" s="244" t="s">
        <v>642</v>
      </c>
      <c r="I52" s="220" t="s">
        <v>632</v>
      </c>
      <c r="J52" s="57"/>
      <c r="K52" s="57"/>
      <c r="L52" s="57"/>
      <c r="M52" s="57"/>
      <c r="N52" s="57"/>
    </row>
    <row r="53" spans="1:15" ht="15" customHeight="1" thickBot="1" x14ac:dyDescent="0.3">
      <c r="A53" s="200" t="s">
        <v>288</v>
      </c>
      <c r="B53" s="207"/>
      <c r="C53" s="209"/>
      <c r="D53" s="519" t="s">
        <v>576</v>
      </c>
      <c r="E53" s="519"/>
      <c r="F53" s="519"/>
      <c r="G53" s="519"/>
      <c r="H53" s="519"/>
      <c r="I53" s="519"/>
      <c r="J53" s="519"/>
      <c r="K53" s="519"/>
      <c r="L53" s="519"/>
      <c r="M53" s="519"/>
      <c r="N53" s="520"/>
    </row>
    <row r="54" spans="1:15" ht="136.15" customHeight="1" thickBot="1" x14ac:dyDescent="0.3">
      <c r="A54" s="213" t="s">
        <v>591</v>
      </c>
      <c r="B54" s="521" t="s">
        <v>592</v>
      </c>
      <c r="C54" s="522"/>
      <c r="D54" s="214" t="s">
        <v>593</v>
      </c>
      <c r="E54" s="214"/>
      <c r="F54" s="214" t="s">
        <v>293</v>
      </c>
      <c r="G54" s="214"/>
      <c r="H54" s="257" t="s">
        <v>781</v>
      </c>
      <c r="I54" s="277" t="s">
        <v>432</v>
      </c>
      <c r="J54" s="289"/>
      <c r="K54" s="289"/>
      <c r="L54" s="290"/>
      <c r="M54" s="290"/>
      <c r="N54" s="290"/>
    </row>
    <row r="55" spans="1:15" ht="76.150000000000006" customHeight="1" thickBot="1" x14ac:dyDescent="0.3">
      <c r="A55" s="178" t="s">
        <v>289</v>
      </c>
      <c r="B55" s="523" t="s">
        <v>290</v>
      </c>
      <c r="C55" s="524"/>
      <c r="D55" s="176" t="s">
        <v>291</v>
      </c>
      <c r="E55" s="176"/>
      <c r="F55" s="176" t="s">
        <v>293</v>
      </c>
      <c r="G55" s="176"/>
      <c r="H55" s="255" t="s">
        <v>763</v>
      </c>
      <c r="I55" s="214" t="s">
        <v>432</v>
      </c>
      <c r="J55" s="54"/>
      <c r="K55" s="54"/>
      <c r="L55" s="54"/>
      <c r="M55" s="54"/>
      <c r="N55" s="54"/>
    </row>
    <row r="56" spans="1:15" ht="59.45" customHeight="1" thickBot="1" x14ac:dyDescent="0.3">
      <c r="A56" s="90" t="s">
        <v>550</v>
      </c>
      <c r="B56" s="525" t="s">
        <v>551</v>
      </c>
      <c r="C56" s="526"/>
      <c r="D56" s="217" t="s">
        <v>552</v>
      </c>
      <c r="E56" s="217"/>
      <c r="F56" s="217"/>
      <c r="G56" s="217" t="s">
        <v>294</v>
      </c>
      <c r="H56" s="92" t="s">
        <v>787</v>
      </c>
      <c r="I56" s="217" t="s">
        <v>461</v>
      </c>
      <c r="J56" s="44"/>
      <c r="K56" s="44"/>
      <c r="L56" s="44"/>
      <c r="M56" s="44"/>
      <c r="N56" s="44"/>
    </row>
    <row r="57" spans="1:15" ht="16.899999999999999" customHeight="1" thickBot="1" x14ac:dyDescent="0.3">
      <c r="A57" s="228" t="s">
        <v>479</v>
      </c>
      <c r="B57" s="229"/>
      <c r="C57" s="529" t="s">
        <v>574</v>
      </c>
      <c r="D57" s="529"/>
      <c r="E57" s="529"/>
      <c r="F57" s="529"/>
      <c r="G57" s="529"/>
      <c r="H57" s="529"/>
      <c r="I57" s="529"/>
      <c r="J57" s="529"/>
      <c r="K57" s="529"/>
      <c r="L57" s="529"/>
      <c r="M57" s="529"/>
      <c r="N57" s="230"/>
    </row>
    <row r="58" spans="1:15" ht="16.899999999999999" customHeight="1" thickBot="1" x14ac:dyDescent="0.3">
      <c r="A58" s="231" t="s">
        <v>480</v>
      </c>
      <c r="B58" s="232"/>
      <c r="C58" s="233"/>
      <c r="D58" s="527" t="s">
        <v>575</v>
      </c>
      <c r="E58" s="527"/>
      <c r="F58" s="527"/>
      <c r="G58" s="527"/>
      <c r="H58" s="527"/>
      <c r="I58" s="527"/>
      <c r="J58" s="527"/>
      <c r="K58" s="527"/>
      <c r="L58" s="527"/>
      <c r="M58" s="527"/>
      <c r="N58" s="528"/>
    </row>
    <row r="59" spans="1:15" ht="157.9" customHeight="1" thickBot="1" x14ac:dyDescent="0.3">
      <c r="A59" s="178" t="s">
        <v>481</v>
      </c>
      <c r="B59" s="523" t="s">
        <v>483</v>
      </c>
      <c r="C59" s="524"/>
      <c r="D59" s="176" t="s">
        <v>485</v>
      </c>
      <c r="E59" s="176"/>
      <c r="F59" s="176" t="s">
        <v>293</v>
      </c>
      <c r="G59" s="176"/>
      <c r="H59" s="174" t="s">
        <v>707</v>
      </c>
      <c r="I59" s="234" t="s">
        <v>634</v>
      </c>
      <c r="J59" s="235">
        <f>K59+L59+M59+N59</f>
        <v>800.2</v>
      </c>
      <c r="K59" s="210">
        <v>800.2</v>
      </c>
      <c r="L59" s="210"/>
      <c r="M59" s="235"/>
      <c r="N59" s="235"/>
    </row>
    <row r="60" spans="1:15" ht="158.44999999999999" customHeight="1" thickBot="1" x14ac:dyDescent="0.3">
      <c r="A60" s="90" t="s">
        <v>482</v>
      </c>
      <c r="B60" s="525" t="s">
        <v>484</v>
      </c>
      <c r="C60" s="526"/>
      <c r="D60" s="217" t="s">
        <v>486</v>
      </c>
      <c r="E60" s="217"/>
      <c r="F60" s="217" t="s">
        <v>294</v>
      </c>
      <c r="G60" s="217"/>
      <c r="H60" s="92" t="s">
        <v>770</v>
      </c>
      <c r="I60" s="92" t="s">
        <v>487</v>
      </c>
      <c r="J60" s="235"/>
      <c r="K60" s="235"/>
      <c r="L60" s="235"/>
      <c r="M60" s="235"/>
      <c r="N60" s="235"/>
    </row>
    <row r="61" spans="1:15" ht="15.75" thickBot="1" x14ac:dyDescent="0.3">
      <c r="A61" s="35"/>
      <c r="B61" s="46"/>
      <c r="C61" s="36"/>
      <c r="D61" s="36"/>
      <c r="E61" s="36"/>
      <c r="F61" s="36"/>
      <c r="G61" s="36"/>
      <c r="H61" s="36"/>
      <c r="I61" s="304" t="s">
        <v>300</v>
      </c>
      <c r="J61" s="305">
        <f>J9+J10+J12+J15+J16+J17+J18+J19+J22+J23+J27+J28+J29+J30+J31+J34+J35+J38+J39+J41+J42+J43+J44+J47+J48+J49+J50+J51+J52+J54+J55+J56+J59+J60</f>
        <v>16323.664000000001</v>
      </c>
      <c r="K61" s="305">
        <f>K9+K10+K12+K15+K16+K17+K18+K19+K22+K23+K27+K28+K29+K30+K31+K34+K35+K38+K39+K41+K42+K43+K44+K47+K48+K49+K50+K51+K52+K54+K55+K56+K59+K60</f>
        <v>5605.38</v>
      </c>
      <c r="L61" s="306">
        <f>L9+L10+L12+L15+L16+L17+L18+L19+L22+L23+L27+L28+L29+L30+L31+L34+L35+L38+L39+L41+L42+L43+L44+L47+L48+L49+L50+L51+L52+L54+L55+L56+L59+L60</f>
        <v>3330</v>
      </c>
      <c r="M61" s="305">
        <f>M9+M10+M12+M15+M16+M17+M18+M19+M22+M23+M27+M28+M29+M30+M31+M34+M35+M38+M39+M41+M42+M43+M44+M47+M48+M49+M50+M51+M52+M54+M55+M56+M59+M60</f>
        <v>3957.1354999999999</v>
      </c>
      <c r="N61" s="305">
        <f>N9+N10+N12+N15+N16+N17+N18+N19+N22+N23+N27+N28+N29+N30+N31+N34+N35+N38+N39+N41+N42+N43+N44+N47+N48+N49+N50+N51+N52+N54+N55+N56+N59+N60</f>
        <v>3431.2078349999992</v>
      </c>
      <c r="O61" s="8"/>
    </row>
    <row r="62" spans="1:15" x14ac:dyDescent="0.25">
      <c r="A62" s="58"/>
      <c r="B62" s="58"/>
      <c r="C62" s="58"/>
      <c r="D62" s="58"/>
      <c r="E62" s="58"/>
      <c r="F62" s="58"/>
      <c r="G62" s="58"/>
      <c r="H62" s="58"/>
      <c r="I62" s="58"/>
      <c r="J62" s="59"/>
      <c r="K62" s="58"/>
      <c r="L62" s="58"/>
      <c r="M62" s="58"/>
      <c r="N62" s="58"/>
    </row>
    <row r="63" spans="1:15" x14ac:dyDescent="0.25">
      <c r="A63" s="5"/>
      <c r="B63" s="1"/>
      <c r="C63" s="1"/>
      <c r="D63" s="1"/>
      <c r="E63" s="1"/>
      <c r="F63" s="1"/>
      <c r="G63" s="1"/>
      <c r="H63" s="1"/>
      <c r="I63" s="1"/>
      <c r="J63" s="1"/>
      <c r="K63" s="1"/>
      <c r="L63" s="1"/>
      <c r="M63" s="1"/>
      <c r="N63" s="1"/>
    </row>
    <row r="64" spans="1:15" x14ac:dyDescent="0.25">
      <c r="A64" s="5"/>
      <c r="B64" s="1"/>
      <c r="C64" s="1"/>
      <c r="D64" s="1"/>
      <c r="E64" s="1"/>
      <c r="F64" s="1"/>
      <c r="G64" s="1"/>
      <c r="H64" s="1"/>
      <c r="I64" s="1"/>
      <c r="J64" s="1"/>
      <c r="K64" s="1"/>
      <c r="L64" s="1"/>
      <c r="M64" s="1"/>
      <c r="N64" s="1"/>
    </row>
    <row r="65" spans="1:14" x14ac:dyDescent="0.25">
      <c r="A65" s="5"/>
      <c r="B65" s="1"/>
      <c r="C65" s="1"/>
      <c r="D65" s="1"/>
      <c r="E65" s="1"/>
      <c r="F65" s="1"/>
      <c r="G65" s="1"/>
      <c r="H65" s="1"/>
      <c r="I65" s="1"/>
      <c r="J65" s="1"/>
      <c r="K65" s="1"/>
      <c r="L65" s="1"/>
      <c r="M65" s="1"/>
      <c r="N65" s="1"/>
    </row>
    <row r="66" spans="1:14" x14ac:dyDescent="0.25">
      <c r="A66" s="5"/>
      <c r="B66" s="1"/>
      <c r="C66" s="1"/>
      <c r="D66" s="1"/>
      <c r="E66" s="1"/>
      <c r="F66" s="1"/>
      <c r="G66" s="1"/>
      <c r="H66" s="1"/>
      <c r="I66" s="1"/>
      <c r="J66" s="1"/>
      <c r="K66" s="1"/>
      <c r="L66" s="1"/>
      <c r="M66" s="1"/>
      <c r="N66" s="1"/>
    </row>
    <row r="67" spans="1:14" x14ac:dyDescent="0.25">
      <c r="A67" s="5"/>
      <c r="B67" s="1"/>
      <c r="C67" s="1"/>
      <c r="D67" s="1"/>
      <c r="E67" s="1"/>
      <c r="F67" s="1"/>
      <c r="G67" s="1"/>
      <c r="H67" s="1"/>
      <c r="I67" s="1"/>
      <c r="J67" s="1"/>
      <c r="K67" s="1"/>
      <c r="L67" s="1"/>
      <c r="M67" s="1"/>
      <c r="N67" s="1"/>
    </row>
    <row r="68" spans="1:14" x14ac:dyDescent="0.25">
      <c r="A68" s="5"/>
      <c r="B68" s="1"/>
      <c r="C68" s="1"/>
      <c r="D68" s="1"/>
      <c r="E68" s="1"/>
      <c r="F68" s="1"/>
      <c r="G68" s="1"/>
      <c r="H68" s="1"/>
      <c r="I68" s="1"/>
      <c r="J68" s="1"/>
      <c r="K68" s="1"/>
      <c r="L68" s="1"/>
      <c r="M68" s="1"/>
      <c r="N68" s="1"/>
    </row>
    <row r="69" spans="1:14" x14ac:dyDescent="0.25">
      <c r="A69" s="5"/>
      <c r="B69" s="1"/>
      <c r="C69" s="1"/>
      <c r="D69" s="1"/>
      <c r="E69" s="1"/>
      <c r="F69" s="1"/>
      <c r="G69" s="1"/>
      <c r="H69" s="1"/>
      <c r="I69" s="1"/>
      <c r="J69" s="1"/>
      <c r="K69" s="1"/>
      <c r="L69" s="1"/>
      <c r="M69" s="1"/>
      <c r="N69" s="1"/>
    </row>
    <row r="70" spans="1:14" x14ac:dyDescent="0.25">
      <c r="A70" s="5"/>
      <c r="B70" s="1"/>
      <c r="C70" s="1"/>
      <c r="D70" s="1"/>
      <c r="E70" s="1"/>
      <c r="F70" s="1"/>
      <c r="G70" s="1"/>
      <c r="H70" s="1"/>
      <c r="I70" s="1"/>
      <c r="J70" s="1"/>
      <c r="K70" s="1"/>
      <c r="L70" s="1"/>
      <c r="M70" s="1"/>
      <c r="N70" s="1"/>
    </row>
    <row r="71" spans="1:14" x14ac:dyDescent="0.25">
      <c r="A71" s="5"/>
      <c r="B71" s="1"/>
      <c r="C71" s="1"/>
      <c r="D71" s="1"/>
      <c r="E71" s="1"/>
      <c r="F71" s="1"/>
      <c r="G71" s="1"/>
      <c r="H71" s="1"/>
      <c r="I71" s="1"/>
      <c r="J71" s="1"/>
      <c r="K71" s="1"/>
      <c r="L71" s="1"/>
      <c r="M71" s="1"/>
      <c r="N71" s="1"/>
    </row>
    <row r="72" spans="1:14" x14ac:dyDescent="0.25">
      <c r="A72" s="5"/>
      <c r="B72" s="1"/>
      <c r="C72" s="1"/>
      <c r="D72" s="1"/>
      <c r="E72" s="1"/>
      <c r="F72" s="1"/>
      <c r="G72" s="1"/>
      <c r="H72" s="1"/>
      <c r="I72" s="1"/>
      <c r="J72" s="1"/>
      <c r="K72" s="1"/>
      <c r="L72" s="1"/>
      <c r="M72" s="1"/>
      <c r="N72" s="1"/>
    </row>
    <row r="73" spans="1:14" x14ac:dyDescent="0.25">
      <c r="A73" s="5"/>
      <c r="B73" s="1"/>
      <c r="C73" s="1"/>
      <c r="D73" s="1"/>
      <c r="E73" s="1"/>
      <c r="F73" s="1"/>
      <c r="G73" s="1"/>
      <c r="H73" s="1"/>
      <c r="I73" s="1"/>
      <c r="J73" s="1"/>
      <c r="K73" s="1"/>
      <c r="L73" s="1"/>
      <c r="M73" s="1"/>
      <c r="N73" s="1"/>
    </row>
    <row r="74" spans="1:14" x14ac:dyDescent="0.25">
      <c r="A74" s="5"/>
      <c r="B74" s="1"/>
      <c r="C74" s="1"/>
      <c r="D74" s="1"/>
      <c r="E74" s="1"/>
      <c r="F74" s="1"/>
      <c r="G74" s="1"/>
      <c r="H74" s="1"/>
      <c r="I74" s="1"/>
      <c r="J74" s="1"/>
      <c r="K74" s="1"/>
      <c r="L74" s="1"/>
      <c r="M74" s="1"/>
      <c r="N74" s="1"/>
    </row>
  </sheetData>
  <mergeCells count="89">
    <mergeCell ref="A12:A13"/>
    <mergeCell ref="B12:C13"/>
    <mergeCell ref="D12:D13"/>
    <mergeCell ref="D14:N14"/>
    <mergeCell ref="B22:C22"/>
    <mergeCell ref="B16:C16"/>
    <mergeCell ref="L12:L13"/>
    <mergeCell ref="M12:M13"/>
    <mergeCell ref="D20:N20"/>
    <mergeCell ref="D21:N21"/>
    <mergeCell ref="B17:C17"/>
    <mergeCell ref="M23:M26"/>
    <mergeCell ref="N23:N26"/>
    <mergeCell ref="A32:A33"/>
    <mergeCell ref="A23:A26"/>
    <mergeCell ref="B19:C19"/>
    <mergeCell ref="B23:C26"/>
    <mergeCell ref="H23:H26"/>
    <mergeCell ref="I23:I26"/>
    <mergeCell ref="K23:K26"/>
    <mergeCell ref="L23:L26"/>
    <mergeCell ref="B50:C50"/>
    <mergeCell ref="B35:C35"/>
    <mergeCell ref="B42:C42"/>
    <mergeCell ref="B18:C18"/>
    <mergeCell ref="B49:C49"/>
    <mergeCell ref="B47:C47"/>
    <mergeCell ref="B27:C27"/>
    <mergeCell ref="J3:J5"/>
    <mergeCell ref="B41:C41"/>
    <mergeCell ref="B43:C43"/>
    <mergeCell ref="B39:C39"/>
    <mergeCell ref="B38:C38"/>
    <mergeCell ref="J12:J13"/>
    <mergeCell ref="B34:C34"/>
    <mergeCell ref="D36:N36"/>
    <mergeCell ref="B15:C15"/>
    <mergeCell ref="B32:N32"/>
    <mergeCell ref="B33:N33"/>
    <mergeCell ref="B31:C31"/>
    <mergeCell ref="B30:C30"/>
    <mergeCell ref="B28:C28"/>
    <mergeCell ref="B29:C29"/>
    <mergeCell ref="J23:J26"/>
    <mergeCell ref="A10:A11"/>
    <mergeCell ref="B10:C11"/>
    <mergeCell ref="D10:D11"/>
    <mergeCell ref="E10:E11"/>
    <mergeCell ref="K3:N4"/>
    <mergeCell ref="D6:N6"/>
    <mergeCell ref="A2:A5"/>
    <mergeCell ref="B2:C5"/>
    <mergeCell ref="D2:D5"/>
    <mergeCell ref="F2:G2"/>
    <mergeCell ref="H2:N2"/>
    <mergeCell ref="E3:E5"/>
    <mergeCell ref="F3:F5"/>
    <mergeCell ref="G3:G5"/>
    <mergeCell ref="H3:H5"/>
    <mergeCell ref="I3:I5"/>
    <mergeCell ref="D7:N7"/>
    <mergeCell ref="D8:N8"/>
    <mergeCell ref="B9:C9"/>
    <mergeCell ref="N12:N13"/>
    <mergeCell ref="K12:K13"/>
    <mergeCell ref="E12:E13"/>
    <mergeCell ref="I12:I13"/>
    <mergeCell ref="I10:I11"/>
    <mergeCell ref="J10:J11"/>
    <mergeCell ref="K10:K11"/>
    <mergeCell ref="L10:L11"/>
    <mergeCell ref="M10:M11"/>
    <mergeCell ref="N10:N11"/>
    <mergeCell ref="D40:N40"/>
    <mergeCell ref="D37:N37"/>
    <mergeCell ref="B44:C44"/>
    <mergeCell ref="B59:C59"/>
    <mergeCell ref="B60:C60"/>
    <mergeCell ref="D58:N58"/>
    <mergeCell ref="C57:M57"/>
    <mergeCell ref="B54:C54"/>
    <mergeCell ref="B55:C55"/>
    <mergeCell ref="D53:N53"/>
    <mergeCell ref="D45:N45"/>
    <mergeCell ref="D46:N46"/>
    <mergeCell ref="B48:C48"/>
    <mergeCell ref="B56:C56"/>
    <mergeCell ref="B51:C51"/>
    <mergeCell ref="B52:C52"/>
  </mergeCells>
  <pageMargins left="0.7" right="0.7" top="0.75" bottom="0.75" header="0.3" footer="0.3"/>
  <pageSetup paperSize="9"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17"/>
  <sheetViews>
    <sheetView zoomScaleNormal="100" workbookViewId="0">
      <selection activeCell="E19" sqref="E19"/>
    </sheetView>
  </sheetViews>
  <sheetFormatPr defaultRowHeight="15" x14ac:dyDescent="0.25"/>
  <cols>
    <col min="1" max="1" width="15" customWidth="1"/>
    <col min="2" max="2" width="47.42578125" customWidth="1"/>
  </cols>
  <sheetData>
    <row r="2" spans="1:2" x14ac:dyDescent="0.25">
      <c r="A2" s="37" t="s">
        <v>488</v>
      </c>
      <c r="B2" s="37"/>
    </row>
    <row r="3" spans="1:2" x14ac:dyDescent="0.25">
      <c r="A3" s="10"/>
      <c r="B3" s="10"/>
    </row>
    <row r="4" spans="1:2" x14ac:dyDescent="0.25">
      <c r="A4" s="10" t="s">
        <v>30</v>
      </c>
      <c r="B4" s="10" t="s">
        <v>489</v>
      </c>
    </row>
    <row r="5" spans="1:2" x14ac:dyDescent="0.25">
      <c r="A5" s="10" t="s">
        <v>325</v>
      </c>
      <c r="B5" s="10" t="s">
        <v>490</v>
      </c>
    </row>
    <row r="6" spans="1:2" x14ac:dyDescent="0.25">
      <c r="A6" s="10" t="s">
        <v>491</v>
      </c>
      <c r="B6" s="10" t="s">
        <v>510</v>
      </c>
    </row>
    <row r="7" spans="1:2" x14ac:dyDescent="0.25">
      <c r="A7" s="10" t="s">
        <v>492</v>
      </c>
      <c r="B7" s="10" t="s">
        <v>493</v>
      </c>
    </row>
    <row r="8" spans="1:2" x14ac:dyDescent="0.25">
      <c r="A8" s="10" t="s">
        <v>494</v>
      </c>
      <c r="B8" s="10" t="s">
        <v>495</v>
      </c>
    </row>
    <row r="9" spans="1:2" x14ac:dyDescent="0.25">
      <c r="A9" s="10" t="s">
        <v>496</v>
      </c>
      <c r="B9" s="10" t="s">
        <v>497</v>
      </c>
    </row>
    <row r="10" spans="1:2" x14ac:dyDescent="0.25">
      <c r="A10" s="10" t="s">
        <v>498</v>
      </c>
      <c r="B10" s="10" t="s">
        <v>499</v>
      </c>
    </row>
    <row r="11" spans="1:2" x14ac:dyDescent="0.25">
      <c r="A11" s="10" t="s">
        <v>500</v>
      </c>
      <c r="B11" s="10" t="s">
        <v>501</v>
      </c>
    </row>
    <row r="12" spans="1:2" x14ac:dyDescent="0.25">
      <c r="A12" s="118" t="s">
        <v>652</v>
      </c>
      <c r="B12" s="10" t="s">
        <v>651</v>
      </c>
    </row>
    <row r="13" spans="1:2" x14ac:dyDescent="0.25">
      <c r="A13" s="10" t="s">
        <v>502</v>
      </c>
      <c r="B13" s="10" t="s">
        <v>503</v>
      </c>
    </row>
    <row r="14" spans="1:2" x14ac:dyDescent="0.25">
      <c r="A14" s="10" t="s">
        <v>504</v>
      </c>
      <c r="B14" s="10" t="s">
        <v>505</v>
      </c>
    </row>
    <row r="15" spans="1:2" x14ac:dyDescent="0.25">
      <c r="A15" s="10" t="s">
        <v>506</v>
      </c>
      <c r="B15" s="10" t="s">
        <v>507</v>
      </c>
    </row>
    <row r="16" spans="1:2" x14ac:dyDescent="0.25">
      <c r="A16" s="10" t="s">
        <v>508</v>
      </c>
      <c r="B16" s="10" t="s">
        <v>509</v>
      </c>
    </row>
    <row r="17" spans="2:2" x14ac:dyDescent="0.25">
      <c r="B17" s="47"/>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5</vt:i4>
      </vt:variant>
      <vt:variant>
        <vt:lpstr>Įvardinti diapazonai</vt:lpstr>
      </vt:variant>
      <vt:variant>
        <vt:i4>4</vt:i4>
      </vt:variant>
    </vt:vector>
  </HeadingPairs>
  <TitlesOfParts>
    <vt:vector size="9" baseType="lpstr">
      <vt:lpstr>Priemonių įgyvendinimas</vt:lpstr>
      <vt:lpstr>I Prioritetas</vt:lpstr>
      <vt:lpstr>II Prioritetas</vt:lpstr>
      <vt:lpstr>III Prioritetas</vt:lpstr>
      <vt:lpstr>Naudojami sutrumpinimai</vt:lpstr>
      <vt:lpstr>'II Prioritetas'!_Toc365630903</vt:lpstr>
      <vt:lpstr>'II Prioritetas'!_Toc365630904</vt:lpstr>
      <vt:lpstr>'II Prioritetas'!Print_Area</vt:lpstr>
      <vt:lpstr>'III Prioritetas'!Print_Area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2006-11-28T10:25:48Z</dcterms:created>
  <dcterms:modified xsi:type="dcterms:W3CDTF">2021-11-11T13:35:18Z</dcterms:modified>
</cp:coreProperties>
</file>