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iana6\Desktop\08 men medziaga\"/>
    </mc:Choice>
  </mc:AlternateContent>
  <bookViews>
    <workbookView xWindow="-120" yWindow="-120" windowWidth="29040" windowHeight="15840"/>
  </bookViews>
  <sheets>
    <sheet name="Panevėžys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6" l="1"/>
  <c r="I12" i="6"/>
  <c r="L14" i="6" l="1"/>
  <c r="M14" i="6"/>
  <c r="N14" i="6" l="1"/>
  <c r="L13" i="6"/>
  <c r="N8" i="6" l="1"/>
  <c r="J14" i="6" l="1"/>
  <c r="G14" i="6"/>
  <c r="D14" i="6"/>
  <c r="H14" i="6"/>
  <c r="F14" i="6"/>
  <c r="K13" i="6"/>
  <c r="K14" i="6"/>
  <c r="O11" i="6"/>
  <c r="M13" i="6"/>
  <c r="O17" i="6"/>
  <c r="O16" i="6"/>
  <c r="O15" i="6"/>
  <c r="O13" i="6"/>
  <c r="O12" i="6"/>
  <c r="O10" i="6"/>
  <c r="O9" i="6"/>
  <c r="O8" i="6"/>
  <c r="O14" i="6" l="1"/>
  <c r="O18" i="6" s="1"/>
</calcChain>
</file>

<file path=xl/sharedStrings.xml><?xml version="1.0" encoding="utf-8"?>
<sst xmlns="http://schemas.openxmlformats.org/spreadsheetml/2006/main" count="41" uniqueCount="32">
  <si>
    <t>Partnerių vykdomos Projekto įgyvendinimo veiklos, jų vertinimo rodikliai, šioms veikloms vykdyti skiriamos lėšos</t>
  </si>
  <si>
    <t>Fizinio rodiklio pavadinimas</t>
  </si>
  <si>
    <t>Fizinis rodiklis</t>
  </si>
  <si>
    <t>Dalyvių skaičius</t>
  </si>
  <si>
    <t>Lėšos, Eur</t>
  </si>
  <si>
    <t>Bendra suma</t>
  </si>
  <si>
    <t xml:space="preserve">Dalyviai, kurie baigę dalyvauti ESF veiklose pradėjo dirbti, įskaitant savarankišką darbą, proc. </t>
  </si>
  <si>
    <t>Užimtumo tarnyba</t>
  </si>
  <si>
    <t>VšĮ Šiaurės Lietuvos kolegija</t>
  </si>
  <si>
    <t>Nedirbančių asmenų atvejo vadybininkų darbo sąlygų sudarymas</t>
  </si>
  <si>
    <t>1.1.1.</t>
  </si>
  <si>
    <t>Atvejo vadybininkų specialiųjų gebėjimų tobulinimas</t>
  </si>
  <si>
    <t>1.2.1.</t>
  </si>
  <si>
    <t>Atvejo komandos darbo sąlygų organizavimas</t>
  </si>
  <si>
    <t>1.3.1.</t>
  </si>
  <si>
    <t>Mentorystė</t>
  </si>
  <si>
    <t>1.4.1.</t>
  </si>
  <si>
    <t xml:space="preserve">Socialinės ir motyvavimo paslaugos </t>
  </si>
  <si>
    <t>Bandomoji praktika</t>
  </si>
  <si>
    <t>1.5.1.</t>
  </si>
  <si>
    <t>Pameistrystės darbo sutartis nesudarius mokymo sutarties</t>
  </si>
  <si>
    <t>1.6.1.</t>
  </si>
  <si>
    <t>Aktyvios darbo rinkos politikos priemonės</t>
  </si>
  <si>
    <t>1.7.1.</t>
  </si>
  <si>
    <t>2019 m.                         d.  jungtinės veiklos sutarties Nr.   
2 priedas</t>
  </si>
  <si>
    <t>Panevėžio savivaldybė</t>
  </si>
  <si>
    <t>VšĮ Žmogiškųjų išteklių stebėsenos plėtros biuras</t>
  </si>
  <si>
    <t>Lietuvos samariečių bendrija Vilniaus skyrius</t>
  </si>
  <si>
    <t>VšĮ Projektų valdymo ir mokymo centras</t>
  </si>
  <si>
    <t>1.4.3.</t>
  </si>
  <si>
    <t>Veiklos koordinatorių darbo sąlygų sudarymas</t>
  </si>
  <si>
    <t>Darbo užmokesčio, skirto lydimosios pagalbos specialisto, socialinio darbuotojo, psichologo, kompensuoti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</si>
</sst>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sz val="11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EDEDED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2" fontId="2" fillId="0" borderId="1" xfId="0" applyNumberFormat="1" applyFont="1" applyBorder="1"/>
    <xf numFmtId="2" fontId="1" fillId="0" borderId="0" xfId="0" applyNumberFormat="1" applyFont="1"/>
    <xf numFmtId="2" fontId="1" fillId="3" borderId="0" xfId="0" applyNumberFormat="1" applyFont="1" applyFill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topLeftCell="D1" workbookViewId="0">
      <selection activeCell="C20" sqref="C20"/>
    </sheetView>
  </sheetViews>
  <sheetFormatPr defaultColWidth="9.109375" defaultRowHeight="14.4" x14ac:dyDescent="0.3"/>
  <cols>
    <col min="1" max="1" width="32.109375" style="1" customWidth="1"/>
    <col min="2" max="2" width="9.109375" style="1"/>
    <col min="3" max="3" width="10.44140625" style="1" customWidth="1"/>
    <col min="4" max="4" width="11.6640625" style="1" customWidth="1"/>
    <col min="5" max="5" width="12.5546875" style="1" customWidth="1"/>
    <col min="6" max="6" width="9.33203125" style="1" customWidth="1"/>
    <col min="7" max="7" width="11" style="1" customWidth="1"/>
    <col min="8" max="8" width="9.33203125" style="1" customWidth="1"/>
    <col min="9" max="15" width="13.33203125" style="1" customWidth="1"/>
    <col min="16" max="16" width="15.33203125" style="1" customWidth="1"/>
    <col min="17" max="16384" width="9.109375" style="1"/>
  </cols>
  <sheetData>
    <row r="1" spans="1:16" ht="56.25" customHeight="1" x14ac:dyDescent="0.3">
      <c r="O1" s="23" t="s">
        <v>24</v>
      </c>
      <c r="P1" s="24"/>
    </row>
    <row r="2" spans="1:16" x14ac:dyDescent="0.3">
      <c r="O2" s="2"/>
      <c r="P2" s="2"/>
    </row>
    <row r="3" spans="1:16" x14ac:dyDescent="0.3">
      <c r="O3" s="2"/>
      <c r="P3" s="2"/>
    </row>
    <row r="4" spans="1:16" x14ac:dyDescent="0.3">
      <c r="A4" s="25" t="s">
        <v>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s="9" customFormat="1" x14ac:dyDescent="0.3">
      <c r="A6" s="26" t="s">
        <v>1</v>
      </c>
      <c r="B6" s="27" t="s">
        <v>2</v>
      </c>
      <c r="C6" s="28" t="s">
        <v>3</v>
      </c>
      <c r="D6" s="29"/>
      <c r="E6" s="29"/>
      <c r="F6" s="29"/>
      <c r="G6" s="29"/>
      <c r="H6" s="30"/>
      <c r="I6" s="31" t="s">
        <v>4</v>
      </c>
      <c r="J6" s="31"/>
      <c r="K6" s="31"/>
      <c r="L6" s="31"/>
      <c r="M6" s="31"/>
      <c r="N6" s="31"/>
      <c r="O6" s="27" t="s">
        <v>5</v>
      </c>
      <c r="P6" s="27" t="s">
        <v>6</v>
      </c>
    </row>
    <row r="7" spans="1:16" s="9" customFormat="1" ht="86.4" x14ac:dyDescent="0.3">
      <c r="A7" s="26"/>
      <c r="B7" s="27"/>
      <c r="C7" s="4" t="s">
        <v>7</v>
      </c>
      <c r="D7" s="4" t="s">
        <v>25</v>
      </c>
      <c r="E7" s="4" t="s">
        <v>26</v>
      </c>
      <c r="F7" s="4" t="s">
        <v>8</v>
      </c>
      <c r="G7" s="4" t="s">
        <v>27</v>
      </c>
      <c r="H7" s="4" t="s">
        <v>28</v>
      </c>
      <c r="I7" s="4" t="s">
        <v>7</v>
      </c>
      <c r="J7" s="4" t="s">
        <v>26</v>
      </c>
      <c r="K7" s="4" t="s">
        <v>8</v>
      </c>
      <c r="L7" s="4" t="s">
        <v>27</v>
      </c>
      <c r="M7" s="4" t="s">
        <v>28</v>
      </c>
      <c r="N7" s="4" t="s">
        <v>25</v>
      </c>
      <c r="O7" s="27"/>
      <c r="P7" s="27"/>
    </row>
    <row r="8" spans="1:16" ht="28.8" x14ac:dyDescent="0.3">
      <c r="A8" s="5" t="s">
        <v>9</v>
      </c>
      <c r="B8" s="10" t="s">
        <v>10</v>
      </c>
      <c r="C8" s="10">
        <v>0</v>
      </c>
      <c r="D8" s="10">
        <v>1</v>
      </c>
      <c r="E8" s="13">
        <v>0</v>
      </c>
      <c r="F8" s="13">
        <v>0</v>
      </c>
      <c r="G8" s="13">
        <v>0</v>
      </c>
      <c r="H8" s="13">
        <v>0</v>
      </c>
      <c r="I8" s="17">
        <v>0</v>
      </c>
      <c r="J8" s="14">
        <v>0</v>
      </c>
      <c r="K8" s="14">
        <v>0</v>
      </c>
      <c r="L8" s="14">
        <v>0</v>
      </c>
      <c r="M8" s="14">
        <v>0</v>
      </c>
      <c r="N8" s="18">
        <f>46480.72+2000</f>
        <v>48480.72</v>
      </c>
      <c r="O8" s="11">
        <f>SUM(J8:N8)</f>
        <v>48480.72</v>
      </c>
      <c r="P8" s="19">
        <v>30</v>
      </c>
    </row>
    <row r="9" spans="1:16" ht="28.8" x14ac:dyDescent="0.3">
      <c r="A9" s="5" t="s">
        <v>11</v>
      </c>
      <c r="B9" s="10" t="s">
        <v>12</v>
      </c>
      <c r="C9" s="10">
        <v>1</v>
      </c>
      <c r="D9" s="10">
        <v>0</v>
      </c>
      <c r="E9" s="13">
        <v>0</v>
      </c>
      <c r="F9" s="13">
        <v>0</v>
      </c>
      <c r="G9" s="13">
        <v>0</v>
      </c>
      <c r="H9" s="13">
        <v>0</v>
      </c>
      <c r="I9" s="17">
        <v>1114.4100000000001</v>
      </c>
      <c r="J9" s="14">
        <v>0</v>
      </c>
      <c r="K9" s="14">
        <v>0</v>
      </c>
      <c r="L9" s="14">
        <v>0</v>
      </c>
      <c r="M9" s="14">
        <v>0</v>
      </c>
      <c r="N9" s="18">
        <v>0</v>
      </c>
      <c r="O9" s="11">
        <f>SUM(I9:N9)</f>
        <v>1114.4100000000001</v>
      </c>
      <c r="P9" s="19"/>
    </row>
    <row r="10" spans="1:16" ht="28.8" x14ac:dyDescent="0.3">
      <c r="A10" s="5" t="s">
        <v>13</v>
      </c>
      <c r="B10" s="10" t="s">
        <v>14</v>
      </c>
      <c r="C10" s="10">
        <v>0</v>
      </c>
      <c r="D10" s="10">
        <v>38</v>
      </c>
      <c r="E10" s="13">
        <v>0</v>
      </c>
      <c r="F10" s="13">
        <v>0</v>
      </c>
      <c r="G10" s="13">
        <v>0</v>
      </c>
      <c r="H10" s="13">
        <v>0</v>
      </c>
      <c r="I10" s="17">
        <v>0</v>
      </c>
      <c r="J10" s="14">
        <v>0</v>
      </c>
      <c r="K10" s="14">
        <v>0</v>
      </c>
      <c r="L10" s="14">
        <v>0</v>
      </c>
      <c r="M10" s="14">
        <v>0</v>
      </c>
      <c r="N10" s="18">
        <v>756.25</v>
      </c>
      <c r="O10" s="11">
        <f t="shared" ref="O10:O17" si="0">SUM(I10:N10)</f>
        <v>756.25</v>
      </c>
      <c r="P10" s="19"/>
    </row>
    <row r="11" spans="1:16" ht="28.8" x14ac:dyDescent="0.3">
      <c r="A11" s="5" t="s">
        <v>30</v>
      </c>
      <c r="B11" s="10" t="s">
        <v>29</v>
      </c>
      <c r="C11" s="10">
        <v>0</v>
      </c>
      <c r="D11" s="10">
        <v>0</v>
      </c>
      <c r="E11" s="13">
        <v>0</v>
      </c>
      <c r="F11" s="13">
        <v>0</v>
      </c>
      <c r="G11" s="13">
        <v>0</v>
      </c>
      <c r="H11" s="13">
        <v>0</v>
      </c>
      <c r="I11" s="17">
        <v>0</v>
      </c>
      <c r="J11" s="14">
        <v>1171.1500000000001</v>
      </c>
      <c r="K11" s="14">
        <v>0</v>
      </c>
      <c r="L11" s="14">
        <v>0</v>
      </c>
      <c r="M11" s="14">
        <v>0</v>
      </c>
      <c r="N11" s="18">
        <v>0</v>
      </c>
      <c r="O11" s="11">
        <f>SUM(J11:N11)</f>
        <v>1171.1500000000001</v>
      </c>
      <c r="P11" s="19"/>
    </row>
    <row r="12" spans="1:16" x14ac:dyDescent="0.3">
      <c r="A12" s="5" t="s">
        <v>15</v>
      </c>
      <c r="B12" s="10" t="s">
        <v>16</v>
      </c>
      <c r="C12" s="10">
        <v>150</v>
      </c>
      <c r="D12" s="10">
        <v>0</v>
      </c>
      <c r="E12" s="13">
        <v>0</v>
      </c>
      <c r="F12" s="13">
        <v>0</v>
      </c>
      <c r="G12" s="13">
        <v>0</v>
      </c>
      <c r="H12" s="13">
        <v>0</v>
      </c>
      <c r="I12" s="17">
        <f>57304.72+283.77-649.44-10074.56</f>
        <v>46864.49</v>
      </c>
      <c r="J12" s="14">
        <v>0</v>
      </c>
      <c r="K12" s="14">
        <v>0</v>
      </c>
      <c r="L12" s="14">
        <v>0</v>
      </c>
      <c r="M12" s="14">
        <v>0</v>
      </c>
      <c r="N12" s="18">
        <v>0</v>
      </c>
      <c r="O12" s="11">
        <f>SUM(I12:M12)</f>
        <v>46864.49</v>
      </c>
      <c r="P12" s="19"/>
    </row>
    <row r="13" spans="1:16" ht="43.2" x14ac:dyDescent="0.3">
      <c r="A13" s="5" t="s">
        <v>31</v>
      </c>
      <c r="B13" s="10" t="s">
        <v>16</v>
      </c>
      <c r="C13" s="10">
        <v>0</v>
      </c>
      <c r="D13" s="10">
        <v>0</v>
      </c>
      <c r="E13" s="13">
        <v>0</v>
      </c>
      <c r="F13" s="13">
        <v>0</v>
      </c>
      <c r="G13" s="13">
        <v>25</v>
      </c>
      <c r="H13" s="13">
        <v>25</v>
      </c>
      <c r="I13" s="17">
        <v>0</v>
      </c>
      <c r="J13" s="14">
        <v>0</v>
      </c>
      <c r="K13" s="14">
        <f>12025-12025</f>
        <v>0</v>
      </c>
      <c r="L13" s="14">
        <f>12025-10947.34</f>
        <v>1077.6599999999999</v>
      </c>
      <c r="M13" s="14">
        <f>12025-6000</f>
        <v>6025</v>
      </c>
      <c r="N13" s="18">
        <v>0</v>
      </c>
      <c r="O13" s="11">
        <f t="shared" si="0"/>
        <v>7102.66</v>
      </c>
      <c r="P13" s="19"/>
    </row>
    <row r="14" spans="1:16" x14ac:dyDescent="0.3">
      <c r="A14" s="5" t="s">
        <v>17</v>
      </c>
      <c r="B14" s="10" t="s">
        <v>16</v>
      </c>
      <c r="C14" s="10">
        <v>0</v>
      </c>
      <c r="D14" s="16">
        <f>150-9+1</f>
        <v>142</v>
      </c>
      <c r="E14" s="13">
        <v>37</v>
      </c>
      <c r="F14" s="15">
        <f>38-1</f>
        <v>37</v>
      </c>
      <c r="G14" s="13">
        <f>37-9</f>
        <v>28</v>
      </c>
      <c r="H14" s="13">
        <f>37+2</f>
        <v>39</v>
      </c>
      <c r="I14" s="17">
        <f>13200-792-2000-10308</f>
        <v>100</v>
      </c>
      <c r="J14" s="14">
        <f>41924.26-J11+12025-10000</f>
        <v>42778.11</v>
      </c>
      <c r="K14" s="14">
        <f>43057.34+10000+10000+12025</f>
        <v>75082.34</v>
      </c>
      <c r="L14" s="14">
        <f>43057.34-11330.88+15000+10947.34+7000+1500</f>
        <v>66173.8</v>
      </c>
      <c r="M14" s="14">
        <f>41924.26+6000+24000-2000+6750</f>
        <v>76674.260000000009</v>
      </c>
      <c r="N14" s="18">
        <f>42490.8-2549.45-10000</f>
        <v>29941.350000000006</v>
      </c>
      <c r="O14" s="11">
        <f t="shared" si="0"/>
        <v>290749.86</v>
      </c>
      <c r="P14" s="19"/>
    </row>
    <row r="15" spans="1:16" x14ac:dyDescent="0.3">
      <c r="A15" s="5" t="s">
        <v>18</v>
      </c>
      <c r="B15" s="10" t="s">
        <v>19</v>
      </c>
      <c r="C15" s="10">
        <v>34</v>
      </c>
      <c r="D15" s="10">
        <v>0</v>
      </c>
      <c r="E15" s="13">
        <v>0</v>
      </c>
      <c r="F15" s="13">
        <v>0</v>
      </c>
      <c r="G15" s="13">
        <v>0</v>
      </c>
      <c r="H15" s="13">
        <v>0</v>
      </c>
      <c r="I15" s="17">
        <v>27599.22</v>
      </c>
      <c r="J15" s="14">
        <v>0</v>
      </c>
      <c r="K15" s="14">
        <v>0</v>
      </c>
      <c r="L15" s="14">
        <v>0</v>
      </c>
      <c r="M15" s="14">
        <v>0</v>
      </c>
      <c r="N15" s="18">
        <v>0</v>
      </c>
      <c r="O15" s="11">
        <f t="shared" si="0"/>
        <v>27599.22</v>
      </c>
      <c r="P15" s="19"/>
    </row>
    <row r="16" spans="1:16" ht="28.8" x14ac:dyDescent="0.3">
      <c r="A16" s="5" t="s">
        <v>20</v>
      </c>
      <c r="B16" s="10" t="s">
        <v>21</v>
      </c>
      <c r="C16" s="10">
        <v>17</v>
      </c>
      <c r="D16" s="10">
        <v>0</v>
      </c>
      <c r="E16" s="13">
        <v>0</v>
      </c>
      <c r="F16" s="13">
        <v>0</v>
      </c>
      <c r="G16" s="13">
        <v>0</v>
      </c>
      <c r="H16" s="13">
        <v>0</v>
      </c>
      <c r="I16" s="17">
        <v>11860.68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1">
        <f t="shared" si="0"/>
        <v>11860.68</v>
      </c>
      <c r="P16" s="19"/>
    </row>
    <row r="17" spans="1:16" ht="28.8" x14ac:dyDescent="0.3">
      <c r="A17" s="5" t="s">
        <v>22</v>
      </c>
      <c r="B17" s="10" t="s">
        <v>23</v>
      </c>
      <c r="C17" s="10">
        <v>80</v>
      </c>
      <c r="D17" s="10">
        <v>0</v>
      </c>
      <c r="E17" s="13">
        <v>0</v>
      </c>
      <c r="F17" s="13">
        <v>0</v>
      </c>
      <c r="G17" s="13">
        <v>0</v>
      </c>
      <c r="H17" s="13">
        <v>0</v>
      </c>
      <c r="I17" s="14">
        <v>238930.49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1">
        <f t="shared" si="0"/>
        <v>238930.49</v>
      </c>
      <c r="P17" s="19"/>
    </row>
    <row r="18" spans="1:16" x14ac:dyDescent="0.3">
      <c r="A18" s="20" t="s">
        <v>5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/>
      <c r="O18" s="12">
        <f>+O8+O9+O10+O11+O12+O13+O14+O15+O16+O17</f>
        <v>674629.92999999993</v>
      </c>
      <c r="P18" s="6"/>
    </row>
    <row r="20" spans="1:16" x14ac:dyDescent="0.3">
      <c r="B20" s="7"/>
    </row>
    <row r="21" spans="1:16" x14ac:dyDescent="0.3">
      <c r="I21" s="8"/>
      <c r="O21" s="7"/>
    </row>
  </sheetData>
  <mergeCells count="10">
    <mergeCell ref="P8:P17"/>
    <mergeCell ref="A18:N18"/>
    <mergeCell ref="O1:P1"/>
    <mergeCell ref="A4:P4"/>
    <mergeCell ref="A6:A7"/>
    <mergeCell ref="B6:B7"/>
    <mergeCell ref="C6:H6"/>
    <mergeCell ref="I6:N6"/>
    <mergeCell ref="O6:O7"/>
    <mergeCell ref="P6:P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Panevėžys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Grucienė</dc:creator>
  <cp:lastModifiedBy>Diana Brazdžiunienė</cp:lastModifiedBy>
  <dcterms:created xsi:type="dcterms:W3CDTF">2021-02-12T09:33:08Z</dcterms:created>
  <dcterms:modified xsi:type="dcterms:W3CDTF">2022-07-26T10:45:09Z</dcterms:modified>
</cp:coreProperties>
</file>