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0" yWindow="0" windowWidth="28800" windowHeight="11832" activeTab="1"/>
  </bookViews>
  <sheets>
    <sheet name="1 priedas" sheetId="1" r:id="rId1"/>
    <sheet name="2 priedas" sheetId="2" r:id="rId2"/>
    <sheet name="3 pried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J11" i="2"/>
  <c r="H11" i="2"/>
  <c r="L8" i="2"/>
  <c r="J8" i="2"/>
  <c r="H8" i="2"/>
  <c r="M24" i="1" l="1"/>
  <c r="H24" i="1"/>
  <c r="M23" i="1"/>
  <c r="H23" i="1"/>
  <c r="J10" i="3" l="1"/>
  <c r="G10" i="3"/>
  <c r="J7" i="3"/>
  <c r="J8" i="3"/>
  <c r="J9" i="3"/>
  <c r="G9" i="3"/>
  <c r="G8" i="3"/>
  <c r="G7" i="3"/>
  <c r="L20" i="2"/>
  <c r="J20" i="2"/>
  <c r="H20" i="2"/>
  <c r="L19" i="2"/>
  <c r="J19" i="2"/>
  <c r="H19" i="2"/>
  <c r="L18" i="2"/>
  <c r="J18" i="2"/>
  <c r="H18" i="2"/>
  <c r="L17" i="2"/>
  <c r="J17" i="2"/>
  <c r="H17" i="2"/>
  <c r="L16" i="2"/>
  <c r="J16" i="2"/>
  <c r="H16" i="2"/>
  <c r="L15" i="2"/>
  <c r="J15" i="2"/>
  <c r="H15" i="2"/>
  <c r="L14" i="2"/>
  <c r="J14" i="2"/>
  <c r="H14" i="2"/>
  <c r="L13" i="2"/>
  <c r="J13" i="2"/>
  <c r="H13" i="2"/>
  <c r="L12" i="2"/>
  <c r="J12" i="2"/>
  <c r="H12" i="2"/>
  <c r="L10" i="2"/>
  <c r="J10" i="2"/>
  <c r="H10" i="2"/>
  <c r="L9" i="2"/>
  <c r="J9" i="2"/>
  <c r="H9" i="2"/>
  <c r="L7" i="2"/>
  <c r="J7" i="2"/>
  <c r="H7" i="2"/>
  <c r="L6" i="2"/>
  <c r="J6" i="2"/>
  <c r="H6" i="2"/>
  <c r="L5" i="2"/>
  <c r="J5" i="2"/>
  <c r="H5" i="2"/>
  <c r="L4" i="2"/>
  <c r="J4" i="2"/>
  <c r="H4" i="2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H6" i="1"/>
</calcChain>
</file>

<file path=xl/sharedStrings.xml><?xml version="1.0" encoding="utf-8"?>
<sst xmlns="http://schemas.openxmlformats.org/spreadsheetml/2006/main" count="133" uniqueCount="65">
  <si>
    <t>Objektai, kurių savininkai - fiziniai asmenys</t>
  </si>
  <si>
    <t>Objektai, kurių savininkai - juridiniai asmenys</t>
  </si>
  <si>
    <t>Paskirtis</t>
  </si>
  <si>
    <t>Naudojimo būdas</t>
  </si>
  <si>
    <t>Naudojimo būdo kodas</t>
  </si>
  <si>
    <t>Objektų skaičius</t>
  </si>
  <si>
    <t>Objektų plotas (ha)</t>
  </si>
  <si>
    <t>Proj. vidutinė rinkos vertė 2023 m. (Eur)</t>
  </si>
  <si>
    <t xml:space="preserve">Mokestinė vertė 2022 m. (Eur) </t>
  </si>
  <si>
    <t>Sklypų vertės kitimo koeficientas (2023m/2022m.)</t>
  </si>
  <si>
    <t>Vidutinė rinkos vertė 2023 m. (Eur)</t>
  </si>
  <si>
    <t>Kita (žemės)</t>
  </si>
  <si>
    <t>Atskirųjų želdynų teritorijos</t>
  </si>
  <si>
    <t>Bendrojo naudojimo (miestų, miestelių ir kaimų ar savivaldybių bendrojo naudojimo) teritorijos</t>
  </si>
  <si>
    <t>Daugiabučių gyvenamųjų pastatų ir bendrabučių teritorijos</t>
  </si>
  <si>
    <t>Gyvenamosios teritorijos</t>
  </si>
  <si>
    <t>Vienbučių ir dvibučių gyvenamųjų pastatų teritorijos</t>
  </si>
  <si>
    <t>Visuomeninės paskirties teritorijos</t>
  </si>
  <si>
    <t>Komercinės paskirties objektų teritorijos</t>
  </si>
  <si>
    <t>Rekreacinės teritorijos</t>
  </si>
  <si>
    <t>Žemės ūkio</t>
  </si>
  <si>
    <t>Mėgėjų sodo žemės sklypai</t>
  </si>
  <si>
    <t>Mėgėjų sodų žemės sklypai ir sodininkų bendrijų bendrojo naudojimo žemės sklypai</t>
  </si>
  <si>
    <t>Atliekų saugojimo, rūšiavimo ir utilizavimo (sąvartynai) teritorijos</t>
  </si>
  <si>
    <t>Inžinerinės infrastruktūros teritorijos</t>
  </si>
  <si>
    <t>Pramonės ir sandėliavimo objektų teritorijos</t>
  </si>
  <si>
    <t>Susisiekimo ir inžinerinių komunikacijų aptarnavimo objektų teritorijos</t>
  </si>
  <si>
    <t>Susisiekimo ir inžinerinių tinklų koridorių teritorijos</t>
  </si>
  <si>
    <t>Kiti žemės ūkio paskirties žemės sklypai</t>
  </si>
  <si>
    <t>Nenurodytas</t>
  </si>
  <si>
    <t>nenurodytas</t>
  </si>
  <si>
    <t>2022 M. IR 2023 M. PRIVAČIOS  ŽEMĖS  MOKESČIO APSKAIČIAVIMO DUOMENYS PAGAL NAUDOJIMO PASKIRTIS IR NAUDOJIMO BŪDĄ</t>
  </si>
  <si>
    <t>Nustatytas mokesčio tarifas, (proc.)</t>
  </si>
  <si>
    <t>2022 m. priskaičiuota mokesčio suma (Eur)</t>
  </si>
  <si>
    <t>Siūloma nustatyti mokesčio tarifą (proc.)</t>
  </si>
  <si>
    <t>Mokesčio suma, pritaikius siūlomą mokesčio tarifą (Eur)</t>
  </si>
  <si>
    <t>314; 327</t>
  </si>
  <si>
    <t>Metai</t>
  </si>
  <si>
    <t>Mokesčių mokėtojų skaičius</t>
  </si>
  <si>
    <t>Žemės sklypų skaičius</t>
  </si>
  <si>
    <t>Žemės sklypų bendras plotas, ha</t>
  </si>
  <si>
    <t>Apskaičiuota žemės mokesčio suma įvertinus taikomas lengvatas, Eur</t>
  </si>
  <si>
    <t xml:space="preserve">Savivaldybės biudžete gauta, Eur                          </t>
  </si>
  <si>
    <t>Fiziniai</t>
  </si>
  <si>
    <t>Juridiniai asmenys</t>
  </si>
  <si>
    <t>Iš viso:</t>
  </si>
  <si>
    <t xml:space="preserve">VMI apskaičiuota pradinė žemės mokesčio suma, Eur </t>
  </si>
  <si>
    <t>2118</t>
  </si>
  <si>
    <t>2018-2021 M. VMI PATEIKTI  DUOMENYS APIE PRSKAIČIUOTĄ IR GAUTĄ ŽEMĖS  MOKESTĮ</t>
  </si>
  <si>
    <t xml:space="preserve">2022 m. ir 2023 m. VĮ Registrų centras duomenys apie Panevėžio  miesto savivaldybės teritorijoje esančius privačius sklypus, jų vertes ir vertės kitimą </t>
  </si>
  <si>
    <t>1 priedas</t>
  </si>
  <si>
    <t>3 priedas</t>
  </si>
  <si>
    <t>2 priedas</t>
  </si>
  <si>
    <t>423274</t>
  </si>
  <si>
    <t>439891</t>
  </si>
  <si>
    <t>407920</t>
  </si>
  <si>
    <t>475861</t>
  </si>
  <si>
    <t>134284</t>
  </si>
  <si>
    <t>139931</t>
  </si>
  <si>
    <t>122369</t>
  </si>
  <si>
    <t>151372</t>
  </si>
  <si>
    <t>557558</t>
  </si>
  <si>
    <t>579822</t>
  </si>
  <si>
    <t>530289</t>
  </si>
  <si>
    <t>627233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</si>
</sst>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#,##0.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2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Times New Roman"/>
      <family val="2"/>
    </font>
    <font>
      <b/>
      <sz val="12"/>
      <color rgb="FF333333"/>
      <name val="Times New Roman"/>
      <family val="1"/>
      <charset val="186"/>
    </font>
    <font>
      <sz val="12"/>
      <color rgb="FF454545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</cellStyleXfs>
  <cellXfs count="70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7" fillId="2" borderId="0" xfId="0" applyFont="1" applyFill="1"/>
    <xf numFmtId="0" fontId="8" fillId="2" borderId="2" xfId="0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vertical="top"/>
    </xf>
    <xf numFmtId="0" fontId="5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165" fontId="6" fillId="0" borderId="2" xfId="0" applyNumberFormat="1" applyFont="1" applyBorder="1" applyAlignment="1">
      <alignment horizontal="right" vertical="top" wrapText="1"/>
    </xf>
    <xf numFmtId="0" fontId="6" fillId="0" borderId="0" xfId="0" applyFont="1" applyAlignment="1">
      <alignment wrapText="1"/>
    </xf>
    <xf numFmtId="2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vertical="top" wrapText="1"/>
    </xf>
    <xf numFmtId="166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" fontId="2" fillId="0" borderId="2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/>
    </xf>
    <xf numFmtId="0" fontId="5" fillId="2" borderId="0" xfId="0" applyFont="1" applyFill="1"/>
    <xf numFmtId="0" fontId="6" fillId="2" borderId="2" xfId="0" applyFont="1" applyFill="1" applyBorder="1" applyAlignment="1">
      <alignment vertical="top" wrapText="1"/>
    </xf>
    <xf numFmtId="2" fontId="6" fillId="2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165" fontId="7" fillId="2" borderId="0" xfId="0" applyNumberFormat="1" applyFont="1" applyFill="1"/>
    <xf numFmtId="0" fontId="6" fillId="0" borderId="2" xfId="0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 wrapText="1"/>
    </xf>
    <xf numFmtId="0" fontId="0" fillId="0" borderId="0" xfId="0" applyAlignment="1"/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5" xfId="0" applyBorder="1" applyAlignment="1"/>
    <xf numFmtId="0" fontId="3" fillId="2" borderId="6" xfId="0" applyFont="1" applyFill="1" applyBorder="1" applyAlignment="1">
      <alignment horizontal="center" vertical="top" wrapText="1"/>
    </xf>
    <xf numFmtId="0" fontId="0" fillId="0" borderId="7" xfId="0" applyBorder="1" applyAlignment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top" wrapText="1"/>
    </xf>
  </cellXfs>
  <cellStyles count="6">
    <cellStyle name="Įprastas" xfId="0" builtinId="0"/>
    <cellStyle name="Įprastas 2" xfId="3"/>
    <cellStyle name="Įprastas 2 2" xfId="5"/>
    <cellStyle name="Įprastas 3" xfId="2"/>
    <cellStyle name="Įprastas 4" xfId="4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2" workbookViewId="0">
      <selection activeCell="M24" sqref="M24"/>
    </sheetView>
  </sheetViews>
  <sheetFormatPr defaultColWidth="9.109375" defaultRowHeight="14.4" x14ac:dyDescent="0.3"/>
  <cols>
    <col min="1" max="1" width="9.109375" style="4"/>
    <col min="2" max="2" width="17" style="4" customWidth="1"/>
    <col min="3" max="3" width="7.6640625" style="4" customWidth="1"/>
    <col min="4" max="5" width="9.33203125" style="4" bestFit="1" customWidth="1"/>
    <col min="6" max="6" width="11.109375" style="4" customWidth="1"/>
    <col min="7" max="7" width="10.88671875" style="4" customWidth="1"/>
    <col min="8" max="8" width="9.33203125" style="4" bestFit="1" customWidth="1"/>
    <col min="9" max="9" width="8.5546875" style="4" customWidth="1"/>
    <col min="10" max="10" width="9.33203125" style="4" bestFit="1" customWidth="1"/>
    <col min="11" max="12" width="10.109375" style="4" bestFit="1" customWidth="1"/>
    <col min="13" max="13" width="9.33203125" style="4" bestFit="1" customWidth="1"/>
    <col min="14" max="16384" width="9.109375" style="4"/>
  </cols>
  <sheetData>
    <row r="1" spans="1:13" ht="15.6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39" t="s">
        <v>50</v>
      </c>
    </row>
    <row r="2" spans="1:13" x14ac:dyDescent="0.3">
      <c r="A2" s="51" t="s">
        <v>49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1:13" ht="15.6" x14ac:dyDescent="0.3">
      <c r="A4" s="56" t="s">
        <v>2</v>
      </c>
      <c r="B4" s="56" t="s">
        <v>3</v>
      </c>
      <c r="C4" s="56" t="s">
        <v>4</v>
      </c>
      <c r="D4" s="48" t="s">
        <v>0</v>
      </c>
      <c r="E4" s="49"/>
      <c r="F4" s="49"/>
      <c r="G4" s="49"/>
      <c r="H4" s="55"/>
      <c r="I4" s="48" t="s">
        <v>1</v>
      </c>
      <c r="J4" s="49"/>
      <c r="K4" s="49"/>
      <c r="L4" s="49"/>
      <c r="M4" s="50"/>
    </row>
    <row r="5" spans="1:13" ht="109.2" x14ac:dyDescent="0.3">
      <c r="A5" s="57"/>
      <c r="B5" s="57"/>
      <c r="C5" s="57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5</v>
      </c>
      <c r="J5" s="2" t="s">
        <v>6</v>
      </c>
      <c r="K5" s="2" t="s">
        <v>10</v>
      </c>
      <c r="L5" s="2" t="s">
        <v>8</v>
      </c>
      <c r="M5" s="9" t="s">
        <v>9</v>
      </c>
    </row>
    <row r="6" spans="1:13" s="8" customFormat="1" ht="47.25" customHeight="1" x14ac:dyDescent="0.3">
      <c r="A6" s="5" t="s">
        <v>11</v>
      </c>
      <c r="B6" s="5" t="s">
        <v>12</v>
      </c>
      <c r="C6" s="5">
        <v>324</v>
      </c>
      <c r="D6" s="6">
        <v>21</v>
      </c>
      <c r="E6" s="7">
        <v>3.5226999999989999</v>
      </c>
      <c r="F6" s="6">
        <v>134135.00179665099</v>
      </c>
      <c r="G6" s="6">
        <v>78666.100393069195</v>
      </c>
      <c r="H6" s="7">
        <f>SUM(F6/G6)</f>
        <v>1.7051182291536193</v>
      </c>
      <c r="I6" s="6"/>
      <c r="J6" s="7"/>
      <c r="K6" s="6"/>
      <c r="L6" s="6"/>
      <c r="M6" s="40"/>
    </row>
    <row r="7" spans="1:13" s="8" customFormat="1" ht="116.25" customHeight="1" x14ac:dyDescent="0.3">
      <c r="A7" s="5" t="s">
        <v>11</v>
      </c>
      <c r="B7" s="5" t="s">
        <v>13</v>
      </c>
      <c r="C7" s="5">
        <v>320</v>
      </c>
      <c r="D7" s="6">
        <v>23</v>
      </c>
      <c r="E7" s="7">
        <v>12.779199999999999</v>
      </c>
      <c r="F7" s="6">
        <v>754915</v>
      </c>
      <c r="G7" s="6">
        <v>532237.5</v>
      </c>
      <c r="H7" s="7">
        <f t="shared" ref="H7:H15" si="0">SUM(F7/G7)</f>
        <v>1.418379952558773</v>
      </c>
      <c r="I7" s="6">
        <v>10</v>
      </c>
      <c r="J7" s="7">
        <v>3.5480999999999998</v>
      </c>
      <c r="K7" s="6">
        <v>251845</v>
      </c>
      <c r="L7" s="6">
        <v>189112.5</v>
      </c>
      <c r="M7" s="41">
        <f>SUM(K7/L7)</f>
        <v>1.3317205367175622</v>
      </c>
    </row>
    <row r="8" spans="1:13" s="8" customFormat="1" ht="85.5" customHeight="1" x14ac:dyDescent="0.3">
      <c r="A8" s="5" t="s">
        <v>11</v>
      </c>
      <c r="B8" s="5" t="s">
        <v>14</v>
      </c>
      <c r="C8" s="5">
        <v>331</v>
      </c>
      <c r="D8" s="6">
        <v>51</v>
      </c>
      <c r="E8" s="7">
        <v>4.1431251618029998</v>
      </c>
      <c r="F8" s="6">
        <v>975512.83416418696</v>
      </c>
      <c r="G8" s="6">
        <v>765453.515737821</v>
      </c>
      <c r="H8" s="7">
        <f t="shared" si="0"/>
        <v>1.2744246568962319</v>
      </c>
      <c r="I8" s="6">
        <v>17</v>
      </c>
      <c r="J8" s="7">
        <v>2.8408748381960001</v>
      </c>
      <c r="K8" s="6">
        <v>681496.29289835098</v>
      </c>
      <c r="L8" s="6">
        <v>489394.79393845203</v>
      </c>
      <c r="M8" s="41">
        <f t="shared" ref="M8:M14" si="1">SUM(K8/L8)</f>
        <v>1.3925286932742857</v>
      </c>
    </row>
    <row r="9" spans="1:13" s="8" customFormat="1" ht="31.2" x14ac:dyDescent="0.3">
      <c r="A9" s="5" t="s">
        <v>11</v>
      </c>
      <c r="B9" s="5" t="s">
        <v>15</v>
      </c>
      <c r="C9" s="5">
        <v>314</v>
      </c>
      <c r="D9" s="6">
        <v>6826</v>
      </c>
      <c r="E9" s="7">
        <v>578.55427684551</v>
      </c>
      <c r="F9" s="6">
        <v>103340684.41711</v>
      </c>
      <c r="G9" s="6">
        <v>80177351.616368204</v>
      </c>
      <c r="H9" s="7">
        <f t="shared" si="0"/>
        <v>1.288901196332519</v>
      </c>
      <c r="I9" s="6">
        <v>258</v>
      </c>
      <c r="J9" s="7">
        <v>29.395034884560999</v>
      </c>
      <c r="K9" s="6">
        <v>3926970.8289949298</v>
      </c>
      <c r="L9" s="6">
        <v>3050297.6741563901</v>
      </c>
      <c r="M9" s="41">
        <f t="shared" si="1"/>
        <v>1.287405771005939</v>
      </c>
    </row>
    <row r="10" spans="1:13" s="8" customFormat="1" ht="62.4" x14ac:dyDescent="0.3">
      <c r="A10" s="5" t="s">
        <v>11</v>
      </c>
      <c r="B10" s="5" t="s">
        <v>16</v>
      </c>
      <c r="C10" s="5">
        <v>330</v>
      </c>
      <c r="D10" s="6">
        <v>2681</v>
      </c>
      <c r="E10" s="7">
        <v>234.68517415189501</v>
      </c>
      <c r="F10" s="6">
        <v>35522542.8657474</v>
      </c>
      <c r="G10" s="6">
        <v>26709060.465998501</v>
      </c>
      <c r="H10" s="7">
        <f t="shared" si="0"/>
        <v>1.3299809969343079</v>
      </c>
      <c r="I10" s="6">
        <v>90</v>
      </c>
      <c r="J10" s="7">
        <v>13.158475848104001</v>
      </c>
      <c r="K10" s="6">
        <v>1873617.5654112501</v>
      </c>
      <c r="L10" s="6">
        <v>1409844.5252489999</v>
      </c>
      <c r="M10" s="41">
        <f t="shared" si="1"/>
        <v>1.3289533220553811</v>
      </c>
    </row>
    <row r="11" spans="1:13" s="8" customFormat="1" ht="46.8" x14ac:dyDescent="0.3">
      <c r="A11" s="5" t="s">
        <v>11</v>
      </c>
      <c r="B11" s="5" t="s">
        <v>17</v>
      </c>
      <c r="C11" s="5">
        <v>315</v>
      </c>
      <c r="D11" s="6">
        <v>6</v>
      </c>
      <c r="E11" s="7">
        <v>0.37590000000000001</v>
      </c>
      <c r="F11" s="6">
        <v>53892.544704264103</v>
      </c>
      <c r="G11" s="6">
        <v>42609.656121045402</v>
      </c>
      <c r="H11" s="7">
        <f t="shared" si="0"/>
        <v>1.2647965182156433</v>
      </c>
      <c r="I11" s="6">
        <v>22</v>
      </c>
      <c r="J11" s="7">
        <v>14.336499999999999</v>
      </c>
      <c r="K11" s="6">
        <v>1369406.53740731</v>
      </c>
      <c r="L11" s="6">
        <v>1125074.2380096901</v>
      </c>
      <c r="M11" s="41">
        <f t="shared" si="1"/>
        <v>1.2171699352301013</v>
      </c>
    </row>
    <row r="12" spans="1:13" s="8" customFormat="1" ht="46.8" x14ac:dyDescent="0.3">
      <c r="A12" s="5" t="s">
        <v>11</v>
      </c>
      <c r="B12" s="5" t="s">
        <v>18</v>
      </c>
      <c r="C12" s="5">
        <v>317</v>
      </c>
      <c r="D12" s="6">
        <v>376</v>
      </c>
      <c r="E12" s="7">
        <v>53.227742857141997</v>
      </c>
      <c r="F12" s="6">
        <v>9084444.4700423796</v>
      </c>
      <c r="G12" s="6">
        <v>7200604.6258269902</v>
      </c>
      <c r="H12" s="7">
        <f t="shared" si="0"/>
        <v>1.2616224528504827</v>
      </c>
      <c r="I12" s="6">
        <v>219</v>
      </c>
      <c r="J12" s="7">
        <v>94.950100000000006</v>
      </c>
      <c r="K12" s="6">
        <v>13312781.9171659</v>
      </c>
      <c r="L12" s="6">
        <v>11054778.134653</v>
      </c>
      <c r="M12" s="41">
        <f t="shared" si="1"/>
        <v>1.2042559113361868</v>
      </c>
    </row>
    <row r="13" spans="1:13" s="8" customFormat="1" ht="31.2" x14ac:dyDescent="0.3">
      <c r="A13" s="5" t="s">
        <v>11</v>
      </c>
      <c r="B13" s="5" t="s">
        <v>19</v>
      </c>
      <c r="C13" s="5">
        <v>319</v>
      </c>
      <c r="D13" s="6">
        <v>9</v>
      </c>
      <c r="E13" s="7">
        <v>2.0720999999999998</v>
      </c>
      <c r="F13" s="6">
        <v>256430</v>
      </c>
      <c r="G13" s="6">
        <v>198940</v>
      </c>
      <c r="H13" s="7">
        <f t="shared" si="0"/>
        <v>1.2889816024932141</v>
      </c>
      <c r="I13" s="6">
        <v>2</v>
      </c>
      <c r="J13" s="7">
        <v>0.42320000000000002</v>
      </c>
      <c r="K13" s="6">
        <v>68800</v>
      </c>
      <c r="L13" s="6">
        <v>56500</v>
      </c>
      <c r="M13" s="41">
        <f t="shared" si="1"/>
        <v>1.2176991150442478</v>
      </c>
    </row>
    <row r="14" spans="1:13" s="8" customFormat="1" ht="31.2" x14ac:dyDescent="0.3">
      <c r="A14" s="5" t="s">
        <v>20</v>
      </c>
      <c r="B14" s="5" t="s">
        <v>21</v>
      </c>
      <c r="C14" s="5">
        <v>300</v>
      </c>
      <c r="D14" s="6">
        <v>1184</v>
      </c>
      <c r="E14" s="7">
        <v>72.963499999999996</v>
      </c>
      <c r="F14" s="6">
        <v>10195766.6832192</v>
      </c>
      <c r="G14" s="6">
        <v>6484045.2140410999</v>
      </c>
      <c r="H14" s="7">
        <f t="shared" si="0"/>
        <v>1.5724391713278656</v>
      </c>
      <c r="I14" s="6">
        <v>6</v>
      </c>
      <c r="J14" s="7">
        <v>0.23799999999999999</v>
      </c>
      <c r="K14" s="6">
        <v>33965.3167808219</v>
      </c>
      <c r="L14" s="6">
        <v>21704.7859589041</v>
      </c>
      <c r="M14" s="41">
        <f t="shared" si="1"/>
        <v>1.5648768361564092</v>
      </c>
    </row>
    <row r="15" spans="1:13" s="8" customFormat="1" ht="93.6" x14ac:dyDescent="0.3">
      <c r="A15" s="5" t="s">
        <v>20</v>
      </c>
      <c r="B15" s="5" t="s">
        <v>22</v>
      </c>
      <c r="C15" s="5">
        <v>328</v>
      </c>
      <c r="D15" s="6">
        <v>453</v>
      </c>
      <c r="E15" s="7">
        <v>27.752300000000002</v>
      </c>
      <c r="F15" s="6">
        <v>4123070</v>
      </c>
      <c r="G15" s="6">
        <v>2619350</v>
      </c>
      <c r="H15" s="7">
        <f t="shared" si="0"/>
        <v>1.5740813560616183</v>
      </c>
      <c r="I15" s="6"/>
      <c r="J15" s="7"/>
      <c r="K15" s="6"/>
      <c r="L15" s="6"/>
      <c r="M15" s="40"/>
    </row>
    <row r="16" spans="1:13" s="8" customFormat="1" ht="85.5" customHeight="1" x14ac:dyDescent="0.3">
      <c r="A16" s="5" t="s">
        <v>11</v>
      </c>
      <c r="B16" s="5" t="s">
        <v>23</v>
      </c>
      <c r="C16" s="5">
        <v>323</v>
      </c>
      <c r="D16" s="6"/>
      <c r="E16" s="7"/>
      <c r="F16" s="6"/>
      <c r="G16" s="6"/>
      <c r="H16" s="6"/>
      <c r="I16" s="6">
        <v>1</v>
      </c>
      <c r="J16" s="7">
        <v>0.1736</v>
      </c>
      <c r="K16" s="6">
        <v>12900</v>
      </c>
      <c r="L16" s="6">
        <v>9140</v>
      </c>
      <c r="M16" s="41">
        <f t="shared" ref="M16:M22" si="2">SUM(K16/L16)</f>
        <v>1.4113785557986871</v>
      </c>
    </row>
    <row r="17" spans="1:13" s="8" customFormat="1" ht="46.8" x14ac:dyDescent="0.3">
      <c r="A17" s="5" t="s">
        <v>11</v>
      </c>
      <c r="B17" s="5" t="s">
        <v>24</v>
      </c>
      <c r="C17" s="5">
        <v>318</v>
      </c>
      <c r="D17" s="6">
        <v>22</v>
      </c>
      <c r="E17" s="7">
        <v>5.2366666666660002</v>
      </c>
      <c r="F17" s="6">
        <v>336338.82107636001</v>
      </c>
      <c r="G17" s="6">
        <v>240693.05409974599</v>
      </c>
      <c r="H17" s="7">
        <f t="shared" ref="H17:H22" si="3">SUM(F17/G17)</f>
        <v>1.3973765148078485</v>
      </c>
      <c r="I17" s="6">
        <v>8</v>
      </c>
      <c r="J17" s="7">
        <v>1.0644666666660001</v>
      </c>
      <c r="K17" s="6">
        <v>126106.66666666701</v>
      </c>
      <c r="L17" s="6">
        <v>88626.666666666701</v>
      </c>
      <c r="M17" s="41">
        <f t="shared" si="2"/>
        <v>1.4228975477659127</v>
      </c>
    </row>
    <row r="18" spans="1:13" s="8" customFormat="1" ht="46.8" x14ac:dyDescent="0.3">
      <c r="A18" s="5" t="s">
        <v>11</v>
      </c>
      <c r="B18" s="5" t="s">
        <v>25</v>
      </c>
      <c r="C18" s="5">
        <v>316</v>
      </c>
      <c r="D18" s="6">
        <v>71</v>
      </c>
      <c r="E18" s="7">
        <v>26.647999999998</v>
      </c>
      <c r="F18" s="6">
        <v>1640247.14002058</v>
      </c>
      <c r="G18" s="6">
        <v>1135667.7515291099</v>
      </c>
      <c r="H18" s="7">
        <f t="shared" si="3"/>
        <v>1.4443019428984258</v>
      </c>
      <c r="I18" s="6">
        <v>83</v>
      </c>
      <c r="J18" s="7">
        <v>71.674099999999996</v>
      </c>
      <c r="K18" s="6">
        <v>3917135.45019096</v>
      </c>
      <c r="L18" s="6">
        <v>2796741.6136078201</v>
      </c>
      <c r="M18" s="41">
        <f t="shared" si="2"/>
        <v>1.400606845885138</v>
      </c>
    </row>
    <row r="19" spans="1:13" s="8" customFormat="1" ht="78" x14ac:dyDescent="0.3">
      <c r="A19" s="5" t="s">
        <v>11</v>
      </c>
      <c r="B19" s="5" t="s">
        <v>26</v>
      </c>
      <c r="C19" s="5">
        <v>332</v>
      </c>
      <c r="D19" s="6">
        <v>67</v>
      </c>
      <c r="E19" s="7">
        <v>11.455494999999001</v>
      </c>
      <c r="F19" s="6">
        <v>888804.54643788503</v>
      </c>
      <c r="G19" s="6">
        <v>642499.29453642399</v>
      </c>
      <c r="H19" s="7">
        <f t="shared" si="3"/>
        <v>1.3833548985904727</v>
      </c>
      <c r="I19" s="6">
        <v>29</v>
      </c>
      <c r="J19" s="7">
        <v>8.155405</v>
      </c>
      <c r="K19" s="6">
        <v>583903.79451197805</v>
      </c>
      <c r="L19" s="6">
        <v>424911.260085424</v>
      </c>
      <c r="M19" s="41">
        <f t="shared" si="2"/>
        <v>1.3741782093385575</v>
      </c>
    </row>
    <row r="20" spans="1:13" s="8" customFormat="1" ht="62.4" x14ac:dyDescent="0.3">
      <c r="A20" s="5" t="s">
        <v>11</v>
      </c>
      <c r="B20" s="5" t="s">
        <v>27</v>
      </c>
      <c r="C20" s="5">
        <v>333</v>
      </c>
      <c r="D20" s="6">
        <v>180</v>
      </c>
      <c r="E20" s="7">
        <v>35.108906232746001</v>
      </c>
      <c r="F20" s="6">
        <v>1427662.0316815299</v>
      </c>
      <c r="G20" s="6">
        <v>960465.04632220801</v>
      </c>
      <c r="H20" s="7">
        <f t="shared" si="3"/>
        <v>1.4864278894357505</v>
      </c>
      <c r="I20" s="6">
        <v>72</v>
      </c>
      <c r="J20" s="7">
        <v>25.535368733163999</v>
      </c>
      <c r="K20" s="6">
        <v>1014843.59738082</v>
      </c>
      <c r="L20" s="6">
        <v>717651.21954969503</v>
      </c>
      <c r="M20" s="41">
        <f t="shared" si="2"/>
        <v>1.4141181255395963</v>
      </c>
    </row>
    <row r="21" spans="1:13" s="8" customFormat="1" ht="46.8" x14ac:dyDescent="0.3">
      <c r="A21" s="5" t="s">
        <v>20</v>
      </c>
      <c r="B21" s="5" t="s">
        <v>28</v>
      </c>
      <c r="C21" s="5">
        <v>303</v>
      </c>
      <c r="D21" s="6">
        <v>310</v>
      </c>
      <c r="E21" s="7">
        <v>500.50304641920002</v>
      </c>
      <c r="F21" s="6">
        <v>6910612.3946861001</v>
      </c>
      <c r="G21" s="6">
        <v>5495963.0039021904</v>
      </c>
      <c r="H21" s="7">
        <f t="shared" si="3"/>
        <v>1.257397910025867</v>
      </c>
      <c r="I21" s="6">
        <v>19</v>
      </c>
      <c r="J21" s="7">
        <v>46.570349999999998</v>
      </c>
      <c r="K21" s="6">
        <v>599214.32785126904</v>
      </c>
      <c r="L21" s="6">
        <v>482551.76081515901</v>
      </c>
      <c r="M21" s="41">
        <f t="shared" si="2"/>
        <v>1.2417617683935829</v>
      </c>
    </row>
    <row r="22" spans="1:13" s="8" customFormat="1" ht="31.2" x14ac:dyDescent="0.3">
      <c r="A22" s="5" t="s">
        <v>20</v>
      </c>
      <c r="B22" s="5" t="s">
        <v>29</v>
      </c>
      <c r="C22" s="5" t="s">
        <v>29</v>
      </c>
      <c r="D22" s="6">
        <v>151</v>
      </c>
      <c r="E22" s="7">
        <v>280.297233333333</v>
      </c>
      <c r="F22" s="6">
        <v>3634430.2307589101</v>
      </c>
      <c r="G22" s="6">
        <v>2885922.42097846</v>
      </c>
      <c r="H22" s="7">
        <f t="shared" si="3"/>
        <v>1.2593651874836855</v>
      </c>
      <c r="I22" s="6">
        <v>2</v>
      </c>
      <c r="J22" s="7">
        <v>0.82726666666600002</v>
      </c>
      <c r="K22" s="6">
        <v>11828.333333333299</v>
      </c>
      <c r="L22" s="6">
        <v>9332.3333333333303</v>
      </c>
      <c r="M22" s="41">
        <f t="shared" si="2"/>
        <v>1.2674572275600926</v>
      </c>
    </row>
    <row r="23" spans="1:13" x14ac:dyDescent="0.3">
      <c r="H23" s="44">
        <f>SUM(H6:H22)</f>
        <v>22.206950476066321</v>
      </c>
      <c r="M23" s="4">
        <f>SUM(M6:M22)</f>
        <v>20.077008401101683</v>
      </c>
    </row>
    <row r="24" spans="1:13" x14ac:dyDescent="0.3">
      <c r="H24" s="4">
        <f>SUM(H23/14)</f>
        <v>1.5862107482904515</v>
      </c>
      <c r="M24" s="4">
        <f>SUM(M23/15)</f>
        <v>1.3384672267401121</v>
      </c>
    </row>
  </sheetData>
  <mergeCells count="7">
    <mergeCell ref="A1:L1"/>
    <mergeCell ref="I4:M4"/>
    <mergeCell ref="A2:M3"/>
    <mergeCell ref="D4:H4"/>
    <mergeCell ref="A4:A5"/>
    <mergeCell ref="B4:B5"/>
    <mergeCell ref="C4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O6" sqref="O6"/>
    </sheetView>
  </sheetViews>
  <sheetFormatPr defaultColWidth="9.109375" defaultRowHeight="15.6" x14ac:dyDescent="0.3"/>
  <cols>
    <col min="1" max="1" width="9.44140625" style="1" customWidth="1"/>
    <col min="2" max="2" width="22.33203125" style="1" customWidth="1"/>
    <col min="3" max="3" width="7.33203125" style="1" customWidth="1"/>
    <col min="4" max="4" width="8.5546875" style="1" customWidth="1"/>
    <col min="5" max="5" width="8.6640625" style="1" customWidth="1"/>
    <col min="6" max="6" width="11" style="1" customWidth="1"/>
    <col min="7" max="7" width="11.88671875" style="1" customWidth="1"/>
    <col min="8" max="8" width="10.5546875" style="1" customWidth="1"/>
    <col min="9" max="9" width="10" style="24" customWidth="1"/>
    <col min="10" max="10" width="13.109375" style="25" bestFit="1" customWidth="1"/>
    <col min="11" max="11" width="9.109375" style="24"/>
    <col min="12" max="12" width="12" style="25" customWidth="1"/>
    <col min="13" max="16384" width="9.109375" style="1"/>
  </cols>
  <sheetData>
    <row r="1" spans="1:12" x14ac:dyDescent="0.3">
      <c r="L1" s="24" t="s">
        <v>52</v>
      </c>
    </row>
    <row r="2" spans="1:12" ht="33.75" customHeight="1" x14ac:dyDescent="0.3">
      <c r="A2" s="58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11" customFormat="1" ht="109.2" x14ac:dyDescent="0.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" t="s">
        <v>32</v>
      </c>
      <c r="J3" s="3" t="s">
        <v>33</v>
      </c>
      <c r="K3" s="3" t="s">
        <v>34</v>
      </c>
      <c r="L3" s="3" t="s">
        <v>35</v>
      </c>
    </row>
    <row r="4" spans="1:12" s="17" customFormat="1" ht="46.8" x14ac:dyDescent="0.3">
      <c r="A4" s="12" t="s">
        <v>11</v>
      </c>
      <c r="B4" s="12" t="s">
        <v>14</v>
      </c>
      <c r="C4" s="13">
        <v>331</v>
      </c>
      <c r="D4" s="14">
        <v>68</v>
      </c>
      <c r="E4" s="15">
        <v>6.98</v>
      </c>
      <c r="F4" s="14">
        <v>1657009</v>
      </c>
      <c r="G4" s="14">
        <v>1254848</v>
      </c>
      <c r="H4" s="15">
        <f t="shared" ref="H4:H13" si="0">SUM(F4/G4)</f>
        <v>1.320485827765594</v>
      </c>
      <c r="I4" s="16">
        <v>0.43</v>
      </c>
      <c r="J4" s="16">
        <f t="shared" ref="J4:J20" si="1">SUM(G4*I4/100)</f>
        <v>5395.8464000000004</v>
      </c>
      <c r="K4" s="43">
        <v>0.32</v>
      </c>
      <c r="L4" s="16">
        <f t="shared" ref="L4:L20" si="2">SUM(F4*K4/100)</f>
        <v>5302.4287999999997</v>
      </c>
    </row>
    <row r="5" spans="1:12" s="17" customFormat="1" ht="31.2" x14ac:dyDescent="0.3">
      <c r="A5" s="12" t="s">
        <v>11</v>
      </c>
      <c r="B5" s="12" t="s">
        <v>15</v>
      </c>
      <c r="C5" s="13" t="s">
        <v>36</v>
      </c>
      <c r="D5" s="14">
        <v>7084</v>
      </c>
      <c r="E5" s="15">
        <v>607.95000000000005</v>
      </c>
      <c r="F5" s="14">
        <v>107267655</v>
      </c>
      <c r="G5" s="14">
        <v>83227649</v>
      </c>
      <c r="H5" s="15">
        <f t="shared" si="0"/>
        <v>1.2888463904585361</v>
      </c>
      <c r="I5" s="16">
        <v>0.43</v>
      </c>
      <c r="J5" s="16">
        <f t="shared" si="1"/>
        <v>357878.89069999999</v>
      </c>
      <c r="K5" s="43">
        <v>0.32</v>
      </c>
      <c r="L5" s="16">
        <f t="shared" si="2"/>
        <v>343256.49600000004</v>
      </c>
    </row>
    <row r="6" spans="1:12" s="17" customFormat="1" ht="46.8" x14ac:dyDescent="0.3">
      <c r="A6" s="12" t="s">
        <v>11</v>
      </c>
      <c r="B6" s="12" t="s">
        <v>16</v>
      </c>
      <c r="C6" s="13">
        <v>330</v>
      </c>
      <c r="D6" s="14">
        <v>2771</v>
      </c>
      <c r="E6" s="15">
        <v>247.84</v>
      </c>
      <c r="F6" s="14">
        <v>37396160</v>
      </c>
      <c r="G6" s="14">
        <v>28118905</v>
      </c>
      <c r="H6" s="15">
        <f t="shared" si="0"/>
        <v>1.3299294549343226</v>
      </c>
      <c r="I6" s="16">
        <v>0.43</v>
      </c>
      <c r="J6" s="16">
        <f t="shared" si="1"/>
        <v>120911.29150000001</v>
      </c>
      <c r="K6" s="43">
        <v>0.32</v>
      </c>
      <c r="L6" s="16">
        <f t="shared" si="2"/>
        <v>119667.71200000001</v>
      </c>
    </row>
    <row r="7" spans="1:12" s="17" customFormat="1" ht="31.2" x14ac:dyDescent="0.3">
      <c r="A7" s="12" t="s">
        <v>11</v>
      </c>
      <c r="B7" s="12" t="s">
        <v>17</v>
      </c>
      <c r="C7" s="13">
        <v>315</v>
      </c>
      <c r="D7" s="14">
        <v>28</v>
      </c>
      <c r="E7" s="15">
        <v>14.71</v>
      </c>
      <c r="F7" s="14">
        <v>1423299</v>
      </c>
      <c r="G7" s="14">
        <v>1167684</v>
      </c>
      <c r="H7" s="15">
        <f t="shared" si="0"/>
        <v>1.218907683928186</v>
      </c>
      <c r="I7" s="16">
        <v>0.43</v>
      </c>
      <c r="J7" s="16">
        <f t="shared" si="1"/>
        <v>5021.0411999999997</v>
      </c>
      <c r="K7" s="43">
        <v>0.32</v>
      </c>
      <c r="L7" s="16">
        <f t="shared" si="2"/>
        <v>4554.5568000000003</v>
      </c>
    </row>
    <row r="8" spans="1:12" s="17" customFormat="1" ht="31.2" x14ac:dyDescent="0.3">
      <c r="A8" s="12" t="s">
        <v>11</v>
      </c>
      <c r="B8" s="12" t="s">
        <v>12</v>
      </c>
      <c r="C8" s="13">
        <v>324</v>
      </c>
      <c r="D8" s="14">
        <v>21</v>
      </c>
      <c r="E8" s="15">
        <v>3.5226999999989999</v>
      </c>
      <c r="F8" s="14">
        <v>134135.00179665099</v>
      </c>
      <c r="G8" s="14">
        <v>78666.100393069195</v>
      </c>
      <c r="H8" s="15">
        <f>SUM(F8/G8)</f>
        <v>1.7051182291536193</v>
      </c>
      <c r="I8" s="16">
        <v>0.43</v>
      </c>
      <c r="J8" s="16">
        <f>SUM(G8*I8/100)</f>
        <v>338.26423169019756</v>
      </c>
      <c r="K8" s="43">
        <v>0.32</v>
      </c>
      <c r="L8" s="16">
        <f t="shared" ref="L8" si="3">SUM(F8*K8/100)</f>
        <v>429.23200574928319</v>
      </c>
    </row>
    <row r="9" spans="1:12" s="17" customFormat="1" ht="31.2" x14ac:dyDescent="0.3">
      <c r="A9" s="12" t="s">
        <v>11</v>
      </c>
      <c r="B9" s="12" t="s">
        <v>18</v>
      </c>
      <c r="C9" s="13">
        <v>317</v>
      </c>
      <c r="D9" s="14">
        <v>595</v>
      </c>
      <c r="E9" s="15">
        <v>148.18</v>
      </c>
      <c r="F9" s="14">
        <v>22397226</v>
      </c>
      <c r="G9" s="14">
        <v>18255383</v>
      </c>
      <c r="H9" s="15">
        <f t="shared" si="0"/>
        <v>1.2268833800967089</v>
      </c>
      <c r="I9" s="16">
        <v>0.7</v>
      </c>
      <c r="J9" s="16">
        <f t="shared" si="1"/>
        <v>127787.681</v>
      </c>
      <c r="K9" s="43">
        <v>0.56999999999999995</v>
      </c>
      <c r="L9" s="16">
        <f t="shared" si="2"/>
        <v>127664.18819999999</v>
      </c>
    </row>
    <row r="10" spans="1:12" s="17" customFormat="1" ht="31.2" x14ac:dyDescent="0.3">
      <c r="A10" s="12" t="s">
        <v>11</v>
      </c>
      <c r="B10" s="12" t="s">
        <v>19</v>
      </c>
      <c r="C10" s="13">
        <v>319</v>
      </c>
      <c r="D10" s="14">
        <v>11</v>
      </c>
      <c r="E10" s="15">
        <v>2.5</v>
      </c>
      <c r="F10" s="14">
        <v>325230</v>
      </c>
      <c r="G10" s="14">
        <v>255440</v>
      </c>
      <c r="H10" s="15">
        <f t="shared" si="0"/>
        <v>1.2732148449733793</v>
      </c>
      <c r="I10" s="16">
        <v>0.7</v>
      </c>
      <c r="J10" s="16">
        <f t="shared" si="1"/>
        <v>1788.08</v>
      </c>
      <c r="K10" s="43">
        <v>0.56999999999999995</v>
      </c>
      <c r="L10" s="16">
        <f t="shared" si="2"/>
        <v>1853.8109999999997</v>
      </c>
    </row>
    <row r="11" spans="1:12" s="17" customFormat="1" ht="78" x14ac:dyDescent="0.3">
      <c r="A11" s="12" t="s">
        <v>11</v>
      </c>
      <c r="B11" s="12" t="s">
        <v>13</v>
      </c>
      <c r="C11" s="13">
        <v>320</v>
      </c>
      <c r="D11" s="14">
        <v>33</v>
      </c>
      <c r="E11" s="15">
        <v>16.329999999999998</v>
      </c>
      <c r="F11" s="14">
        <v>1006760</v>
      </c>
      <c r="G11" s="14">
        <v>721350</v>
      </c>
      <c r="H11" s="15">
        <f t="shared" ref="H11" si="4">SUM(F11/G11)</f>
        <v>1.3956609135648437</v>
      </c>
      <c r="I11" s="16">
        <v>0.8</v>
      </c>
      <c r="J11" s="16">
        <f t="shared" ref="J11" si="5">SUM(G11*I11/100)</f>
        <v>5770.8</v>
      </c>
      <c r="K11" s="43">
        <v>0.56999999999999995</v>
      </c>
      <c r="L11" s="16">
        <f t="shared" ref="L11" si="6">SUM(F11*K11/100)</f>
        <v>5738.5319999999992</v>
      </c>
    </row>
    <row r="12" spans="1:12" s="22" customFormat="1" ht="31.2" x14ac:dyDescent="0.3">
      <c r="A12" s="18" t="s">
        <v>20</v>
      </c>
      <c r="B12" s="18" t="s">
        <v>21</v>
      </c>
      <c r="C12" s="19">
        <v>300</v>
      </c>
      <c r="D12" s="20">
        <v>1190</v>
      </c>
      <c r="E12" s="21">
        <v>73.2</v>
      </c>
      <c r="F12" s="20">
        <v>10229732</v>
      </c>
      <c r="G12" s="20">
        <v>6505750</v>
      </c>
      <c r="H12" s="21">
        <f t="shared" si="0"/>
        <v>1.5724139415132767</v>
      </c>
      <c r="I12" s="46">
        <v>0.17</v>
      </c>
      <c r="J12" s="16">
        <f t="shared" si="1"/>
        <v>11059.775</v>
      </c>
      <c r="K12" s="45">
        <v>0.11</v>
      </c>
      <c r="L12" s="16">
        <f t="shared" si="2"/>
        <v>11252.7052</v>
      </c>
    </row>
    <row r="13" spans="1:12" s="17" customFormat="1" ht="78" x14ac:dyDescent="0.3">
      <c r="A13" s="12" t="s">
        <v>20</v>
      </c>
      <c r="B13" s="12" t="s">
        <v>22</v>
      </c>
      <c r="C13" s="13">
        <v>328</v>
      </c>
      <c r="D13" s="14">
        <v>453</v>
      </c>
      <c r="E13" s="15">
        <v>27.752300000000002</v>
      </c>
      <c r="F13" s="14">
        <v>4123070</v>
      </c>
      <c r="G13" s="14">
        <v>2619350</v>
      </c>
      <c r="H13" s="15">
        <f t="shared" si="0"/>
        <v>1.5740813560616183</v>
      </c>
      <c r="I13" s="16">
        <v>0.17</v>
      </c>
      <c r="J13" s="16">
        <f t="shared" si="1"/>
        <v>4452.8950000000004</v>
      </c>
      <c r="K13" s="43">
        <v>0.11</v>
      </c>
      <c r="L13" s="16">
        <f t="shared" si="2"/>
        <v>4535.3770000000004</v>
      </c>
    </row>
    <row r="14" spans="1:12" s="17" customFormat="1" ht="46.8" x14ac:dyDescent="0.3">
      <c r="A14" s="12" t="s">
        <v>20</v>
      </c>
      <c r="B14" s="12" t="s">
        <v>28</v>
      </c>
      <c r="C14" s="13">
        <v>303</v>
      </c>
      <c r="D14" s="14">
        <v>329</v>
      </c>
      <c r="E14" s="15">
        <v>547.07000000000005</v>
      </c>
      <c r="F14" s="14">
        <v>7509827</v>
      </c>
      <c r="G14" s="14">
        <v>5978515</v>
      </c>
      <c r="H14" s="15">
        <f t="shared" ref="H14:H20" si="7">SUM(F14/G14)</f>
        <v>1.2561358464434731</v>
      </c>
      <c r="I14" s="16">
        <v>0.6</v>
      </c>
      <c r="J14" s="16">
        <f t="shared" si="1"/>
        <v>35871.089999999997</v>
      </c>
      <c r="K14" s="43">
        <v>0.47</v>
      </c>
      <c r="L14" s="16">
        <f t="shared" si="2"/>
        <v>35296.186900000001</v>
      </c>
    </row>
    <row r="15" spans="1:12" s="17" customFormat="1" ht="31.2" x14ac:dyDescent="0.3">
      <c r="A15" s="12" t="s">
        <v>20</v>
      </c>
      <c r="B15" s="12" t="s">
        <v>29</v>
      </c>
      <c r="C15" s="13" t="s">
        <v>30</v>
      </c>
      <c r="D15" s="14">
        <v>153</v>
      </c>
      <c r="E15" s="15">
        <v>281.12</v>
      </c>
      <c r="F15" s="14">
        <v>3646259</v>
      </c>
      <c r="G15" s="14">
        <v>2895255</v>
      </c>
      <c r="H15" s="15">
        <f t="shared" si="7"/>
        <v>1.2593913144092661</v>
      </c>
      <c r="I15" s="16">
        <v>0.6</v>
      </c>
      <c r="J15" s="16">
        <f t="shared" si="1"/>
        <v>17371.53</v>
      </c>
      <c r="K15" s="43">
        <v>0.47</v>
      </c>
      <c r="L15" s="16">
        <f t="shared" si="2"/>
        <v>17137.417300000001</v>
      </c>
    </row>
    <row r="16" spans="1:12" s="17" customFormat="1" ht="62.4" x14ac:dyDescent="0.3">
      <c r="A16" s="12" t="s">
        <v>11</v>
      </c>
      <c r="B16" s="12" t="s">
        <v>23</v>
      </c>
      <c r="C16" s="13">
        <v>323</v>
      </c>
      <c r="D16" s="14">
        <v>1</v>
      </c>
      <c r="E16" s="15">
        <v>0.17</v>
      </c>
      <c r="F16" s="14">
        <v>12900</v>
      </c>
      <c r="G16" s="14">
        <v>9140</v>
      </c>
      <c r="H16" s="15">
        <f t="shared" si="7"/>
        <v>1.4113785557986871</v>
      </c>
      <c r="I16" s="16">
        <v>1.4</v>
      </c>
      <c r="J16" s="16">
        <f t="shared" si="1"/>
        <v>127.96</v>
      </c>
      <c r="K16" s="43">
        <v>1.01</v>
      </c>
      <c r="L16" s="16">
        <f t="shared" si="2"/>
        <v>130.29</v>
      </c>
    </row>
    <row r="17" spans="1:12" s="17" customFormat="1" ht="46.8" x14ac:dyDescent="0.3">
      <c r="A17" s="12" t="s">
        <v>11</v>
      </c>
      <c r="B17" s="12" t="s">
        <v>24</v>
      </c>
      <c r="C17" s="13">
        <v>318</v>
      </c>
      <c r="D17" s="14">
        <v>30</v>
      </c>
      <c r="E17" s="15">
        <v>6.3</v>
      </c>
      <c r="F17" s="14">
        <v>462445</v>
      </c>
      <c r="G17" s="14">
        <v>329320</v>
      </c>
      <c r="H17" s="15">
        <f t="shared" si="7"/>
        <v>1.4042420745779181</v>
      </c>
      <c r="I17" s="16">
        <v>1.4</v>
      </c>
      <c r="J17" s="16">
        <f t="shared" si="1"/>
        <v>4610.4799999999996</v>
      </c>
      <c r="K17" s="43">
        <v>1.01</v>
      </c>
      <c r="L17" s="16">
        <f t="shared" si="2"/>
        <v>4670.6945000000005</v>
      </c>
    </row>
    <row r="18" spans="1:12" s="17" customFormat="1" ht="46.8" x14ac:dyDescent="0.3">
      <c r="A18" s="12" t="s">
        <v>11</v>
      </c>
      <c r="B18" s="12" t="s">
        <v>25</v>
      </c>
      <c r="C18" s="13">
        <v>316</v>
      </c>
      <c r="D18" s="14">
        <v>154</v>
      </c>
      <c r="E18" s="15">
        <v>98.32</v>
      </c>
      <c r="F18" s="14">
        <v>5557383</v>
      </c>
      <c r="G18" s="14">
        <v>3932409</v>
      </c>
      <c r="H18" s="15">
        <f t="shared" si="7"/>
        <v>1.4132260911822754</v>
      </c>
      <c r="I18" s="16">
        <v>1.4</v>
      </c>
      <c r="J18" s="16">
        <f t="shared" si="1"/>
        <v>55053.725999999995</v>
      </c>
      <c r="K18" s="43">
        <v>1.01</v>
      </c>
      <c r="L18" s="16">
        <f t="shared" si="2"/>
        <v>56129.568299999999</v>
      </c>
    </row>
    <row r="19" spans="1:12" s="17" customFormat="1" ht="78" x14ac:dyDescent="0.3">
      <c r="A19" s="12" t="s">
        <v>11</v>
      </c>
      <c r="B19" s="12" t="s">
        <v>26</v>
      </c>
      <c r="C19" s="13">
        <v>332</v>
      </c>
      <c r="D19" s="14">
        <v>96</v>
      </c>
      <c r="E19" s="15">
        <v>19.61</v>
      </c>
      <c r="F19" s="14">
        <v>1472708</v>
      </c>
      <c r="G19" s="14">
        <v>1067411</v>
      </c>
      <c r="H19" s="15">
        <f t="shared" si="7"/>
        <v>1.3797009774116999</v>
      </c>
      <c r="I19" s="16">
        <v>1.4</v>
      </c>
      <c r="J19" s="16">
        <f t="shared" si="1"/>
        <v>14943.753999999999</v>
      </c>
      <c r="K19" s="43">
        <v>1.01</v>
      </c>
      <c r="L19" s="16">
        <f t="shared" si="2"/>
        <v>14874.3508</v>
      </c>
    </row>
    <row r="20" spans="1:12" s="17" customFormat="1" ht="46.8" x14ac:dyDescent="0.3">
      <c r="A20" s="12" t="s">
        <v>11</v>
      </c>
      <c r="B20" s="12" t="s">
        <v>27</v>
      </c>
      <c r="C20" s="13">
        <v>333</v>
      </c>
      <c r="D20" s="14">
        <v>252</v>
      </c>
      <c r="E20" s="15">
        <v>60.64</v>
      </c>
      <c r="F20" s="14">
        <v>2442506</v>
      </c>
      <c r="G20" s="14">
        <v>1678116</v>
      </c>
      <c r="H20" s="15">
        <f t="shared" si="7"/>
        <v>1.4555048637877239</v>
      </c>
      <c r="I20" s="16">
        <v>1.05</v>
      </c>
      <c r="J20" s="16">
        <f t="shared" si="1"/>
        <v>17620.218000000001</v>
      </c>
      <c r="K20" s="43">
        <v>0.72</v>
      </c>
      <c r="L20" s="16">
        <f t="shared" si="2"/>
        <v>17586.0432</v>
      </c>
    </row>
    <row r="21" spans="1:12" s="17" customFormat="1" x14ac:dyDescent="0.3">
      <c r="I21" s="42"/>
      <c r="J21" s="23"/>
      <c r="K21" s="42"/>
      <c r="L21" s="23"/>
    </row>
    <row r="22" spans="1:12" s="17" customFormat="1" x14ac:dyDescent="0.3">
      <c r="I22" s="42"/>
      <c r="J22" s="42"/>
      <c r="K22" s="42"/>
      <c r="L22" s="42"/>
    </row>
    <row r="23" spans="1:12" x14ac:dyDescent="0.3">
      <c r="I23" s="25"/>
      <c r="K23" s="25"/>
    </row>
    <row r="24" spans="1:12" x14ac:dyDescent="0.3">
      <c r="I24" s="25"/>
      <c r="K24" s="25"/>
    </row>
  </sheetData>
  <mergeCells count="1">
    <mergeCell ref="A2:L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J10" sqref="J10"/>
    </sheetView>
  </sheetViews>
  <sheetFormatPr defaultRowHeight="14.4" x14ac:dyDescent="0.3"/>
  <cols>
    <col min="1" max="1" width="8.33203125" customWidth="1"/>
    <col min="2" max="2" width="10.44140625" customWidth="1"/>
    <col min="6" max="6" width="14.88671875" customWidth="1"/>
    <col min="13" max="13" width="11.6640625" customWidth="1"/>
  </cols>
  <sheetData>
    <row r="1" spans="1:13" x14ac:dyDescent="0.3">
      <c r="A1" s="26"/>
      <c r="B1" s="26"/>
      <c r="C1" s="27"/>
      <c r="D1" s="27"/>
      <c r="E1" s="28"/>
      <c r="F1" s="28"/>
      <c r="G1" s="29"/>
      <c r="H1" s="29"/>
      <c r="I1" s="29"/>
      <c r="J1" s="29"/>
      <c r="K1" s="28"/>
      <c r="L1" s="27"/>
      <c r="M1" s="30" t="s">
        <v>51</v>
      </c>
    </row>
    <row r="2" spans="1:13" ht="33.75" customHeight="1" x14ac:dyDescent="0.3">
      <c r="A2" s="60" t="s">
        <v>48</v>
      </c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3">
      <c r="A3" s="26"/>
      <c r="B3" s="26"/>
      <c r="C3" s="27"/>
      <c r="D3" s="27"/>
      <c r="E3" s="28"/>
      <c r="F3" s="28"/>
      <c r="G3" s="29"/>
      <c r="H3" s="29"/>
      <c r="I3" s="29"/>
      <c r="J3" s="29"/>
      <c r="K3" s="28"/>
      <c r="L3" s="27"/>
      <c r="M3" s="27"/>
    </row>
    <row r="4" spans="1:13" x14ac:dyDescent="0.3">
      <c r="A4" s="26"/>
      <c r="B4" s="26"/>
      <c r="C4" s="27"/>
      <c r="D4" s="27"/>
      <c r="E4" s="28"/>
      <c r="F4" s="28"/>
      <c r="G4" s="29"/>
      <c r="H4" s="29"/>
      <c r="I4" s="29"/>
      <c r="J4" s="29"/>
      <c r="K4" s="28"/>
      <c r="L4" s="27"/>
      <c r="M4" s="27"/>
    </row>
    <row r="5" spans="1:13" ht="54" customHeight="1" x14ac:dyDescent="0.3">
      <c r="A5" s="63" t="s">
        <v>37</v>
      </c>
      <c r="B5" s="63" t="s">
        <v>38</v>
      </c>
      <c r="C5" s="63" t="s">
        <v>39</v>
      </c>
      <c r="D5" s="66" t="s">
        <v>40</v>
      </c>
      <c r="E5" s="67" t="s">
        <v>46</v>
      </c>
      <c r="F5" s="66"/>
      <c r="G5" s="64"/>
      <c r="H5" s="68" t="s">
        <v>41</v>
      </c>
      <c r="I5" s="68"/>
      <c r="J5" s="69"/>
      <c r="K5" s="67" t="s">
        <v>42</v>
      </c>
      <c r="L5" s="67"/>
      <c r="M5" s="67"/>
    </row>
    <row r="6" spans="1:13" ht="46.8" x14ac:dyDescent="0.3">
      <c r="A6" s="64"/>
      <c r="B6" s="65"/>
      <c r="C6" s="64"/>
      <c r="D6" s="64"/>
      <c r="E6" s="31" t="s">
        <v>43</v>
      </c>
      <c r="F6" s="31" t="s">
        <v>44</v>
      </c>
      <c r="G6" s="32" t="s">
        <v>45</v>
      </c>
      <c r="H6" s="33" t="s">
        <v>43</v>
      </c>
      <c r="I6" s="33" t="s">
        <v>44</v>
      </c>
      <c r="J6" s="32" t="s">
        <v>45</v>
      </c>
      <c r="K6" s="31" t="s">
        <v>43</v>
      </c>
      <c r="L6" s="31" t="s">
        <v>44</v>
      </c>
      <c r="M6" s="32" t="s">
        <v>45</v>
      </c>
    </row>
    <row r="7" spans="1:13" ht="15.6" x14ac:dyDescent="0.3">
      <c r="A7" s="34">
        <v>2018</v>
      </c>
      <c r="B7" s="36">
        <v>14229</v>
      </c>
      <c r="C7" s="36">
        <v>12746</v>
      </c>
      <c r="D7" s="36" t="s">
        <v>47</v>
      </c>
      <c r="E7" s="36">
        <v>572270</v>
      </c>
      <c r="F7" s="36">
        <v>143492</v>
      </c>
      <c r="G7" s="36">
        <f>SUM(E7:F7)</f>
        <v>715762</v>
      </c>
      <c r="H7" s="36">
        <v>435218</v>
      </c>
      <c r="I7" s="36">
        <v>136666</v>
      </c>
      <c r="J7" s="36">
        <f>SUM(H7:I7)</f>
        <v>571884</v>
      </c>
      <c r="K7" s="36" t="s">
        <v>53</v>
      </c>
      <c r="L7" s="36" t="s">
        <v>57</v>
      </c>
      <c r="M7" s="36" t="s">
        <v>61</v>
      </c>
    </row>
    <row r="8" spans="1:13" ht="15.6" x14ac:dyDescent="0.3">
      <c r="A8" s="35">
        <v>2019</v>
      </c>
      <c r="B8" s="37">
        <v>14395</v>
      </c>
      <c r="C8" s="37">
        <v>12873</v>
      </c>
      <c r="D8" s="37">
        <v>2126</v>
      </c>
      <c r="E8" s="38">
        <v>576550</v>
      </c>
      <c r="F8" s="37">
        <v>147066</v>
      </c>
      <c r="G8" s="37">
        <f>SUM(E8:F8)</f>
        <v>723616</v>
      </c>
      <c r="H8" s="37">
        <v>438514</v>
      </c>
      <c r="I8" s="37">
        <v>140237</v>
      </c>
      <c r="J8" s="38">
        <f>SUM(H8:I8)</f>
        <v>578751</v>
      </c>
      <c r="K8" s="38" t="s">
        <v>54</v>
      </c>
      <c r="L8" s="38" t="s">
        <v>58</v>
      </c>
      <c r="M8" s="38" t="s">
        <v>62</v>
      </c>
    </row>
    <row r="9" spans="1:13" ht="15.6" x14ac:dyDescent="0.3">
      <c r="A9" s="35">
        <v>2020</v>
      </c>
      <c r="B9" s="37">
        <v>14513</v>
      </c>
      <c r="C9" s="37">
        <v>12952</v>
      </c>
      <c r="D9" s="37">
        <v>2043</v>
      </c>
      <c r="E9" s="38">
        <v>576233</v>
      </c>
      <c r="F9" s="37">
        <v>148184</v>
      </c>
      <c r="G9" s="37">
        <f>SUM(E9:F9)</f>
        <v>724417</v>
      </c>
      <c r="H9" s="37">
        <v>428944</v>
      </c>
      <c r="I9" s="37">
        <v>131949</v>
      </c>
      <c r="J9" s="38">
        <f>SUM(H9:I9)</f>
        <v>560893</v>
      </c>
      <c r="K9" s="38" t="s">
        <v>55</v>
      </c>
      <c r="L9" s="38" t="s">
        <v>59</v>
      </c>
      <c r="M9" s="38" t="s">
        <v>63</v>
      </c>
    </row>
    <row r="10" spans="1:13" ht="15.6" x14ac:dyDescent="0.3">
      <c r="A10" s="35">
        <v>2021</v>
      </c>
      <c r="B10" s="37">
        <v>14639</v>
      </c>
      <c r="C10" s="37">
        <v>13074</v>
      </c>
      <c r="D10" s="37">
        <v>2026</v>
      </c>
      <c r="E10" s="38">
        <v>578444</v>
      </c>
      <c r="F10" s="37">
        <v>158612</v>
      </c>
      <c r="G10" s="37">
        <f>SUM(E10:F10)</f>
        <v>737056</v>
      </c>
      <c r="H10" s="37">
        <v>439115</v>
      </c>
      <c r="I10" s="37">
        <v>151816</v>
      </c>
      <c r="J10" s="38">
        <f>SUM(H10:I10)</f>
        <v>590931</v>
      </c>
      <c r="K10" s="38" t="s">
        <v>56</v>
      </c>
      <c r="L10" s="38" t="s">
        <v>60</v>
      </c>
      <c r="M10" s="38" t="s">
        <v>64</v>
      </c>
    </row>
  </sheetData>
  <mergeCells count="8">
    <mergeCell ref="A2:M2"/>
    <mergeCell ref="A5:A6"/>
    <mergeCell ref="B5:B6"/>
    <mergeCell ref="C5:C6"/>
    <mergeCell ref="D5:D6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Paškauskienė</dc:creator>
  <cp:lastModifiedBy>Diana Brazdžiunienė</cp:lastModifiedBy>
  <cp:lastPrinted>2022-11-15T10:17:49Z</cp:lastPrinted>
  <dcterms:created xsi:type="dcterms:W3CDTF">2022-11-07T06:50:44Z</dcterms:created>
  <dcterms:modified xsi:type="dcterms:W3CDTF">2022-11-16T12:42:30Z</dcterms:modified>
</cp:coreProperties>
</file>